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客户表!$A$1:$AH$2798</definedName>
  </definedNames>
  <calcPr calcId="152511" concurrentCalc="0"/>
</workbook>
</file>

<file path=xl/calcChain.xml><?xml version="1.0" encoding="utf-8"?>
<calcChain xmlns="http://schemas.openxmlformats.org/spreadsheetml/2006/main">
  <c r="V2798" i="1" l="1"/>
  <c r="W2798" i="1"/>
  <c r="K2798" i="1"/>
  <c r="W2246" i="1"/>
  <c r="W2228" i="1"/>
  <c r="W1790" i="1"/>
  <c r="T2551" i="1"/>
  <c r="W2388" i="1"/>
  <c r="W2236" i="1"/>
  <c r="W1834" i="1"/>
  <c r="AA2797" i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/>
  <c r="W2781" i="1"/>
  <c r="V2781" i="1"/>
  <c r="K2781" i="1"/>
  <c r="Q60" i="2"/>
  <c r="R60" i="2"/>
  <c r="S60" i="2"/>
  <c r="L59" i="2"/>
  <c r="J59" i="2"/>
  <c r="O58" i="2"/>
  <c r="Q58" i="2"/>
  <c r="R58" i="2"/>
  <c r="S58" i="2"/>
  <c r="O57" i="2"/>
  <c r="Q57" i="2"/>
  <c r="R57" i="2"/>
  <c r="S57" i="2"/>
  <c r="O56" i="2"/>
  <c r="Q56" i="2"/>
  <c r="R56" i="2"/>
  <c r="S56" i="2"/>
  <c r="J55" i="2"/>
  <c r="L55" i="2"/>
  <c r="J54" i="2"/>
  <c r="L54" i="2"/>
  <c r="J53" i="2"/>
  <c r="L53" i="2"/>
  <c r="J52" i="2"/>
  <c r="L52" i="2"/>
  <c r="J51" i="2"/>
  <c r="L51" i="2"/>
  <c r="J50" i="2"/>
  <c r="L50" i="2"/>
  <c r="J49" i="2"/>
  <c r="L49" i="2"/>
  <c r="J48" i="2"/>
  <c r="L48" i="2"/>
  <c r="K47" i="2"/>
  <c r="J47" i="2"/>
  <c r="L47" i="2"/>
  <c r="L46" i="2"/>
  <c r="J46" i="2"/>
  <c r="L45" i="2"/>
  <c r="J45" i="2"/>
  <c r="L44" i="2"/>
  <c r="J44" i="2"/>
  <c r="L43" i="2"/>
  <c r="J43" i="2"/>
  <c r="L42" i="2"/>
  <c r="H42" i="2"/>
  <c r="J42" i="2"/>
  <c r="J41" i="2"/>
  <c r="L41" i="2"/>
  <c r="J40" i="2"/>
  <c r="L40" i="2"/>
  <c r="J39" i="2"/>
  <c r="L39" i="2"/>
  <c r="O38" i="2"/>
  <c r="Q38" i="2"/>
  <c r="R38" i="2"/>
  <c r="S38" i="2"/>
  <c r="J38" i="2"/>
  <c r="L38" i="2"/>
  <c r="J37" i="2"/>
  <c r="L37" i="2"/>
  <c r="O36" i="2"/>
  <c r="Q36" i="2"/>
  <c r="R36" i="2"/>
  <c r="S36" i="2"/>
  <c r="J36" i="2"/>
  <c r="L36" i="2"/>
  <c r="J35" i="2"/>
  <c r="L35" i="2"/>
  <c r="O34" i="2"/>
  <c r="Q34" i="2"/>
  <c r="R34" i="2"/>
  <c r="S34" i="2"/>
  <c r="J34" i="2"/>
  <c r="L34" i="2"/>
  <c r="J33" i="2"/>
  <c r="L33" i="2"/>
  <c r="J32" i="2"/>
  <c r="L32" i="2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/>
  <c r="L21" i="2"/>
  <c r="J20" i="2"/>
  <c r="L20" i="2"/>
  <c r="H20" i="2"/>
  <c r="L19" i="2"/>
  <c r="J19" i="2"/>
  <c r="L18" i="2"/>
  <c r="J18" i="2"/>
  <c r="J17" i="2"/>
  <c r="L17" i="2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/>
  <c r="L10" i="2"/>
  <c r="L9" i="2"/>
  <c r="J9" i="2"/>
  <c r="J8" i="2"/>
  <c r="L8" i="2"/>
  <c r="J7" i="2"/>
  <c r="L7" i="2"/>
  <c r="H7" i="2"/>
  <c r="J6" i="2"/>
  <c r="L6" i="2"/>
  <c r="L5" i="2"/>
  <c r="H5" i="2"/>
  <c r="J5" i="2"/>
  <c r="J4" i="2"/>
  <c r="L4" i="2"/>
  <c r="H4" i="2"/>
  <c r="J3" i="2"/>
  <c r="L3" i="2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/>
  <c r="K2725" i="1"/>
  <c r="Y2724" i="1"/>
  <c r="K2724" i="1"/>
  <c r="Y2723" i="1"/>
  <c r="K2723" i="1"/>
  <c r="W2722" i="1"/>
  <c r="V2722" i="1"/>
  <c r="K2722" i="1"/>
  <c r="W2721" i="1"/>
  <c r="Y2721" i="1"/>
  <c r="V2721" i="1"/>
  <c r="K2721" i="1"/>
  <c r="W2720" i="1"/>
  <c r="V2720" i="1"/>
  <c r="K2720" i="1"/>
  <c r="AA2719" i="1"/>
  <c r="W2719" i="1"/>
  <c r="Y2719" i="1"/>
  <c r="V2719" i="1"/>
  <c r="K2719" i="1"/>
  <c r="AA2718" i="1"/>
  <c r="W2718" i="1"/>
  <c r="Y2718" i="1"/>
  <c r="V2718" i="1"/>
  <c r="K2718" i="1"/>
  <c r="AA2717" i="1"/>
  <c r="W2717" i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V2714" i="1"/>
  <c r="K2714" i="1"/>
  <c r="AA2713" i="1"/>
  <c r="W2713" i="1"/>
  <c r="Z2713" i="1"/>
  <c r="V2713" i="1"/>
  <c r="K2713" i="1"/>
  <c r="AA2712" i="1"/>
  <c r="W2712" i="1"/>
  <c r="Z2712" i="1"/>
  <c r="V2712" i="1"/>
  <c r="K2712" i="1"/>
  <c r="AA2711" i="1"/>
  <c r="W2711" i="1"/>
  <c r="Y2711" i="1"/>
  <c r="V2711" i="1"/>
  <c r="K2711" i="1"/>
  <c r="AA2710" i="1"/>
  <c r="W2710" i="1"/>
  <c r="Y2710" i="1"/>
  <c r="V2710" i="1"/>
  <c r="K2710" i="1"/>
  <c r="AA2709" i="1"/>
  <c r="W2709" i="1"/>
  <c r="O51" i="2"/>
  <c r="Q51" i="2"/>
  <c r="R51" i="2"/>
  <c r="S51" i="2"/>
  <c r="V2709" i="1"/>
  <c r="K2709" i="1"/>
  <c r="AA2708" i="1"/>
  <c r="W2708" i="1"/>
  <c r="V2708" i="1"/>
  <c r="K2708" i="1"/>
  <c r="AA2707" i="1"/>
  <c r="W2707" i="1"/>
  <c r="O49" i="2"/>
  <c r="Q49" i="2"/>
  <c r="R49" i="2"/>
  <c r="S49" i="2"/>
  <c r="V2707" i="1"/>
  <c r="K2707" i="1"/>
  <c r="AA2706" i="1"/>
  <c r="W2706" i="1"/>
  <c r="V2706" i="1"/>
  <c r="K2706" i="1"/>
  <c r="W2705" i="1"/>
  <c r="V2705" i="1"/>
  <c r="K2705" i="1"/>
  <c r="W2704" i="1"/>
  <c r="Z2704" i="1"/>
  <c r="V2704" i="1"/>
  <c r="K2704" i="1"/>
  <c r="W2703" i="1"/>
  <c r="Z2703" i="1"/>
  <c r="V2703" i="1"/>
  <c r="K2703" i="1"/>
  <c r="W2702" i="1"/>
  <c r="Z2702" i="1"/>
  <c r="V2702" i="1"/>
  <c r="K2702" i="1"/>
  <c r="W2701" i="1"/>
  <c r="Y2701" i="1"/>
  <c r="V2701" i="1"/>
  <c r="K2701" i="1"/>
  <c r="W2700" i="1"/>
  <c r="V2700" i="1"/>
  <c r="K2700" i="1"/>
  <c r="W2699" i="1"/>
  <c r="Z2699" i="1"/>
  <c r="V2699" i="1"/>
  <c r="K2699" i="1"/>
  <c r="W2698" i="1"/>
  <c r="Z2698" i="1"/>
  <c r="V2698" i="1"/>
  <c r="K2698" i="1"/>
  <c r="W2697" i="1"/>
  <c r="Y2697" i="1"/>
  <c r="V2697" i="1"/>
  <c r="K2697" i="1"/>
  <c r="W2696" i="1"/>
  <c r="V2696" i="1"/>
  <c r="K2696" i="1"/>
  <c r="W2695" i="1"/>
  <c r="Z2695" i="1"/>
  <c r="V2695" i="1"/>
  <c r="K2695" i="1"/>
  <c r="W2694" i="1"/>
  <c r="V2694" i="1"/>
  <c r="K2694" i="1"/>
  <c r="W2693" i="1"/>
  <c r="Y2693" i="1"/>
  <c r="V2693" i="1"/>
  <c r="W2692" i="1"/>
  <c r="Y2692" i="1"/>
  <c r="V2692" i="1"/>
  <c r="W2691" i="1"/>
  <c r="V2691" i="1"/>
  <c r="W2690" i="1"/>
  <c r="Y2690" i="1"/>
  <c r="V2690" i="1"/>
  <c r="K2690" i="1"/>
  <c r="W2689" i="1"/>
  <c r="V2689" i="1"/>
  <c r="W2688" i="1"/>
  <c r="V2688" i="1"/>
  <c r="W2687" i="1"/>
  <c r="Y2687" i="1"/>
  <c r="V2687" i="1"/>
  <c r="W2686" i="1"/>
  <c r="V2686" i="1"/>
  <c r="W2685" i="1"/>
  <c r="V2685" i="1"/>
  <c r="W2684" i="1"/>
  <c r="V2684" i="1"/>
  <c r="W2683" i="1"/>
  <c r="Y2683" i="1"/>
  <c r="V2683" i="1"/>
  <c r="K2683" i="1"/>
  <c r="W2682" i="1"/>
  <c r="K2682" i="1"/>
  <c r="W2681" i="1"/>
  <c r="Z2681" i="1"/>
  <c r="V2681" i="1"/>
  <c r="K2681" i="1"/>
  <c r="W2680" i="1"/>
  <c r="V2680" i="1"/>
  <c r="K2680" i="1"/>
  <c r="W2679" i="1"/>
  <c r="V2679" i="1"/>
  <c r="W2678" i="1"/>
  <c r="Y2678" i="1"/>
  <c r="V2678" i="1"/>
  <c r="K2678" i="1"/>
  <c r="W2677" i="1"/>
  <c r="Z2677" i="1"/>
  <c r="V2677" i="1"/>
  <c r="K2677" i="1"/>
  <c r="W2676" i="1"/>
  <c r="Z2676" i="1"/>
  <c r="V2676" i="1"/>
  <c r="K2676" i="1"/>
  <c r="W2675" i="1"/>
  <c r="Z2675" i="1"/>
  <c r="V2675" i="1"/>
  <c r="K2675" i="1"/>
  <c r="W2674" i="1"/>
  <c r="Y2674" i="1"/>
  <c r="V2674" i="1"/>
  <c r="K2674" i="1"/>
  <c r="W2673" i="1"/>
  <c r="Z2673" i="1"/>
  <c r="V2673" i="1"/>
  <c r="K2673" i="1"/>
  <c r="W2672" i="1"/>
  <c r="Z2672" i="1"/>
  <c r="V2672" i="1"/>
  <c r="K2672" i="1"/>
  <c r="W2671" i="1"/>
  <c r="Z2671" i="1"/>
  <c r="V2671" i="1"/>
  <c r="K2671" i="1"/>
  <c r="W2670" i="1"/>
  <c r="Y2670" i="1"/>
  <c r="V2670" i="1"/>
  <c r="K2670" i="1"/>
  <c r="W2669" i="1"/>
  <c r="Z2669" i="1"/>
  <c r="V2669" i="1"/>
  <c r="K2669" i="1"/>
  <c r="W2668" i="1"/>
  <c r="Z2668" i="1"/>
  <c r="V2668" i="1"/>
  <c r="K2668" i="1"/>
  <c r="W2667" i="1"/>
  <c r="Z2667" i="1"/>
  <c r="V2667" i="1"/>
  <c r="K2667" i="1"/>
  <c r="W2666" i="1"/>
  <c r="Y2666" i="1"/>
  <c r="V2666" i="1"/>
  <c r="K2666" i="1"/>
  <c r="W2665" i="1"/>
  <c r="Y2665" i="1"/>
  <c r="V2665" i="1"/>
  <c r="K2665" i="1"/>
  <c r="W2664" i="1"/>
  <c r="Y2664" i="1"/>
  <c r="K2664" i="1"/>
  <c r="W2663" i="1"/>
  <c r="Z2663" i="1"/>
  <c r="V2663" i="1"/>
  <c r="K2663" i="1"/>
  <c r="W2662" i="1"/>
  <c r="V2662" i="1"/>
  <c r="K2662" i="1"/>
  <c r="W2661" i="1"/>
  <c r="Y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Z2657" i="1"/>
  <c r="V2657" i="1"/>
  <c r="K2657" i="1"/>
  <c r="W2656" i="1"/>
  <c r="V2656" i="1"/>
  <c r="K2656" i="1"/>
  <c r="W2655" i="1"/>
  <c r="Z2655" i="1"/>
  <c r="V2655" i="1"/>
  <c r="K2655" i="1"/>
  <c r="W2654" i="1"/>
  <c r="V2654" i="1"/>
  <c r="K2654" i="1"/>
  <c r="W2653" i="1"/>
  <c r="Z2653" i="1"/>
  <c r="V2653" i="1"/>
  <c r="K2653" i="1"/>
  <c r="W2652" i="1"/>
  <c r="K2652" i="1"/>
  <c r="W2651" i="1"/>
  <c r="Z2651" i="1"/>
  <c r="K2651" i="1"/>
  <c r="W2650" i="1"/>
  <c r="V2650" i="1"/>
  <c r="K2650" i="1"/>
  <c r="W2649" i="1"/>
  <c r="V2649" i="1"/>
  <c r="K2649" i="1"/>
  <c r="W2648" i="1"/>
  <c r="Z2648" i="1"/>
  <c r="V2648" i="1"/>
  <c r="K2648" i="1"/>
  <c r="W2647" i="1"/>
  <c r="V2647" i="1"/>
  <c r="K2647" i="1"/>
  <c r="W2646" i="1"/>
  <c r="V2646" i="1"/>
  <c r="K2646" i="1"/>
  <c r="W2645" i="1"/>
  <c r="Z2645" i="1"/>
  <c r="V2645" i="1"/>
  <c r="K2645" i="1"/>
  <c r="W2644" i="1"/>
  <c r="Y2644" i="1"/>
  <c r="V2644" i="1"/>
  <c r="K2644" i="1"/>
  <c r="W2643" i="1"/>
  <c r="V2643" i="1"/>
  <c r="K2643" i="1"/>
  <c r="W2642" i="1"/>
  <c r="V2642" i="1"/>
  <c r="K2642" i="1"/>
  <c r="W2641" i="1"/>
  <c r="Y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/>
  <c r="V2636" i="1"/>
  <c r="K2636" i="1"/>
  <c r="W2635" i="1"/>
  <c r="Z2635" i="1"/>
  <c r="V2635" i="1"/>
  <c r="K2635" i="1"/>
  <c r="W2634" i="1"/>
  <c r="Y2634" i="1"/>
  <c r="V2634" i="1"/>
  <c r="K2634" i="1"/>
  <c r="W2633" i="1"/>
  <c r="Z2633" i="1"/>
  <c r="V2633" i="1"/>
  <c r="K2633" i="1"/>
  <c r="W2632" i="1"/>
  <c r="Z2632" i="1"/>
  <c r="V2632" i="1"/>
  <c r="K2632" i="1"/>
  <c r="W2631" i="1"/>
  <c r="V2631" i="1"/>
  <c r="K2631" i="1"/>
  <c r="W2630" i="1"/>
  <c r="V2630" i="1"/>
  <c r="K2630" i="1"/>
  <c r="W2629" i="1"/>
  <c r="Y2629" i="1"/>
  <c r="V2629" i="1"/>
  <c r="K2629" i="1"/>
  <c r="W2628" i="1"/>
  <c r="Z2628" i="1"/>
  <c r="V2628" i="1"/>
  <c r="K2628" i="1"/>
  <c r="W2627" i="1"/>
  <c r="Z2627" i="1"/>
  <c r="V2627" i="1"/>
  <c r="K2627" i="1"/>
  <c r="W2626" i="1"/>
  <c r="Y2626" i="1"/>
  <c r="V2626" i="1"/>
  <c r="K2626" i="1"/>
  <c r="W2625" i="1"/>
  <c r="Z2625" i="1"/>
  <c r="V2625" i="1"/>
  <c r="K2625" i="1"/>
  <c r="W2624" i="1"/>
  <c r="Z2624" i="1"/>
  <c r="V2624" i="1"/>
  <c r="K2624" i="1"/>
  <c r="W2623" i="1"/>
  <c r="V2623" i="1"/>
  <c r="K2623" i="1"/>
  <c r="W2622" i="1"/>
  <c r="V2622" i="1"/>
  <c r="K2622" i="1"/>
  <c r="W2621" i="1"/>
  <c r="Y2621" i="1"/>
  <c r="V2621" i="1"/>
  <c r="K2621" i="1"/>
  <c r="W2620" i="1"/>
  <c r="Z2620" i="1"/>
  <c r="V2620" i="1"/>
  <c r="K2620" i="1"/>
  <c r="W2619" i="1"/>
  <c r="Z2619" i="1"/>
  <c r="V2619" i="1"/>
  <c r="K2619" i="1"/>
  <c r="W2618" i="1"/>
  <c r="V2618" i="1"/>
  <c r="K2618" i="1"/>
  <c r="W2617" i="1"/>
  <c r="Z2617" i="1"/>
  <c r="K2617" i="1"/>
  <c r="AA2616" i="1"/>
  <c r="W2616" i="1"/>
  <c r="Z2616" i="1"/>
  <c r="K2616" i="1"/>
  <c r="W2615" i="1"/>
  <c r="K2615" i="1"/>
  <c r="W2614" i="1"/>
  <c r="Y2614" i="1"/>
  <c r="K2614" i="1"/>
  <c r="W2613" i="1"/>
  <c r="K2613" i="1"/>
  <c r="W2612" i="1"/>
  <c r="Y2612" i="1"/>
  <c r="K2612" i="1"/>
  <c r="W2611" i="1"/>
  <c r="Y2611" i="1"/>
  <c r="K2611" i="1"/>
  <c r="W2610" i="1"/>
  <c r="Y2610" i="1"/>
  <c r="K2610" i="1"/>
  <c r="W2609" i="1"/>
  <c r="Y2609" i="1"/>
  <c r="K2609" i="1"/>
  <c r="W2608" i="1"/>
  <c r="K2608" i="1"/>
  <c r="Y2607" i="1"/>
  <c r="W2607" i="1"/>
  <c r="K2607" i="1"/>
  <c r="W2606" i="1"/>
  <c r="Y2606" i="1"/>
  <c r="K2606" i="1"/>
  <c r="W2605" i="1"/>
  <c r="V2605" i="1"/>
  <c r="K2605" i="1"/>
  <c r="W2604" i="1"/>
  <c r="V2604" i="1"/>
  <c r="W2603" i="1"/>
  <c r="Y2603" i="1"/>
  <c r="V2603" i="1"/>
  <c r="W2602" i="1"/>
  <c r="Z2602" i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Z2592" i="1"/>
  <c r="V2592" i="1"/>
  <c r="W2591" i="1"/>
  <c r="Y2591" i="1"/>
  <c r="V2591" i="1"/>
  <c r="W2590" i="1"/>
  <c r="Y2590" i="1"/>
  <c r="V2590" i="1"/>
  <c r="W2589" i="1"/>
  <c r="Y2589" i="1"/>
  <c r="V2589" i="1"/>
  <c r="W2588" i="1"/>
  <c r="V2588" i="1"/>
  <c r="W2587" i="1"/>
  <c r="V2587" i="1"/>
  <c r="W2586" i="1"/>
  <c r="Z2586" i="1"/>
  <c r="V2586" i="1"/>
  <c r="W2585" i="1"/>
  <c r="Z2585" i="1"/>
  <c r="V2585" i="1"/>
  <c r="W2584" i="1"/>
  <c r="V2584" i="1"/>
  <c r="K2584" i="1"/>
  <c r="W2583" i="1"/>
  <c r="Y2583" i="1"/>
  <c r="V2583" i="1"/>
  <c r="W2582" i="1"/>
  <c r="V2582" i="1"/>
  <c r="W2581" i="1"/>
  <c r="Y2581" i="1"/>
  <c r="V2581" i="1"/>
  <c r="K2581" i="1"/>
  <c r="W2580" i="1"/>
  <c r="Z2580" i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Z2574" i="1"/>
  <c r="V2574" i="1"/>
  <c r="K2574" i="1"/>
  <c r="Z2573" i="1"/>
  <c r="X2573" i="1"/>
  <c r="O25" i="2"/>
  <c r="Q25" i="2"/>
  <c r="R25" i="2"/>
  <c r="S25" i="2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/>
  <c r="K2566" i="1"/>
  <c r="W2565" i="1"/>
  <c r="K2565" i="1"/>
  <c r="W2564" i="1"/>
  <c r="V2564" i="1"/>
  <c r="K2564" i="1"/>
  <c r="W2563" i="1"/>
  <c r="Z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Y2559" i="1"/>
  <c r="V2559" i="1"/>
  <c r="K2559" i="1"/>
  <c r="W2558" i="1"/>
  <c r="V2558" i="1"/>
  <c r="K2558" i="1"/>
  <c r="W2557" i="1"/>
  <c r="Z2557" i="1"/>
  <c r="V2557" i="1"/>
  <c r="K2557" i="1"/>
  <c r="W2556" i="1"/>
  <c r="V2556" i="1"/>
  <c r="K2556" i="1"/>
  <c r="W2555" i="1"/>
  <c r="Y2555" i="1"/>
  <c r="V2555" i="1"/>
  <c r="K2555" i="1"/>
  <c r="W2554" i="1"/>
  <c r="V2554" i="1"/>
  <c r="K2554" i="1"/>
  <c r="W2553" i="1"/>
  <c r="Z2553" i="1"/>
  <c r="V2553" i="1"/>
  <c r="K2553" i="1"/>
  <c r="W2552" i="1"/>
  <c r="Z2552" i="1"/>
  <c r="V2552" i="1"/>
  <c r="K2552" i="1"/>
  <c r="W2551" i="1"/>
  <c r="X2551" i="1"/>
  <c r="V2551" i="1"/>
  <c r="K2551" i="1"/>
  <c r="W2550" i="1"/>
  <c r="X2550" i="1"/>
  <c r="V2550" i="1"/>
  <c r="K2550" i="1"/>
  <c r="W2549" i="1"/>
  <c r="V2549" i="1"/>
  <c r="K2549" i="1"/>
  <c r="W2548" i="1"/>
  <c r="X2548" i="1"/>
  <c r="V2548" i="1"/>
  <c r="K2548" i="1"/>
  <c r="W2547" i="1"/>
  <c r="V2547" i="1"/>
  <c r="K2547" i="1"/>
  <c r="W2546" i="1"/>
  <c r="V2546" i="1"/>
  <c r="K2546" i="1"/>
  <c r="W2545" i="1"/>
  <c r="X2545" i="1"/>
  <c r="V2545" i="1"/>
  <c r="K2545" i="1"/>
  <c r="W2544" i="1"/>
  <c r="Z2544" i="1"/>
  <c r="V2544" i="1"/>
  <c r="K2544" i="1"/>
  <c r="W2543" i="1"/>
  <c r="V2543" i="1"/>
  <c r="K2543" i="1"/>
  <c r="W2542" i="1"/>
  <c r="V2542" i="1"/>
  <c r="K2542" i="1"/>
  <c r="X2541" i="1"/>
  <c r="W2541" i="1"/>
  <c r="Z2541" i="1"/>
  <c r="V2541" i="1"/>
  <c r="K2541" i="1"/>
  <c r="W2540" i="1"/>
  <c r="X2540" i="1"/>
  <c r="K2540" i="1"/>
  <c r="W2539" i="1"/>
  <c r="Y2539" i="1"/>
  <c r="V2539" i="1"/>
  <c r="K2539" i="1"/>
  <c r="W2538" i="1"/>
  <c r="V2538" i="1"/>
  <c r="K2538" i="1"/>
  <c r="W2537" i="1"/>
  <c r="Z2537" i="1"/>
  <c r="V2537" i="1"/>
  <c r="K2537" i="1"/>
  <c r="W2536" i="1"/>
  <c r="V2536" i="1"/>
  <c r="K2536" i="1"/>
  <c r="W2535" i="1"/>
  <c r="Z2535" i="1"/>
  <c r="V2535" i="1"/>
  <c r="K2535" i="1"/>
  <c r="W2534" i="1"/>
  <c r="V2534" i="1"/>
  <c r="K2534" i="1"/>
  <c r="W2533" i="1"/>
  <c r="X2533" i="1"/>
  <c r="K2533" i="1"/>
  <c r="W2532" i="1"/>
  <c r="Z2532" i="1"/>
  <c r="V2532" i="1"/>
  <c r="K2532" i="1"/>
  <c r="W2531" i="1"/>
  <c r="V2531" i="1"/>
  <c r="K2531" i="1"/>
  <c r="W2530" i="1"/>
  <c r="Z2530" i="1"/>
  <c r="V2530" i="1"/>
  <c r="K2530" i="1"/>
  <c r="W2529" i="1"/>
  <c r="V2529" i="1"/>
  <c r="K2529" i="1"/>
  <c r="W2528" i="1"/>
  <c r="Y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/>
  <c r="V2520" i="1"/>
  <c r="K2520" i="1"/>
  <c r="W2519" i="1"/>
  <c r="V2519" i="1"/>
  <c r="K2519" i="1"/>
  <c r="W2518" i="1"/>
  <c r="Y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Z2514" i="1"/>
  <c r="V2514" i="1"/>
  <c r="K2514" i="1"/>
  <c r="W2513" i="1"/>
  <c r="V2513" i="1"/>
  <c r="K2513" i="1"/>
  <c r="W2512" i="1"/>
  <c r="Y2512" i="1"/>
  <c r="V2512" i="1"/>
  <c r="K2512" i="1"/>
  <c r="W2511" i="1"/>
  <c r="V2511" i="1"/>
  <c r="K2511" i="1"/>
  <c r="W2510" i="1"/>
  <c r="Y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/>
  <c r="V2506" i="1"/>
  <c r="K2506" i="1"/>
  <c r="W2505" i="1"/>
  <c r="Z2505" i="1"/>
  <c r="V2505" i="1"/>
  <c r="K2505" i="1"/>
  <c r="W2504" i="1"/>
  <c r="Z2504" i="1"/>
  <c r="V2504" i="1"/>
  <c r="K2504" i="1"/>
  <c r="W2503" i="1"/>
  <c r="V2503" i="1"/>
  <c r="K2503" i="1"/>
  <c r="W2502" i="1"/>
  <c r="Z2502" i="1"/>
  <c r="V2502" i="1"/>
  <c r="K2502" i="1"/>
  <c r="W2501" i="1"/>
  <c r="V2501" i="1"/>
  <c r="K2501" i="1"/>
  <c r="W2500" i="1"/>
  <c r="V2500" i="1"/>
  <c r="K2500" i="1"/>
  <c r="W2499" i="1"/>
  <c r="Z2499" i="1"/>
  <c r="V2499" i="1"/>
  <c r="K2499" i="1"/>
  <c r="W2498" i="1"/>
  <c r="Z2498" i="1"/>
  <c r="V2498" i="1"/>
  <c r="K2498" i="1"/>
  <c r="W2497" i="1"/>
  <c r="V2497" i="1"/>
  <c r="K2497" i="1"/>
  <c r="W2496" i="1"/>
  <c r="Z2496" i="1"/>
  <c r="V2496" i="1"/>
  <c r="K2496" i="1"/>
  <c r="W2495" i="1"/>
  <c r="Z2495" i="1"/>
  <c r="V2495" i="1"/>
  <c r="K2495" i="1"/>
  <c r="W2494" i="1"/>
  <c r="Z2494" i="1"/>
  <c r="V2494" i="1"/>
  <c r="K2494" i="1"/>
  <c r="W2493" i="1"/>
  <c r="V2493" i="1"/>
  <c r="K2493" i="1"/>
  <c r="W2492" i="1"/>
  <c r="Y2492" i="1"/>
  <c r="V2492" i="1"/>
  <c r="K2492" i="1"/>
  <c r="W2491" i="1"/>
  <c r="V2491" i="1"/>
  <c r="K2491" i="1"/>
  <c r="W2490" i="1"/>
  <c r="Y2490" i="1"/>
  <c r="V2490" i="1"/>
  <c r="K2490" i="1"/>
  <c r="W2489" i="1"/>
  <c r="V2489" i="1"/>
  <c r="K2489" i="1"/>
  <c r="W2488" i="1"/>
  <c r="Z2488" i="1"/>
  <c r="V2488" i="1"/>
  <c r="K2488" i="1"/>
  <c r="W2487" i="1"/>
  <c r="Y2487" i="1"/>
  <c r="V2487" i="1"/>
  <c r="K2487" i="1"/>
  <c r="W2486" i="1"/>
  <c r="Z2486" i="1"/>
  <c r="V2486" i="1"/>
  <c r="K2486" i="1"/>
  <c r="W2485" i="1"/>
  <c r="V2485" i="1"/>
  <c r="K2485" i="1"/>
  <c r="W2484" i="1"/>
  <c r="Z2484" i="1"/>
  <c r="V2484" i="1"/>
  <c r="K2484" i="1"/>
  <c r="W2483" i="1"/>
  <c r="V2483" i="1"/>
  <c r="K2483" i="1"/>
  <c r="W2482" i="1"/>
  <c r="Z2482" i="1"/>
  <c r="V2482" i="1"/>
  <c r="K2482" i="1"/>
  <c r="W2481" i="1"/>
  <c r="V2481" i="1"/>
  <c r="K2481" i="1"/>
  <c r="W2480" i="1"/>
  <c r="Y2480" i="1"/>
  <c r="V2480" i="1"/>
  <c r="K2480" i="1"/>
  <c r="W2479" i="1"/>
  <c r="V2479" i="1"/>
  <c r="K2479" i="1"/>
  <c r="W2478" i="1"/>
  <c r="Z2478" i="1"/>
  <c r="V2478" i="1"/>
  <c r="K2478" i="1"/>
  <c r="W2477" i="1"/>
  <c r="V2477" i="1"/>
  <c r="K2477" i="1"/>
  <c r="W2476" i="1"/>
  <c r="Y2476" i="1"/>
  <c r="V2476" i="1"/>
  <c r="K2476" i="1"/>
  <c r="W2475" i="1"/>
  <c r="V2475" i="1"/>
  <c r="K2475" i="1"/>
  <c r="W2474" i="1"/>
  <c r="Y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Z2470" i="1"/>
  <c r="V2470" i="1"/>
  <c r="K2470" i="1"/>
  <c r="W2469" i="1"/>
  <c r="Y2469" i="1"/>
  <c r="V2469" i="1"/>
  <c r="K2469" i="1"/>
  <c r="W2468" i="1"/>
  <c r="V2468" i="1"/>
  <c r="K2468" i="1"/>
  <c r="W2467" i="1"/>
  <c r="Y2467" i="1"/>
  <c r="V2467" i="1"/>
  <c r="K2467" i="1"/>
  <c r="W2466" i="1"/>
  <c r="V2466" i="1"/>
  <c r="K2466" i="1"/>
  <c r="W2465" i="1"/>
  <c r="V2465" i="1"/>
  <c r="K2465" i="1"/>
  <c r="W2464" i="1"/>
  <c r="X2464" i="1"/>
  <c r="V2464" i="1"/>
  <c r="K2464" i="1"/>
  <c r="W2463" i="1"/>
  <c r="Z2463" i="1"/>
  <c r="V2463" i="1"/>
  <c r="K2463" i="1"/>
  <c r="W2462" i="1"/>
  <c r="X2462" i="1"/>
  <c r="V2462" i="1"/>
  <c r="K2462" i="1"/>
  <c r="W2461" i="1"/>
  <c r="X2461" i="1"/>
  <c r="V2461" i="1"/>
  <c r="K2461" i="1"/>
  <c r="W2460" i="1"/>
  <c r="X2460" i="1"/>
  <c r="V2460" i="1"/>
  <c r="K2460" i="1"/>
  <c r="W2459" i="1"/>
  <c r="V2459" i="1"/>
  <c r="K2459" i="1"/>
  <c r="W2458" i="1"/>
  <c r="Y2458" i="1"/>
  <c r="V2458" i="1"/>
  <c r="K2458" i="1"/>
  <c r="W2457" i="1"/>
  <c r="V2457" i="1"/>
  <c r="K2457" i="1"/>
  <c r="W2456" i="1"/>
  <c r="Z2456" i="1"/>
  <c r="V2456" i="1"/>
  <c r="K2456" i="1"/>
  <c r="W2455" i="1"/>
  <c r="V2455" i="1"/>
  <c r="K2455" i="1"/>
  <c r="W2454" i="1"/>
  <c r="Y2454" i="1"/>
  <c r="V2454" i="1"/>
  <c r="K2454" i="1"/>
  <c r="W2453" i="1"/>
  <c r="X2453" i="1"/>
  <c r="V2453" i="1"/>
  <c r="K2453" i="1"/>
  <c r="W2452" i="1"/>
  <c r="V2452" i="1"/>
  <c r="K2452" i="1"/>
  <c r="W2451" i="1"/>
  <c r="Y2451" i="1"/>
  <c r="V2451" i="1"/>
  <c r="K2451" i="1"/>
  <c r="W2450" i="1"/>
  <c r="Z2450" i="1"/>
  <c r="V2450" i="1"/>
  <c r="K2450" i="1"/>
  <c r="W2449" i="1"/>
  <c r="V2449" i="1"/>
  <c r="K2449" i="1"/>
  <c r="W2448" i="1"/>
  <c r="Z2448" i="1"/>
  <c r="V2448" i="1"/>
  <c r="K2448" i="1"/>
  <c r="W2447" i="1"/>
  <c r="Y2447" i="1"/>
  <c r="V2447" i="1"/>
  <c r="K2447" i="1"/>
  <c r="W2446" i="1"/>
  <c r="Z2446" i="1"/>
  <c r="V2446" i="1"/>
  <c r="K2446" i="1"/>
  <c r="W2445" i="1"/>
  <c r="V2445" i="1"/>
  <c r="K2445" i="1"/>
  <c r="W2444" i="1"/>
  <c r="Y2444" i="1"/>
  <c r="V2444" i="1"/>
  <c r="K2444" i="1"/>
  <c r="W2443" i="1"/>
  <c r="V2443" i="1"/>
  <c r="K2443" i="1"/>
  <c r="W2442" i="1"/>
  <c r="Y2442" i="1"/>
  <c r="V2442" i="1"/>
  <c r="K2442" i="1"/>
  <c r="W2441" i="1"/>
  <c r="V2441" i="1"/>
  <c r="K2441" i="1"/>
  <c r="W2440" i="1"/>
  <c r="Z2440" i="1"/>
  <c r="V2440" i="1"/>
  <c r="K2440" i="1"/>
  <c r="W2439" i="1"/>
  <c r="V2439" i="1"/>
  <c r="K2439" i="1"/>
  <c r="W2438" i="1"/>
  <c r="Y2438" i="1"/>
  <c r="V2438" i="1"/>
  <c r="K2438" i="1"/>
  <c r="W2437" i="1"/>
  <c r="Z2437" i="1"/>
  <c r="V2437" i="1"/>
  <c r="K2437" i="1"/>
  <c r="W2436" i="1"/>
  <c r="Z2436" i="1"/>
  <c r="V2436" i="1"/>
  <c r="K2436" i="1"/>
  <c r="W2435" i="1"/>
  <c r="Z2435" i="1"/>
  <c r="V2435" i="1"/>
  <c r="K2435" i="1"/>
  <c r="W2434" i="1"/>
  <c r="Z2434" i="1"/>
  <c r="V2434" i="1"/>
  <c r="K2434" i="1"/>
  <c r="W2433" i="1"/>
  <c r="Y2433" i="1"/>
  <c r="V2433" i="1"/>
  <c r="K2433" i="1"/>
  <c r="W2432" i="1"/>
  <c r="X2432" i="1"/>
  <c r="V2432" i="1"/>
  <c r="K2432" i="1"/>
  <c r="W2431" i="1"/>
  <c r="Y2431" i="1"/>
  <c r="V2431" i="1"/>
  <c r="K2431" i="1"/>
  <c r="W2430" i="1"/>
  <c r="Y2430" i="1"/>
  <c r="V2430" i="1"/>
  <c r="K2430" i="1"/>
  <c r="W2429" i="1"/>
  <c r="Y2429" i="1"/>
  <c r="V2429" i="1"/>
  <c r="K2429" i="1"/>
  <c r="W2428" i="1"/>
  <c r="V2428" i="1"/>
  <c r="K2428" i="1"/>
  <c r="W2427" i="1"/>
  <c r="Y2427" i="1"/>
  <c r="V2427" i="1"/>
  <c r="K2427" i="1"/>
  <c r="W2426" i="1"/>
  <c r="Y2426" i="1"/>
  <c r="V2426" i="1"/>
  <c r="K2426" i="1"/>
  <c r="W2425" i="1"/>
  <c r="V2425" i="1"/>
  <c r="K2425" i="1"/>
  <c r="W2424" i="1"/>
  <c r="V2424" i="1"/>
  <c r="K2424" i="1"/>
  <c r="W2423" i="1"/>
  <c r="V2423" i="1"/>
  <c r="K2423" i="1"/>
  <c r="W2422" i="1"/>
  <c r="Z2422" i="1"/>
  <c r="V2422" i="1"/>
  <c r="K2422" i="1"/>
  <c r="W2421" i="1"/>
  <c r="V2421" i="1"/>
  <c r="K2421" i="1"/>
  <c r="W2420" i="1"/>
  <c r="V2420" i="1"/>
  <c r="K2420" i="1"/>
  <c r="W2419" i="1"/>
  <c r="V2419" i="1"/>
  <c r="K2419" i="1"/>
  <c r="W2418" i="1"/>
  <c r="Z2418" i="1"/>
  <c r="V2418" i="1"/>
  <c r="K2418" i="1"/>
  <c r="W2417" i="1"/>
  <c r="Z2417" i="1"/>
  <c r="V2417" i="1"/>
  <c r="K2417" i="1"/>
  <c r="W2416" i="1"/>
  <c r="V2416" i="1"/>
  <c r="K2416" i="1"/>
  <c r="W2415" i="1"/>
  <c r="V2415" i="1"/>
  <c r="K2415" i="1"/>
  <c r="W2414" i="1"/>
  <c r="Z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Z2410" i="1"/>
  <c r="V2410" i="1"/>
  <c r="K2410" i="1"/>
  <c r="W2409" i="1"/>
  <c r="V2409" i="1"/>
  <c r="K2409" i="1"/>
  <c r="W2408" i="1"/>
  <c r="Z2408" i="1"/>
  <c r="V2408" i="1"/>
  <c r="K2408" i="1"/>
  <c r="W2407" i="1"/>
  <c r="Z2407" i="1"/>
  <c r="V2407" i="1"/>
  <c r="K2407" i="1"/>
  <c r="W2406" i="1"/>
  <c r="Z2406" i="1"/>
  <c r="V2406" i="1"/>
  <c r="K2406" i="1"/>
  <c r="W2405" i="1"/>
  <c r="V2405" i="1"/>
  <c r="K2405" i="1"/>
  <c r="W2404" i="1"/>
  <c r="V2404" i="1"/>
  <c r="K2404" i="1"/>
  <c r="W2403" i="1"/>
  <c r="Y2403" i="1"/>
  <c r="V2403" i="1"/>
  <c r="K2403" i="1"/>
  <c r="W2402" i="1"/>
  <c r="Z2402" i="1"/>
  <c r="V2402" i="1"/>
  <c r="K2402" i="1"/>
  <c r="W2401" i="1"/>
  <c r="V2401" i="1"/>
  <c r="K2401" i="1"/>
  <c r="W2400" i="1"/>
  <c r="Z2400" i="1"/>
  <c r="V2400" i="1"/>
  <c r="K2400" i="1"/>
  <c r="Y2399" i="1"/>
  <c r="K2399" i="1"/>
  <c r="AA2398" i="1"/>
  <c r="W2398" i="1"/>
  <c r="Z2398" i="1"/>
  <c r="V2398" i="1"/>
  <c r="K2398" i="1"/>
  <c r="AA2397" i="1"/>
  <c r="W2397" i="1"/>
  <c r="V2397" i="1"/>
  <c r="K2397" i="1"/>
  <c r="AA2396" i="1"/>
  <c r="W2396" i="1"/>
  <c r="Y2396" i="1"/>
  <c r="V2396" i="1"/>
  <c r="K2396" i="1"/>
  <c r="AA2395" i="1"/>
  <c r="W2395" i="1"/>
  <c r="Y2395" i="1"/>
  <c r="V2395" i="1"/>
  <c r="K2395" i="1"/>
  <c r="AA2394" i="1"/>
  <c r="W2394" i="1"/>
  <c r="Y2394" i="1"/>
  <c r="V2394" i="1"/>
  <c r="K2394" i="1"/>
  <c r="AA2393" i="1"/>
  <c r="W2393" i="1"/>
  <c r="Z2393" i="1"/>
  <c r="V2393" i="1"/>
  <c r="K2393" i="1"/>
  <c r="AA2392" i="1"/>
  <c r="W2392" i="1"/>
  <c r="Z2392" i="1"/>
  <c r="V2392" i="1"/>
  <c r="K2392" i="1"/>
  <c r="AA2391" i="1"/>
  <c r="W2391" i="1"/>
  <c r="Y2391" i="1"/>
  <c r="V2391" i="1"/>
  <c r="K2391" i="1"/>
  <c r="AA2390" i="1"/>
  <c r="W2390" i="1"/>
  <c r="Z2390" i="1"/>
  <c r="V2390" i="1"/>
  <c r="K2390" i="1"/>
  <c r="AA2389" i="1"/>
  <c r="W2389" i="1"/>
  <c r="Z2389" i="1"/>
  <c r="V2389" i="1"/>
  <c r="K2389" i="1"/>
  <c r="AA2388" i="1"/>
  <c r="V2388" i="1"/>
  <c r="K2388" i="1"/>
  <c r="AA2387" i="1"/>
  <c r="W2387" i="1"/>
  <c r="Y2387" i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/>
  <c r="V2367" i="1"/>
  <c r="K2367" i="1"/>
  <c r="AA2366" i="1"/>
  <c r="W2366" i="1"/>
  <c r="V2366" i="1"/>
  <c r="K2366" i="1"/>
  <c r="AA2365" i="1"/>
  <c r="W2365" i="1"/>
  <c r="Y2365" i="1"/>
  <c r="V2365" i="1"/>
  <c r="K2365" i="1"/>
  <c r="AA2364" i="1"/>
  <c r="W2364" i="1"/>
  <c r="V2364" i="1"/>
  <c r="K2364" i="1"/>
  <c r="AA2363" i="1"/>
  <c r="W2363" i="1"/>
  <c r="Y2363" i="1"/>
  <c r="V2363" i="1"/>
  <c r="K2363" i="1"/>
  <c r="AA2362" i="1"/>
  <c r="W2362" i="1"/>
  <c r="V2362" i="1"/>
  <c r="K2362" i="1"/>
  <c r="AA2361" i="1"/>
  <c r="W2361" i="1"/>
  <c r="Y2361" i="1"/>
  <c r="V2361" i="1"/>
  <c r="K2361" i="1"/>
  <c r="AA2360" i="1"/>
  <c r="W2360" i="1"/>
  <c r="V2360" i="1"/>
  <c r="K2360" i="1"/>
  <c r="AA2359" i="1"/>
  <c r="W2359" i="1"/>
  <c r="Y2359" i="1"/>
  <c r="V2359" i="1"/>
  <c r="K2359" i="1"/>
  <c r="AA2358" i="1"/>
  <c r="W2358" i="1"/>
  <c r="Y2358" i="1"/>
  <c r="V2358" i="1"/>
  <c r="K2358" i="1"/>
  <c r="AA2357" i="1"/>
  <c r="W2357" i="1"/>
  <c r="Y2357" i="1"/>
  <c r="V2357" i="1"/>
  <c r="K2357" i="1"/>
  <c r="AA2356" i="1"/>
  <c r="W2356" i="1"/>
  <c r="V2356" i="1"/>
  <c r="K2356" i="1"/>
  <c r="AA2355" i="1"/>
  <c r="W2355" i="1"/>
  <c r="Y2355" i="1"/>
  <c r="V2355" i="1"/>
  <c r="K2355" i="1"/>
  <c r="AA2354" i="1"/>
  <c r="W2354" i="1"/>
  <c r="V2354" i="1"/>
  <c r="K2354" i="1"/>
  <c r="AA2353" i="1"/>
  <c r="W2353" i="1"/>
  <c r="Y2353" i="1"/>
  <c r="V2353" i="1"/>
  <c r="K2353" i="1"/>
  <c r="AA2352" i="1"/>
  <c r="W2352" i="1"/>
  <c r="V2352" i="1"/>
  <c r="K2352" i="1"/>
  <c r="AA2351" i="1"/>
  <c r="W2351" i="1"/>
  <c r="Y2351" i="1"/>
  <c r="V2351" i="1"/>
  <c r="K2351" i="1"/>
  <c r="AA2350" i="1"/>
  <c r="W2350" i="1"/>
  <c r="V2350" i="1"/>
  <c r="K2350" i="1"/>
  <c r="AA2349" i="1"/>
  <c r="W2349" i="1"/>
  <c r="Y2349" i="1"/>
  <c r="V2349" i="1"/>
  <c r="K2349" i="1"/>
  <c r="AA2348" i="1"/>
  <c r="W2348" i="1"/>
  <c r="V2348" i="1"/>
  <c r="K2348" i="1"/>
  <c r="AA2347" i="1"/>
  <c r="W2347" i="1"/>
  <c r="Y2347" i="1"/>
  <c r="V2347" i="1"/>
  <c r="K2347" i="1"/>
  <c r="AA2346" i="1"/>
  <c r="W2346" i="1"/>
  <c r="V2346" i="1"/>
  <c r="K2346" i="1"/>
  <c r="AA2345" i="1"/>
  <c r="W2345" i="1"/>
  <c r="Y2345" i="1"/>
  <c r="V2345" i="1"/>
  <c r="K2345" i="1"/>
  <c r="AA2344" i="1"/>
  <c r="W2344" i="1"/>
  <c r="V2344" i="1"/>
  <c r="K2344" i="1"/>
  <c r="AA2343" i="1"/>
  <c r="W2343" i="1"/>
  <c r="Y2343" i="1"/>
  <c r="V2343" i="1"/>
  <c r="K2343" i="1"/>
  <c r="AA2342" i="1"/>
  <c r="W2342" i="1"/>
  <c r="K2342" i="1"/>
  <c r="AA2341" i="1"/>
  <c r="W2341" i="1"/>
  <c r="Y2341" i="1"/>
  <c r="V2341" i="1"/>
  <c r="K2341" i="1"/>
  <c r="AA2340" i="1"/>
  <c r="W2340" i="1"/>
  <c r="V2340" i="1"/>
  <c r="K2340" i="1"/>
  <c r="AA2339" i="1"/>
  <c r="W2339" i="1"/>
  <c r="Y2339" i="1"/>
  <c r="V2339" i="1"/>
  <c r="K2339" i="1"/>
  <c r="AA2338" i="1"/>
  <c r="W2338" i="1"/>
  <c r="Z2338" i="1"/>
  <c r="V2338" i="1"/>
  <c r="K2338" i="1"/>
  <c r="AA2337" i="1"/>
  <c r="W2337" i="1"/>
  <c r="Y2337" i="1"/>
  <c r="V2337" i="1"/>
  <c r="K2337" i="1"/>
  <c r="AA2336" i="1"/>
  <c r="W2336" i="1"/>
  <c r="V2336" i="1"/>
  <c r="K2336" i="1"/>
  <c r="AA2335" i="1"/>
  <c r="W2335" i="1"/>
  <c r="Y2335" i="1"/>
  <c r="V2335" i="1"/>
  <c r="K2335" i="1"/>
  <c r="AA2334" i="1"/>
  <c r="W2334" i="1"/>
  <c r="Z2334" i="1"/>
  <c r="V2334" i="1"/>
  <c r="K2334" i="1"/>
  <c r="AA2333" i="1"/>
  <c r="W2333" i="1"/>
  <c r="Y2333" i="1"/>
  <c r="V2333" i="1"/>
  <c r="K2333" i="1"/>
  <c r="AA2332" i="1"/>
  <c r="W2332" i="1"/>
  <c r="V2332" i="1"/>
  <c r="K2332" i="1"/>
  <c r="AA2331" i="1"/>
  <c r="W2331" i="1"/>
  <c r="Y2331" i="1"/>
  <c r="V2331" i="1"/>
  <c r="K2331" i="1"/>
  <c r="AA2330" i="1"/>
  <c r="W2330" i="1"/>
  <c r="Z2330" i="1"/>
  <c r="V2330" i="1"/>
  <c r="K2330" i="1"/>
  <c r="AA2329" i="1"/>
  <c r="W2329" i="1"/>
  <c r="Y2329" i="1"/>
  <c r="V2329" i="1"/>
  <c r="K2329" i="1"/>
  <c r="AA2328" i="1"/>
  <c r="W2328" i="1"/>
  <c r="Y2328" i="1"/>
  <c r="V2328" i="1"/>
  <c r="K2328" i="1"/>
  <c r="AA2327" i="1"/>
  <c r="W2327" i="1"/>
  <c r="Y2327" i="1"/>
  <c r="V2327" i="1"/>
  <c r="K2327" i="1"/>
  <c r="AA2326" i="1"/>
  <c r="W2326" i="1"/>
  <c r="Y2326" i="1"/>
  <c r="V2326" i="1"/>
  <c r="K2326" i="1"/>
  <c r="AA2325" i="1"/>
  <c r="W2325" i="1"/>
  <c r="Y2325" i="1"/>
  <c r="V2325" i="1"/>
  <c r="K2325" i="1"/>
  <c r="AA2324" i="1"/>
  <c r="W2324" i="1"/>
  <c r="Z2324" i="1"/>
  <c r="V2324" i="1"/>
  <c r="K2324" i="1"/>
  <c r="AA2323" i="1"/>
  <c r="W2323" i="1"/>
  <c r="Y2323" i="1"/>
  <c r="V2323" i="1"/>
  <c r="K2323" i="1"/>
  <c r="AA2322" i="1"/>
  <c r="W2322" i="1"/>
  <c r="Y2322" i="1"/>
  <c r="V2322" i="1"/>
  <c r="K2322" i="1"/>
  <c r="AA2321" i="1"/>
  <c r="W2321" i="1"/>
  <c r="Y2321" i="1"/>
  <c r="V2321" i="1"/>
  <c r="K2321" i="1"/>
  <c r="AA2320" i="1"/>
  <c r="W2320" i="1"/>
  <c r="Z2320" i="1"/>
  <c r="V2320" i="1"/>
  <c r="K2320" i="1"/>
  <c r="AA2319" i="1"/>
  <c r="W2319" i="1"/>
  <c r="Y2319" i="1"/>
  <c r="V2319" i="1"/>
  <c r="K2319" i="1"/>
  <c r="AA2318" i="1"/>
  <c r="W2318" i="1"/>
  <c r="V2318" i="1"/>
  <c r="K2318" i="1"/>
  <c r="AA2317" i="1"/>
  <c r="W2317" i="1"/>
  <c r="Y2317" i="1"/>
  <c r="V2317" i="1"/>
  <c r="K2317" i="1"/>
  <c r="AA2316" i="1"/>
  <c r="W2316" i="1"/>
  <c r="Z2316" i="1"/>
  <c r="V2316" i="1"/>
  <c r="K2316" i="1"/>
  <c r="AA2315" i="1"/>
  <c r="W2315" i="1"/>
  <c r="Y2315" i="1"/>
  <c r="V2315" i="1"/>
  <c r="K2315" i="1"/>
  <c r="AA2314" i="1"/>
  <c r="W2314" i="1"/>
  <c r="V2314" i="1"/>
  <c r="K2314" i="1"/>
  <c r="AA2313" i="1"/>
  <c r="W2313" i="1"/>
  <c r="Y2313" i="1"/>
  <c r="V2313" i="1"/>
  <c r="K2313" i="1"/>
  <c r="AA2312" i="1"/>
  <c r="W2312" i="1"/>
  <c r="Z2312" i="1"/>
  <c r="V2312" i="1"/>
  <c r="K2312" i="1"/>
  <c r="AA2311" i="1"/>
  <c r="W2311" i="1"/>
  <c r="Y2311" i="1"/>
  <c r="V2311" i="1"/>
  <c r="K2311" i="1"/>
  <c r="AA2310" i="1"/>
  <c r="W2310" i="1"/>
  <c r="Y2310" i="1"/>
  <c r="V2310" i="1"/>
  <c r="K2310" i="1"/>
  <c r="AA2309" i="1"/>
  <c r="W2309" i="1"/>
  <c r="Y2309" i="1"/>
  <c r="V2309" i="1"/>
  <c r="K2309" i="1"/>
  <c r="AA2308" i="1"/>
  <c r="W2308" i="1"/>
  <c r="Y2308" i="1"/>
  <c r="V2308" i="1"/>
  <c r="K2308" i="1"/>
  <c r="AA2307" i="1"/>
  <c r="W2307" i="1"/>
  <c r="Y2307" i="1"/>
  <c r="V2307" i="1"/>
  <c r="K2307" i="1"/>
  <c r="AA2306" i="1"/>
  <c r="W2306" i="1"/>
  <c r="Z2306" i="1"/>
  <c r="V2306" i="1"/>
  <c r="K2306" i="1"/>
  <c r="AA2305" i="1"/>
  <c r="W2305" i="1"/>
  <c r="Y2305" i="1"/>
  <c r="V2305" i="1"/>
  <c r="K2305" i="1"/>
  <c r="AA2304" i="1"/>
  <c r="W2304" i="1"/>
  <c r="V2304" i="1"/>
  <c r="K2304" i="1"/>
  <c r="AA2303" i="1"/>
  <c r="W2303" i="1"/>
  <c r="Y2303" i="1"/>
  <c r="V2303" i="1"/>
  <c r="K2303" i="1"/>
  <c r="AA2302" i="1"/>
  <c r="W2302" i="1"/>
  <c r="Y2302" i="1"/>
  <c r="V2302" i="1"/>
  <c r="K2302" i="1"/>
  <c r="AA2301" i="1"/>
  <c r="W2301" i="1"/>
  <c r="Y2301" i="1"/>
  <c r="V2301" i="1"/>
  <c r="K2301" i="1"/>
  <c r="AA2300" i="1"/>
  <c r="W2300" i="1"/>
  <c r="Y2300" i="1"/>
  <c r="V2300" i="1"/>
  <c r="K2300" i="1"/>
  <c r="AA2299" i="1"/>
  <c r="W2299" i="1"/>
  <c r="Y2299" i="1"/>
  <c r="V2299" i="1"/>
  <c r="K2299" i="1"/>
  <c r="AA2298" i="1"/>
  <c r="W2298" i="1"/>
  <c r="Z2298" i="1"/>
  <c r="V2298" i="1"/>
  <c r="K2298" i="1"/>
  <c r="AA2297" i="1"/>
  <c r="W2297" i="1"/>
  <c r="Y2297" i="1"/>
  <c r="V2297" i="1"/>
  <c r="K2297" i="1"/>
  <c r="AA2296" i="1"/>
  <c r="W2296" i="1"/>
  <c r="V2296" i="1"/>
  <c r="K2296" i="1"/>
  <c r="AA2295" i="1"/>
  <c r="W2295" i="1"/>
  <c r="Y2295" i="1"/>
  <c r="V2295" i="1"/>
  <c r="K2295" i="1"/>
  <c r="AA2294" i="1"/>
  <c r="W2294" i="1"/>
  <c r="Z2294" i="1"/>
  <c r="V2294" i="1"/>
  <c r="K2294" i="1"/>
  <c r="AA2293" i="1"/>
  <c r="W2293" i="1"/>
  <c r="Y2293" i="1"/>
  <c r="V2293" i="1"/>
  <c r="K2293" i="1"/>
  <c r="AA2292" i="1"/>
  <c r="W2292" i="1"/>
  <c r="Y2292" i="1"/>
  <c r="V2292" i="1"/>
  <c r="K2292" i="1"/>
  <c r="AA2291" i="1"/>
  <c r="W2291" i="1"/>
  <c r="Y2291" i="1"/>
  <c r="V2291" i="1"/>
  <c r="K2291" i="1"/>
  <c r="AA2290" i="1"/>
  <c r="W2290" i="1"/>
  <c r="V2290" i="1"/>
  <c r="K2290" i="1"/>
  <c r="AA2289" i="1"/>
  <c r="W2289" i="1"/>
  <c r="Y2289" i="1"/>
  <c r="V2289" i="1"/>
  <c r="K2289" i="1"/>
  <c r="AA2288" i="1"/>
  <c r="W2288" i="1"/>
  <c r="Y2288" i="1"/>
  <c r="V2288" i="1"/>
  <c r="K2288" i="1"/>
  <c r="AA2287" i="1"/>
  <c r="W2287" i="1"/>
  <c r="Y2287" i="1"/>
  <c r="V2287" i="1"/>
  <c r="K2287" i="1"/>
  <c r="AA2286" i="1"/>
  <c r="W2286" i="1"/>
  <c r="Z2286" i="1"/>
  <c r="V2286" i="1"/>
  <c r="K2286" i="1"/>
  <c r="AA2285" i="1"/>
  <c r="W2285" i="1"/>
  <c r="Y2285" i="1"/>
  <c r="V2285" i="1"/>
  <c r="K2285" i="1"/>
  <c r="AA2284" i="1"/>
  <c r="W2284" i="1"/>
  <c r="Y2284" i="1"/>
  <c r="V2284" i="1"/>
  <c r="K2284" i="1"/>
  <c r="AA2283" i="1"/>
  <c r="W2283" i="1"/>
  <c r="Y2283" i="1"/>
  <c r="V2283" i="1"/>
  <c r="K2283" i="1"/>
  <c r="AA2282" i="1"/>
  <c r="W2282" i="1"/>
  <c r="Z2282" i="1"/>
  <c r="V2282" i="1"/>
  <c r="K2282" i="1"/>
  <c r="AA2281" i="1"/>
  <c r="W2281" i="1"/>
  <c r="Y2281" i="1"/>
  <c r="V2281" i="1"/>
  <c r="K2281" i="1"/>
  <c r="AA2280" i="1"/>
  <c r="W2280" i="1"/>
  <c r="Y2280" i="1"/>
  <c r="V2280" i="1"/>
  <c r="K2280" i="1"/>
  <c r="AA2279" i="1"/>
  <c r="W2279" i="1"/>
  <c r="Y2279" i="1"/>
  <c r="V2279" i="1"/>
  <c r="K2279" i="1"/>
  <c r="AA2278" i="1"/>
  <c r="W2278" i="1"/>
  <c r="V2278" i="1"/>
  <c r="K2278" i="1"/>
  <c r="AA2277" i="1"/>
  <c r="W2277" i="1"/>
  <c r="Y2277" i="1"/>
  <c r="V2277" i="1"/>
  <c r="K2277" i="1"/>
  <c r="AA2276" i="1"/>
  <c r="W2276" i="1"/>
  <c r="Z2276" i="1"/>
  <c r="V2276" i="1"/>
  <c r="K2276" i="1"/>
  <c r="AA2275" i="1"/>
  <c r="W2275" i="1"/>
  <c r="V2275" i="1"/>
  <c r="K2275" i="1"/>
  <c r="AA2274" i="1"/>
  <c r="W2274" i="1"/>
  <c r="Z2274" i="1"/>
  <c r="K2274" i="1"/>
  <c r="AA2273" i="1"/>
  <c r="W2273" i="1"/>
  <c r="V2273" i="1"/>
  <c r="K2273" i="1"/>
  <c r="AA2272" i="1"/>
  <c r="W2272" i="1"/>
  <c r="Y2272" i="1"/>
  <c r="V2272" i="1"/>
  <c r="K2272" i="1"/>
  <c r="AA2271" i="1"/>
  <c r="W2271" i="1"/>
  <c r="V2271" i="1"/>
  <c r="K2271" i="1"/>
  <c r="AA2270" i="1"/>
  <c r="W2270" i="1"/>
  <c r="Y2270" i="1"/>
  <c r="V2270" i="1"/>
  <c r="K2270" i="1"/>
  <c r="AA2269" i="1"/>
  <c r="W2269" i="1"/>
  <c r="Y2269" i="1"/>
  <c r="V2269" i="1"/>
  <c r="K2269" i="1"/>
  <c r="AA2268" i="1"/>
  <c r="W2268" i="1"/>
  <c r="Y2268" i="1"/>
  <c r="V2268" i="1"/>
  <c r="K2268" i="1"/>
  <c r="AA2267" i="1"/>
  <c r="W2267" i="1"/>
  <c r="V2267" i="1"/>
  <c r="K2267" i="1"/>
  <c r="AA2266" i="1"/>
  <c r="W2266" i="1"/>
  <c r="Y2266" i="1"/>
  <c r="V2266" i="1"/>
  <c r="K2266" i="1"/>
  <c r="AA2265" i="1"/>
  <c r="W2265" i="1"/>
  <c r="Y2265" i="1"/>
  <c r="V2265" i="1"/>
  <c r="K2265" i="1"/>
  <c r="AA2264" i="1"/>
  <c r="W2264" i="1"/>
  <c r="Y2264" i="1"/>
  <c r="V2264" i="1"/>
  <c r="K2264" i="1"/>
  <c r="AA2263" i="1"/>
  <c r="W2263" i="1"/>
  <c r="V2263" i="1"/>
  <c r="K2263" i="1"/>
  <c r="AA2262" i="1"/>
  <c r="W2262" i="1"/>
  <c r="Y2262" i="1"/>
  <c r="V2262" i="1"/>
  <c r="K2262" i="1"/>
  <c r="AA2261" i="1"/>
  <c r="W2261" i="1"/>
  <c r="V2261" i="1"/>
  <c r="K2261" i="1"/>
  <c r="AA2260" i="1"/>
  <c r="W2260" i="1"/>
  <c r="Y2260" i="1"/>
  <c r="V2260" i="1"/>
  <c r="K2260" i="1"/>
  <c r="AA2259" i="1"/>
  <c r="W2259" i="1"/>
  <c r="V2259" i="1"/>
  <c r="K2259" i="1"/>
  <c r="AA2258" i="1"/>
  <c r="W2258" i="1"/>
  <c r="Y2258" i="1"/>
  <c r="V2258" i="1"/>
  <c r="K2258" i="1"/>
  <c r="AA2257" i="1"/>
  <c r="W2257" i="1"/>
  <c r="V2257" i="1"/>
  <c r="K2257" i="1"/>
  <c r="AA2256" i="1"/>
  <c r="W2256" i="1"/>
  <c r="Y2256" i="1"/>
  <c r="V2256" i="1"/>
  <c r="K2256" i="1"/>
  <c r="AA2255" i="1"/>
  <c r="W2255" i="1"/>
  <c r="V2255" i="1"/>
  <c r="K2255" i="1"/>
  <c r="AA2254" i="1"/>
  <c r="W2254" i="1"/>
  <c r="Y2254" i="1"/>
  <c r="V2254" i="1"/>
  <c r="K2254" i="1"/>
  <c r="AA2253" i="1"/>
  <c r="W2253" i="1"/>
  <c r="V2253" i="1"/>
  <c r="K2253" i="1"/>
  <c r="AA2252" i="1"/>
  <c r="W2252" i="1"/>
  <c r="Y2252" i="1"/>
  <c r="V2252" i="1"/>
  <c r="K2252" i="1"/>
  <c r="AA2251" i="1"/>
  <c r="W2251" i="1"/>
  <c r="V2251" i="1"/>
  <c r="K2251" i="1"/>
  <c r="AA2250" i="1"/>
  <c r="W2250" i="1"/>
  <c r="Y2250" i="1"/>
  <c r="V2250" i="1"/>
  <c r="K2250" i="1"/>
  <c r="AA2249" i="1"/>
  <c r="W2249" i="1"/>
  <c r="Z2249" i="1"/>
  <c r="V2249" i="1"/>
  <c r="K2249" i="1"/>
  <c r="AA2248" i="1"/>
  <c r="W2248" i="1"/>
  <c r="Y2248" i="1"/>
  <c r="V2248" i="1"/>
  <c r="K2248" i="1"/>
  <c r="AA2247" i="1"/>
  <c r="W2247" i="1"/>
  <c r="V2247" i="1"/>
  <c r="K2247" i="1"/>
  <c r="AA2246" i="1"/>
  <c r="Y2246" i="1"/>
  <c r="V2246" i="1"/>
  <c r="K2246" i="1"/>
  <c r="AA2245" i="1"/>
  <c r="W2245" i="1"/>
  <c r="Z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/>
  <c r="V2242" i="1"/>
  <c r="K2242" i="1"/>
  <c r="AA2241" i="1"/>
  <c r="W2241" i="1"/>
  <c r="Z2241" i="1"/>
  <c r="V2241" i="1"/>
  <c r="K2241" i="1"/>
  <c r="AA2240" i="1"/>
  <c r="W2240" i="1"/>
  <c r="Y2240" i="1"/>
  <c r="V2240" i="1"/>
  <c r="K2240" i="1"/>
  <c r="AA2239" i="1"/>
  <c r="W2239" i="1"/>
  <c r="Z2239" i="1"/>
  <c r="V2239" i="1"/>
  <c r="K2239" i="1"/>
  <c r="AA2238" i="1"/>
  <c r="W2238" i="1"/>
  <c r="Y2238" i="1"/>
  <c r="V2238" i="1"/>
  <c r="K2238" i="1"/>
  <c r="AA2237" i="1"/>
  <c r="W2237" i="1"/>
  <c r="Y2237" i="1"/>
  <c r="V2237" i="1"/>
  <c r="K2237" i="1"/>
  <c r="AA2236" i="1"/>
  <c r="V2236" i="1"/>
  <c r="K2236" i="1"/>
  <c r="AA2235" i="1"/>
  <c r="W2235" i="1"/>
  <c r="Z2235" i="1"/>
  <c r="V2235" i="1"/>
  <c r="K2235" i="1"/>
  <c r="AA2234" i="1"/>
  <c r="W2234" i="1"/>
  <c r="Y2234" i="1"/>
  <c r="V2234" i="1"/>
  <c r="K2234" i="1"/>
  <c r="AA2233" i="1"/>
  <c r="W2233" i="1"/>
  <c r="V2233" i="1"/>
  <c r="K2233" i="1"/>
  <c r="AA2232" i="1"/>
  <c r="W2232" i="1"/>
  <c r="V2232" i="1"/>
  <c r="K2232" i="1"/>
  <c r="AA2231" i="1"/>
  <c r="W2231" i="1"/>
  <c r="Y2231" i="1"/>
  <c r="V2231" i="1"/>
  <c r="K2231" i="1"/>
  <c r="AA2230" i="1"/>
  <c r="W2230" i="1"/>
  <c r="Y2230" i="1"/>
  <c r="V2230" i="1"/>
  <c r="K2230" i="1"/>
  <c r="AA2229" i="1"/>
  <c r="W2229" i="1"/>
  <c r="V2229" i="1"/>
  <c r="K2229" i="1"/>
  <c r="AA2228" i="1"/>
  <c r="V2228" i="1"/>
  <c r="K2228" i="1"/>
  <c r="AA2227" i="1"/>
  <c r="W2227" i="1"/>
  <c r="Y2227" i="1"/>
  <c r="V2227" i="1"/>
  <c r="K2227" i="1"/>
  <c r="AA2226" i="1"/>
  <c r="W2226" i="1"/>
  <c r="Y2226" i="1"/>
  <c r="V2226" i="1"/>
  <c r="K2226" i="1"/>
  <c r="AA2225" i="1"/>
  <c r="W2225" i="1"/>
  <c r="Z2225" i="1"/>
  <c r="V2225" i="1"/>
  <c r="K2225" i="1"/>
  <c r="AA2224" i="1"/>
  <c r="W2224" i="1"/>
  <c r="Y2224" i="1"/>
  <c r="V2224" i="1"/>
  <c r="K2224" i="1"/>
  <c r="AA2223" i="1"/>
  <c r="W2223" i="1"/>
  <c r="Z2223" i="1"/>
  <c r="V2223" i="1"/>
  <c r="K2223" i="1"/>
  <c r="AA2222" i="1"/>
  <c r="W2222" i="1"/>
  <c r="Y2222" i="1"/>
  <c r="V2222" i="1"/>
  <c r="K2222" i="1"/>
  <c r="AA2221" i="1"/>
  <c r="W2221" i="1"/>
  <c r="Y2221" i="1"/>
  <c r="V2221" i="1"/>
  <c r="K2221" i="1"/>
  <c r="AA2220" i="1"/>
  <c r="W2220" i="1"/>
  <c r="Y2220" i="1"/>
  <c r="V2220" i="1"/>
  <c r="K2220" i="1"/>
  <c r="AA2219" i="1"/>
  <c r="W2219" i="1"/>
  <c r="Y2219" i="1"/>
  <c r="V2219" i="1"/>
  <c r="K2219" i="1"/>
  <c r="AA2218" i="1"/>
  <c r="W2218" i="1"/>
  <c r="Y2218" i="1"/>
  <c r="V2218" i="1"/>
  <c r="K2218" i="1"/>
  <c r="AA2217" i="1"/>
  <c r="W2217" i="1"/>
  <c r="Z2217" i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/>
  <c r="V2214" i="1"/>
  <c r="K2214" i="1"/>
  <c r="AA2213" i="1"/>
  <c r="W2213" i="1"/>
  <c r="V2213" i="1"/>
  <c r="K2213" i="1"/>
  <c r="AA2212" i="1"/>
  <c r="W2212" i="1"/>
  <c r="Z2212" i="1"/>
  <c r="V2212" i="1"/>
  <c r="K2212" i="1"/>
  <c r="AA2211" i="1"/>
  <c r="W2211" i="1"/>
  <c r="V2211" i="1"/>
  <c r="K2211" i="1"/>
  <c r="AA2210" i="1"/>
  <c r="W2210" i="1"/>
  <c r="Y2210" i="1"/>
  <c r="V2210" i="1"/>
  <c r="K2210" i="1"/>
  <c r="AA2209" i="1"/>
  <c r="W2209" i="1"/>
  <c r="Z2209" i="1"/>
  <c r="V2209" i="1"/>
  <c r="K2209" i="1"/>
  <c r="AA2208" i="1"/>
  <c r="W2208" i="1"/>
  <c r="Z2208" i="1"/>
  <c r="V2208" i="1"/>
  <c r="K2208" i="1"/>
  <c r="AA2207" i="1"/>
  <c r="W2207" i="1"/>
  <c r="Z2207" i="1"/>
  <c r="V2207" i="1"/>
  <c r="K2207" i="1"/>
  <c r="AA2206" i="1"/>
  <c r="W2206" i="1"/>
  <c r="Y2206" i="1"/>
  <c r="V2206" i="1"/>
  <c r="K2206" i="1"/>
  <c r="AA2205" i="1"/>
  <c r="W2205" i="1"/>
  <c r="V2205" i="1"/>
  <c r="K2205" i="1"/>
  <c r="AA2204" i="1"/>
  <c r="W2204" i="1"/>
  <c r="Y2204" i="1"/>
  <c r="V2204" i="1"/>
  <c r="K2204" i="1"/>
  <c r="AA2203" i="1"/>
  <c r="W2203" i="1"/>
  <c r="Y2203" i="1"/>
  <c r="V2203" i="1"/>
  <c r="K2203" i="1"/>
  <c r="AA2202" i="1"/>
  <c r="W2202" i="1"/>
  <c r="V2202" i="1"/>
  <c r="K2202" i="1"/>
  <c r="AA2201" i="1"/>
  <c r="W2201" i="1"/>
  <c r="Z2201" i="1"/>
  <c r="V2201" i="1"/>
  <c r="K2201" i="1"/>
  <c r="AA2200" i="1"/>
  <c r="W2200" i="1"/>
  <c r="V2200" i="1"/>
  <c r="K2200" i="1"/>
  <c r="AA2199" i="1"/>
  <c r="W2199" i="1"/>
  <c r="Z2199" i="1"/>
  <c r="V2199" i="1"/>
  <c r="K2199" i="1"/>
  <c r="AA2198" i="1"/>
  <c r="W2198" i="1"/>
  <c r="V2198" i="1"/>
  <c r="K2198" i="1"/>
  <c r="AA2197" i="1"/>
  <c r="W2197" i="1"/>
  <c r="Z2197" i="1"/>
  <c r="V2197" i="1"/>
  <c r="K2197" i="1"/>
  <c r="AA2196" i="1"/>
  <c r="W2196" i="1"/>
  <c r="V2196" i="1"/>
  <c r="K2196" i="1"/>
  <c r="AA2195" i="1"/>
  <c r="W2195" i="1"/>
  <c r="Y2195" i="1"/>
  <c r="V2195" i="1"/>
  <c r="K2195" i="1"/>
  <c r="AA2194" i="1"/>
  <c r="W2194" i="1"/>
  <c r="V2194" i="1"/>
  <c r="K2194" i="1"/>
  <c r="AA2193" i="1"/>
  <c r="W2193" i="1"/>
  <c r="V2193" i="1"/>
  <c r="K2193" i="1"/>
  <c r="W2192" i="1"/>
  <c r="Y2192" i="1"/>
  <c r="V2192" i="1"/>
  <c r="K2192" i="1"/>
  <c r="W2191" i="1"/>
  <c r="Y2191" i="1"/>
  <c r="V2191" i="1"/>
  <c r="K2191" i="1"/>
  <c r="W2190" i="1"/>
  <c r="Y2190" i="1"/>
  <c r="V2190" i="1"/>
  <c r="K2190" i="1"/>
  <c r="W2189" i="1"/>
  <c r="Y2189" i="1"/>
  <c r="V2189" i="1"/>
  <c r="K2189" i="1"/>
  <c r="W2188" i="1"/>
  <c r="Z2188" i="1"/>
  <c r="V2188" i="1"/>
  <c r="K2188" i="1"/>
  <c r="W2187" i="1"/>
  <c r="K2187" i="1"/>
  <c r="W2186" i="1"/>
  <c r="Y2186" i="1"/>
  <c r="V2186" i="1"/>
  <c r="K2186" i="1"/>
  <c r="W2185" i="1"/>
  <c r="Y2185" i="1"/>
  <c r="V2185" i="1"/>
  <c r="K2185" i="1"/>
  <c r="W2184" i="1"/>
  <c r="Y2184" i="1"/>
  <c r="V2184" i="1"/>
  <c r="K2184" i="1"/>
  <c r="W2183" i="1"/>
  <c r="Y2183" i="1"/>
  <c r="V2183" i="1"/>
  <c r="K2183" i="1"/>
  <c r="W2182" i="1"/>
  <c r="Z2182" i="1"/>
  <c r="K2182" i="1"/>
  <c r="W2181" i="1"/>
  <c r="Y2181" i="1"/>
  <c r="V2181" i="1"/>
  <c r="K2181" i="1"/>
  <c r="W2180" i="1"/>
  <c r="V2180" i="1"/>
  <c r="K2180" i="1"/>
  <c r="W2179" i="1"/>
  <c r="Y2179" i="1"/>
  <c r="V2179" i="1"/>
  <c r="K2179" i="1"/>
  <c r="W2178" i="1"/>
  <c r="V2178" i="1"/>
  <c r="K2178" i="1"/>
  <c r="W2177" i="1"/>
  <c r="V2177" i="1"/>
  <c r="K2177" i="1"/>
  <c r="W2176" i="1"/>
  <c r="Y2176" i="1"/>
  <c r="V2176" i="1"/>
  <c r="K2176" i="1"/>
  <c r="W2175" i="1"/>
  <c r="Y2175" i="1"/>
  <c r="V2175" i="1"/>
  <c r="K2175" i="1"/>
  <c r="W2174" i="1"/>
  <c r="Z2174" i="1"/>
  <c r="V2174" i="1"/>
  <c r="K2174" i="1"/>
  <c r="W2173" i="1"/>
  <c r="Y2173" i="1"/>
  <c r="V2173" i="1"/>
  <c r="K2173" i="1"/>
  <c r="W2172" i="1"/>
  <c r="V2172" i="1"/>
  <c r="K2172" i="1"/>
  <c r="W2171" i="1"/>
  <c r="Y2171" i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/>
  <c r="V2167" i="1"/>
  <c r="K2167" i="1"/>
  <c r="W2166" i="1"/>
  <c r="Z2166" i="1"/>
  <c r="V2166" i="1"/>
  <c r="K2166" i="1"/>
  <c r="W2165" i="1"/>
  <c r="V2165" i="1"/>
  <c r="K2165" i="1"/>
  <c r="W2164" i="1"/>
  <c r="V2164" i="1"/>
  <c r="K2164" i="1"/>
  <c r="W2163" i="1"/>
  <c r="Y2163" i="1"/>
  <c r="V2163" i="1"/>
  <c r="K2163" i="1"/>
  <c r="W2162" i="1"/>
  <c r="V2162" i="1"/>
  <c r="K2162" i="1"/>
  <c r="W2161" i="1"/>
  <c r="Z2161" i="1"/>
  <c r="V2161" i="1"/>
  <c r="K2161" i="1"/>
  <c r="W2160" i="1"/>
  <c r="Z2160" i="1"/>
  <c r="V2160" i="1"/>
  <c r="K2160" i="1"/>
  <c r="W2159" i="1"/>
  <c r="Y2159" i="1"/>
  <c r="V2159" i="1"/>
  <c r="K2159" i="1"/>
  <c r="W2158" i="1"/>
  <c r="V2158" i="1"/>
  <c r="K2158" i="1"/>
  <c r="W2157" i="1"/>
  <c r="Y2157" i="1"/>
  <c r="V2157" i="1"/>
  <c r="K2157" i="1"/>
  <c r="W2156" i="1"/>
  <c r="V2156" i="1"/>
  <c r="K2156" i="1"/>
  <c r="W2155" i="1"/>
  <c r="Y2155" i="1"/>
  <c r="V2155" i="1"/>
  <c r="K2155" i="1"/>
  <c r="W2154" i="1"/>
  <c r="Z2154" i="1"/>
  <c r="V2154" i="1"/>
  <c r="K2154" i="1"/>
  <c r="W2153" i="1"/>
  <c r="Y2153" i="1"/>
  <c r="V2153" i="1"/>
  <c r="K2153" i="1"/>
  <c r="W2152" i="1"/>
  <c r="Z2152" i="1"/>
  <c r="V2152" i="1"/>
  <c r="K2152" i="1"/>
  <c r="W2151" i="1"/>
  <c r="Y2151" i="1"/>
  <c r="V2151" i="1"/>
  <c r="K2151" i="1"/>
  <c r="W2150" i="1"/>
  <c r="V2150" i="1"/>
  <c r="K2150" i="1"/>
  <c r="W2149" i="1"/>
  <c r="Y2149" i="1"/>
  <c r="V2149" i="1"/>
  <c r="K2149" i="1"/>
  <c r="W2148" i="1"/>
  <c r="Z2148" i="1"/>
  <c r="V2148" i="1"/>
  <c r="K2148" i="1"/>
  <c r="W2147" i="1"/>
  <c r="Y2147" i="1"/>
  <c r="V2147" i="1"/>
  <c r="K2147" i="1"/>
  <c r="W2146" i="1"/>
  <c r="Z2146" i="1"/>
  <c r="V2146" i="1"/>
  <c r="K2146" i="1"/>
  <c r="W2145" i="1"/>
  <c r="Y2145" i="1"/>
  <c r="V2145" i="1"/>
  <c r="K2145" i="1"/>
  <c r="W2144" i="1"/>
  <c r="V2144" i="1"/>
  <c r="K2144" i="1"/>
  <c r="W2143" i="1"/>
  <c r="Y2143" i="1"/>
  <c r="V2143" i="1"/>
  <c r="K2143" i="1"/>
  <c r="W2142" i="1"/>
  <c r="V2142" i="1"/>
  <c r="K2142" i="1"/>
  <c r="W2141" i="1"/>
  <c r="Y2141" i="1"/>
  <c r="V2141" i="1"/>
  <c r="K2141" i="1"/>
  <c r="W2140" i="1"/>
  <c r="V2140" i="1"/>
  <c r="K2140" i="1"/>
  <c r="W2139" i="1"/>
  <c r="Y2139" i="1"/>
  <c r="V2139" i="1"/>
  <c r="K2139" i="1"/>
  <c r="W2138" i="1"/>
  <c r="V2138" i="1"/>
  <c r="K2138" i="1"/>
  <c r="W2137" i="1"/>
  <c r="Y2137" i="1"/>
  <c r="V2137" i="1"/>
  <c r="K2137" i="1"/>
  <c r="W2136" i="1"/>
  <c r="Z2136" i="1"/>
  <c r="V2136" i="1"/>
  <c r="K2136" i="1"/>
  <c r="W2135" i="1"/>
  <c r="Y2135" i="1"/>
  <c r="V2135" i="1"/>
  <c r="K2135" i="1"/>
  <c r="W2134" i="1"/>
  <c r="Z2134" i="1"/>
  <c r="V2134" i="1"/>
  <c r="K2134" i="1"/>
  <c r="W2133" i="1"/>
  <c r="Y2133" i="1"/>
  <c r="V2133" i="1"/>
  <c r="K2133" i="1"/>
  <c r="W2132" i="1"/>
  <c r="V2132" i="1"/>
  <c r="K2132" i="1"/>
  <c r="W2131" i="1"/>
  <c r="Y2131" i="1"/>
  <c r="V2131" i="1"/>
  <c r="K2131" i="1"/>
  <c r="W2130" i="1"/>
  <c r="Z2130" i="1"/>
  <c r="V2130" i="1"/>
  <c r="K2130" i="1"/>
  <c r="W2129" i="1"/>
  <c r="Y2129" i="1"/>
  <c r="V2129" i="1"/>
  <c r="K2129" i="1"/>
  <c r="W2128" i="1"/>
  <c r="V2128" i="1"/>
  <c r="K2128" i="1"/>
  <c r="W2127" i="1"/>
  <c r="Y2127" i="1"/>
  <c r="V2127" i="1"/>
  <c r="K2127" i="1"/>
  <c r="W2126" i="1"/>
  <c r="V2126" i="1"/>
  <c r="K2126" i="1"/>
  <c r="W2125" i="1"/>
  <c r="Y2125" i="1"/>
  <c r="V2125" i="1"/>
  <c r="K2125" i="1"/>
  <c r="W2124" i="1"/>
  <c r="Z2124" i="1"/>
  <c r="V2124" i="1"/>
  <c r="K2124" i="1"/>
  <c r="W2123" i="1"/>
  <c r="Y2123" i="1"/>
  <c r="V2123" i="1"/>
  <c r="K2123" i="1"/>
  <c r="W2122" i="1"/>
  <c r="Z2122" i="1"/>
  <c r="V2122" i="1"/>
  <c r="K2122" i="1"/>
  <c r="W2121" i="1"/>
  <c r="Y2121" i="1"/>
  <c r="V2121" i="1"/>
  <c r="K2121" i="1"/>
  <c r="W2120" i="1"/>
  <c r="V2120" i="1"/>
  <c r="K2120" i="1"/>
  <c r="W2119" i="1"/>
  <c r="Y2119" i="1"/>
  <c r="V2119" i="1"/>
  <c r="K2119" i="1"/>
  <c r="W2118" i="1"/>
  <c r="Y2118" i="1"/>
  <c r="V2118" i="1"/>
  <c r="K2118" i="1"/>
  <c r="W2117" i="1"/>
  <c r="Y2117" i="1"/>
  <c r="V2117" i="1"/>
  <c r="K2117" i="1"/>
  <c r="W2116" i="1"/>
  <c r="V2116" i="1"/>
  <c r="K2116" i="1"/>
  <c r="W2115" i="1"/>
  <c r="Y2115" i="1"/>
  <c r="V2115" i="1"/>
  <c r="K2115" i="1"/>
  <c r="W2114" i="1"/>
  <c r="Z2114" i="1"/>
  <c r="V2114" i="1"/>
  <c r="K2114" i="1"/>
  <c r="W2113" i="1"/>
  <c r="Y2113" i="1"/>
  <c r="V2113" i="1"/>
  <c r="K2113" i="1"/>
  <c r="W2112" i="1"/>
  <c r="Z2112" i="1"/>
  <c r="V2112" i="1"/>
  <c r="K2112" i="1"/>
  <c r="W2111" i="1"/>
  <c r="Y2111" i="1"/>
  <c r="V2111" i="1"/>
  <c r="K2111" i="1"/>
  <c r="W2110" i="1"/>
  <c r="Z2110" i="1"/>
  <c r="V2110" i="1"/>
  <c r="K2110" i="1"/>
  <c r="W2109" i="1"/>
  <c r="Y2109" i="1"/>
  <c r="V2109" i="1"/>
  <c r="K2109" i="1"/>
  <c r="W2108" i="1"/>
  <c r="Z2108" i="1"/>
  <c r="V2108" i="1"/>
  <c r="K2108" i="1"/>
  <c r="W2107" i="1"/>
  <c r="Y2107" i="1"/>
  <c r="V2107" i="1"/>
  <c r="K2107" i="1"/>
  <c r="W2106" i="1"/>
  <c r="Y2106" i="1"/>
  <c r="V2106" i="1"/>
  <c r="K2106" i="1"/>
  <c r="W2105" i="1"/>
  <c r="Y2105" i="1"/>
  <c r="V2105" i="1"/>
  <c r="K2105" i="1"/>
  <c r="W2104" i="1"/>
  <c r="V2104" i="1"/>
  <c r="K2104" i="1"/>
  <c r="W2103" i="1"/>
  <c r="Y2103" i="1"/>
  <c r="V2103" i="1"/>
  <c r="K2103" i="1"/>
  <c r="W2102" i="1"/>
  <c r="Z2102" i="1"/>
  <c r="V2102" i="1"/>
  <c r="K2102" i="1"/>
  <c r="W2101" i="1"/>
  <c r="Y2101" i="1"/>
  <c r="V2101" i="1"/>
  <c r="K2101" i="1"/>
  <c r="W2100" i="1"/>
  <c r="V2100" i="1"/>
  <c r="K2100" i="1"/>
  <c r="W2099" i="1"/>
  <c r="Y2099" i="1"/>
  <c r="V2099" i="1"/>
  <c r="K2099" i="1"/>
  <c r="W2098" i="1"/>
  <c r="V2098" i="1"/>
  <c r="K2098" i="1"/>
  <c r="W2097" i="1"/>
  <c r="Y2097" i="1"/>
  <c r="V2097" i="1"/>
  <c r="K2097" i="1"/>
  <c r="W2096" i="1"/>
  <c r="Y2096" i="1"/>
  <c r="V2096" i="1"/>
  <c r="K2096" i="1"/>
  <c r="W2095" i="1"/>
  <c r="Y2095" i="1"/>
  <c r="V2095" i="1"/>
  <c r="K2095" i="1"/>
  <c r="W2094" i="1"/>
  <c r="Z2094" i="1"/>
  <c r="V2094" i="1"/>
  <c r="K2094" i="1"/>
  <c r="W2093" i="1"/>
  <c r="Z2093" i="1"/>
  <c r="V2093" i="1"/>
  <c r="K2093" i="1"/>
  <c r="W2092" i="1"/>
  <c r="V2092" i="1"/>
  <c r="K2092" i="1"/>
  <c r="W2091" i="1"/>
  <c r="V2091" i="1"/>
  <c r="K2091" i="1"/>
  <c r="W2090" i="1"/>
  <c r="Y2090" i="1"/>
  <c r="V2090" i="1"/>
  <c r="K2090" i="1"/>
  <c r="W2089" i="1"/>
  <c r="Y2089" i="1"/>
  <c r="V2089" i="1"/>
  <c r="K2089" i="1"/>
  <c r="W2088" i="1"/>
  <c r="V2088" i="1"/>
  <c r="K2088" i="1"/>
  <c r="W2087" i="1"/>
  <c r="Y2087" i="1"/>
  <c r="V2087" i="1"/>
  <c r="K2087" i="1"/>
  <c r="W2086" i="1"/>
  <c r="V2086" i="1"/>
  <c r="K2086" i="1"/>
  <c r="W2085" i="1"/>
  <c r="Z2085" i="1"/>
  <c r="V2085" i="1"/>
  <c r="K2085" i="1"/>
  <c r="W2084" i="1"/>
  <c r="V2084" i="1"/>
  <c r="K2084" i="1"/>
  <c r="W2083" i="1"/>
  <c r="Y2083" i="1"/>
  <c r="V2083" i="1"/>
  <c r="K2083" i="1"/>
  <c r="W2082" i="1"/>
  <c r="V2082" i="1"/>
  <c r="K2082" i="1"/>
  <c r="W2081" i="1"/>
  <c r="Y2081" i="1"/>
  <c r="V2081" i="1"/>
  <c r="K2081" i="1"/>
  <c r="W2080" i="1"/>
  <c r="Z2080" i="1"/>
  <c r="V2080" i="1"/>
  <c r="K2080" i="1"/>
  <c r="W2079" i="1"/>
  <c r="Y2079" i="1"/>
  <c r="V2079" i="1"/>
  <c r="K2079" i="1"/>
  <c r="W2078" i="1"/>
  <c r="Z2078" i="1"/>
  <c r="V2078" i="1"/>
  <c r="K2078" i="1"/>
  <c r="W2077" i="1"/>
  <c r="Z2077" i="1"/>
  <c r="V2077" i="1"/>
  <c r="K2077" i="1"/>
  <c r="W2076" i="1"/>
  <c r="V2076" i="1"/>
  <c r="K2076" i="1"/>
  <c r="W2075" i="1"/>
  <c r="Z2075" i="1"/>
  <c r="V2075" i="1"/>
  <c r="K2075" i="1"/>
  <c r="W2074" i="1"/>
  <c r="Y2074" i="1"/>
  <c r="V2074" i="1"/>
  <c r="K2074" i="1"/>
  <c r="W2073" i="1"/>
  <c r="Y2073" i="1"/>
  <c r="V2073" i="1"/>
  <c r="K2073" i="1"/>
  <c r="W2072" i="1"/>
  <c r="V2072" i="1"/>
  <c r="K2072" i="1"/>
  <c r="W2071" i="1"/>
  <c r="Y2071" i="1"/>
  <c r="V2071" i="1"/>
  <c r="K2071" i="1"/>
  <c r="W2070" i="1"/>
  <c r="Z2070" i="1"/>
  <c r="V2070" i="1"/>
  <c r="K2070" i="1"/>
  <c r="W2069" i="1"/>
  <c r="Z2069" i="1"/>
  <c r="V2069" i="1"/>
  <c r="K2069" i="1"/>
  <c r="W2068" i="1"/>
  <c r="V2068" i="1"/>
  <c r="K2068" i="1"/>
  <c r="W2067" i="1"/>
  <c r="Z2067" i="1"/>
  <c r="V2067" i="1"/>
  <c r="K2067" i="1"/>
  <c r="W2066" i="1"/>
  <c r="V2066" i="1"/>
  <c r="K2066" i="1"/>
  <c r="W2065" i="1"/>
  <c r="Y2065" i="1"/>
  <c r="V2065" i="1"/>
  <c r="K2065" i="1"/>
  <c r="W2064" i="1"/>
  <c r="V2064" i="1"/>
  <c r="K2064" i="1"/>
  <c r="W2063" i="1"/>
  <c r="Y2063" i="1"/>
  <c r="V2063" i="1"/>
  <c r="K2063" i="1"/>
  <c r="W2062" i="1"/>
  <c r="V2062" i="1"/>
  <c r="K2062" i="1"/>
  <c r="W2061" i="1"/>
  <c r="Z2061" i="1"/>
  <c r="V2061" i="1"/>
  <c r="K2061" i="1"/>
  <c r="W2060" i="1"/>
  <c r="V2060" i="1"/>
  <c r="K2060" i="1"/>
  <c r="W2059" i="1"/>
  <c r="V2059" i="1"/>
  <c r="K2059" i="1"/>
  <c r="W2058" i="1"/>
  <c r="Y2058" i="1"/>
  <c r="V2058" i="1"/>
  <c r="K2058" i="1"/>
  <c r="W2057" i="1"/>
  <c r="Y2057" i="1"/>
  <c r="K2057" i="1"/>
  <c r="W2056" i="1"/>
  <c r="Y2056" i="1"/>
  <c r="K2056" i="1"/>
  <c r="W2055" i="1"/>
  <c r="Y2055" i="1"/>
  <c r="V2055" i="1"/>
  <c r="K2055" i="1"/>
  <c r="W2054" i="1"/>
  <c r="Y2054" i="1"/>
  <c r="V2054" i="1"/>
  <c r="K2054" i="1"/>
  <c r="W2053" i="1"/>
  <c r="Z2053" i="1"/>
  <c r="V2053" i="1"/>
  <c r="K2053" i="1"/>
  <c r="W2052" i="1"/>
  <c r="Z2052" i="1"/>
  <c r="V2052" i="1"/>
  <c r="K2052" i="1"/>
  <c r="W2051" i="1"/>
  <c r="Z2051" i="1"/>
  <c r="V2051" i="1"/>
  <c r="K2051" i="1"/>
  <c r="W2050" i="1"/>
  <c r="Y2050" i="1"/>
  <c r="V2050" i="1"/>
  <c r="K2050" i="1"/>
  <c r="W2049" i="1"/>
  <c r="Y2049" i="1"/>
  <c r="V2049" i="1"/>
  <c r="K2049" i="1"/>
  <c r="W2048" i="1"/>
  <c r="Y2048" i="1"/>
  <c r="V2048" i="1"/>
  <c r="K2048" i="1"/>
  <c r="W2047" i="1"/>
  <c r="Y2047" i="1"/>
  <c r="V2047" i="1"/>
  <c r="K2047" i="1"/>
  <c r="W2046" i="1"/>
  <c r="V2046" i="1"/>
  <c r="K2046" i="1"/>
  <c r="W2045" i="1"/>
  <c r="Y2045" i="1"/>
  <c r="V2045" i="1"/>
  <c r="K2045" i="1"/>
  <c r="W2044" i="1"/>
  <c r="V2044" i="1"/>
  <c r="K2044" i="1"/>
  <c r="W2043" i="1"/>
  <c r="Y2043" i="1"/>
  <c r="V2043" i="1"/>
  <c r="K2043" i="1"/>
  <c r="W2042" i="1"/>
  <c r="V2042" i="1"/>
  <c r="K2042" i="1"/>
  <c r="W2041" i="1"/>
  <c r="Y2041" i="1"/>
  <c r="V2041" i="1"/>
  <c r="K2041" i="1"/>
  <c r="W2040" i="1"/>
  <c r="Z2040" i="1"/>
  <c r="V2040" i="1"/>
  <c r="K2040" i="1"/>
  <c r="W2039" i="1"/>
  <c r="Y2039" i="1"/>
  <c r="V2039" i="1"/>
  <c r="K2039" i="1"/>
  <c r="W2038" i="1"/>
  <c r="V2038" i="1"/>
  <c r="K2038" i="1"/>
  <c r="W2037" i="1"/>
  <c r="Y2037" i="1"/>
  <c r="V2037" i="1"/>
  <c r="K2037" i="1"/>
  <c r="W2036" i="1"/>
  <c r="V2036" i="1"/>
  <c r="K2036" i="1"/>
  <c r="W2035" i="1"/>
  <c r="Y2035" i="1"/>
  <c r="V2035" i="1"/>
  <c r="K2035" i="1"/>
  <c r="W2034" i="1"/>
  <c r="V2034" i="1"/>
  <c r="K2034" i="1"/>
  <c r="W2033" i="1"/>
  <c r="Y2033" i="1"/>
  <c r="V2033" i="1"/>
  <c r="K2033" i="1"/>
  <c r="W2032" i="1"/>
  <c r="V2032" i="1"/>
  <c r="K2032" i="1"/>
  <c r="W2031" i="1"/>
  <c r="Y2031" i="1"/>
  <c r="V2031" i="1"/>
  <c r="K2031" i="1"/>
  <c r="W2030" i="1"/>
  <c r="V2030" i="1"/>
  <c r="K2030" i="1"/>
  <c r="W2029" i="1"/>
  <c r="Y2029" i="1"/>
  <c r="V2029" i="1"/>
  <c r="K2029" i="1"/>
  <c r="W2028" i="1"/>
  <c r="Y2028" i="1"/>
  <c r="V2028" i="1"/>
  <c r="K2028" i="1"/>
  <c r="W2027" i="1"/>
  <c r="Y2027" i="1"/>
  <c r="V2027" i="1"/>
  <c r="K2027" i="1"/>
  <c r="W2026" i="1"/>
  <c r="Y2026" i="1"/>
  <c r="V2026" i="1"/>
  <c r="K2026" i="1"/>
  <c r="W2025" i="1"/>
  <c r="Y2025" i="1"/>
  <c r="V2025" i="1"/>
  <c r="K2025" i="1"/>
  <c r="W2024" i="1"/>
  <c r="Z2024" i="1"/>
  <c r="V2024" i="1"/>
  <c r="K2024" i="1"/>
  <c r="W2023" i="1"/>
  <c r="Y2023" i="1"/>
  <c r="V2023" i="1"/>
  <c r="K2023" i="1"/>
  <c r="W2022" i="1"/>
  <c r="V2022" i="1"/>
  <c r="K2022" i="1"/>
  <c r="W2021" i="1"/>
  <c r="Y2021" i="1"/>
  <c r="V2021" i="1"/>
  <c r="K2021" i="1"/>
  <c r="W2020" i="1"/>
  <c r="V2020" i="1"/>
  <c r="K2020" i="1"/>
  <c r="W2019" i="1"/>
  <c r="Y2019" i="1"/>
  <c r="V2019" i="1"/>
  <c r="K2019" i="1"/>
  <c r="W2018" i="1"/>
  <c r="V2018" i="1"/>
  <c r="K2018" i="1"/>
  <c r="W2017" i="1"/>
  <c r="Y2017" i="1"/>
  <c r="V2017" i="1"/>
  <c r="K2017" i="1"/>
  <c r="W2016" i="1"/>
  <c r="Z2016" i="1"/>
  <c r="V2016" i="1"/>
  <c r="K2016" i="1"/>
  <c r="W2015" i="1"/>
  <c r="Y2015" i="1"/>
  <c r="V2015" i="1"/>
  <c r="K2015" i="1"/>
  <c r="W2014" i="1"/>
  <c r="Z2014" i="1"/>
  <c r="V2014" i="1"/>
  <c r="K2014" i="1"/>
  <c r="W2013" i="1"/>
  <c r="Y2013" i="1"/>
  <c r="V2013" i="1"/>
  <c r="K2013" i="1"/>
  <c r="W2012" i="1"/>
  <c r="Z2012" i="1"/>
  <c r="V2012" i="1"/>
  <c r="K2012" i="1"/>
  <c r="W2011" i="1"/>
  <c r="Y2011" i="1"/>
  <c r="V2011" i="1"/>
  <c r="K2011" i="1"/>
  <c r="W2010" i="1"/>
  <c r="Z2010" i="1"/>
  <c r="V2010" i="1"/>
  <c r="K2010" i="1"/>
  <c r="W2009" i="1"/>
  <c r="Y2009" i="1"/>
  <c r="V2009" i="1"/>
  <c r="K2009" i="1"/>
  <c r="W2008" i="1"/>
  <c r="Y2008" i="1"/>
  <c r="V2008" i="1"/>
  <c r="K2008" i="1"/>
  <c r="W2007" i="1"/>
  <c r="Y2007" i="1"/>
  <c r="V2007" i="1"/>
  <c r="K2007" i="1"/>
  <c r="W2006" i="1"/>
  <c r="K2006" i="1"/>
  <c r="W2005" i="1"/>
  <c r="V2005" i="1"/>
  <c r="K2005" i="1"/>
  <c r="W2004" i="1"/>
  <c r="Y2004" i="1"/>
  <c r="V2004" i="1"/>
  <c r="K2004" i="1"/>
  <c r="W2003" i="1"/>
  <c r="V2003" i="1"/>
  <c r="K2003" i="1"/>
  <c r="W2002" i="1"/>
  <c r="Y2002" i="1"/>
  <c r="V2002" i="1"/>
  <c r="K2002" i="1"/>
  <c r="W2001" i="1"/>
  <c r="V2001" i="1"/>
  <c r="K2001" i="1"/>
  <c r="W2000" i="1"/>
  <c r="V2000" i="1"/>
  <c r="K2000" i="1"/>
  <c r="W1999" i="1"/>
  <c r="Y1999" i="1"/>
  <c r="V1999" i="1"/>
  <c r="K1999" i="1"/>
  <c r="W1998" i="1"/>
  <c r="V1998" i="1"/>
  <c r="K1998" i="1"/>
  <c r="W1997" i="1"/>
  <c r="Y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Y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/>
  <c r="V1989" i="1"/>
  <c r="K1989" i="1"/>
  <c r="W1988" i="1"/>
  <c r="Y1988" i="1"/>
  <c r="V1988" i="1"/>
  <c r="K1988" i="1"/>
  <c r="W1987" i="1"/>
  <c r="V1987" i="1"/>
  <c r="K1987" i="1"/>
  <c r="W1986" i="1"/>
  <c r="Y1986" i="1"/>
  <c r="V1986" i="1"/>
  <c r="K1986" i="1"/>
  <c r="W1985" i="1"/>
  <c r="Y1985" i="1"/>
  <c r="V1985" i="1"/>
  <c r="K1985" i="1"/>
  <c r="W1984" i="1"/>
  <c r="Z1984" i="1"/>
  <c r="V1984" i="1"/>
  <c r="K1984" i="1"/>
  <c r="W1983" i="1"/>
  <c r="V1983" i="1"/>
  <c r="K1983" i="1"/>
  <c r="W1982" i="1"/>
  <c r="Z1982" i="1"/>
  <c r="V1982" i="1"/>
  <c r="K1982" i="1"/>
  <c r="W1981" i="1"/>
  <c r="V1981" i="1"/>
  <c r="K1981" i="1"/>
  <c r="W1980" i="1"/>
  <c r="Y1980" i="1"/>
  <c r="V1980" i="1"/>
  <c r="K1980" i="1"/>
  <c r="W1979" i="1"/>
  <c r="V1979" i="1"/>
  <c r="K1979" i="1"/>
  <c r="W1978" i="1"/>
  <c r="Y1978" i="1"/>
  <c r="V1978" i="1"/>
  <c r="K1978" i="1"/>
  <c r="W1977" i="1"/>
  <c r="Z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V1973" i="1"/>
  <c r="K1973" i="1"/>
  <c r="W1972" i="1"/>
  <c r="Y1972" i="1"/>
  <c r="V1972" i="1"/>
  <c r="K1972" i="1"/>
  <c r="W1971" i="1"/>
  <c r="V1971" i="1"/>
  <c r="K1971" i="1"/>
  <c r="W1970" i="1"/>
  <c r="Y1970" i="1"/>
  <c r="V1970" i="1"/>
  <c r="K1970" i="1"/>
  <c r="W1969" i="1"/>
  <c r="Z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V1965" i="1"/>
  <c r="K1965" i="1"/>
  <c r="W1964" i="1"/>
  <c r="Y1964" i="1"/>
  <c r="V1964" i="1"/>
  <c r="K1964" i="1"/>
  <c r="W1963" i="1"/>
  <c r="Y1963" i="1"/>
  <c r="V1963" i="1"/>
  <c r="K1963" i="1"/>
  <c r="W1962" i="1"/>
  <c r="Y1962" i="1"/>
  <c r="V1962" i="1"/>
  <c r="K1962" i="1"/>
  <c r="W1961" i="1"/>
  <c r="Z1961" i="1"/>
  <c r="V1961" i="1"/>
  <c r="K1961" i="1"/>
  <c r="W1960" i="1"/>
  <c r="V1960" i="1"/>
  <c r="K1960" i="1"/>
  <c r="W1959" i="1"/>
  <c r="V1959" i="1"/>
  <c r="K1959" i="1"/>
  <c r="W1958" i="1"/>
  <c r="V1958" i="1"/>
  <c r="K1958" i="1"/>
  <c r="W1957" i="1"/>
  <c r="Y1957" i="1"/>
  <c r="V1957" i="1"/>
  <c r="K1957" i="1"/>
  <c r="W1956" i="1"/>
  <c r="Z1956" i="1"/>
  <c r="V1956" i="1"/>
  <c r="K1956" i="1"/>
  <c r="W1955" i="1"/>
  <c r="Z1955" i="1"/>
  <c r="V1955" i="1"/>
  <c r="K1955" i="1"/>
  <c r="W1954" i="1"/>
  <c r="V1954" i="1"/>
  <c r="K1954" i="1"/>
  <c r="W1953" i="1"/>
  <c r="Z1953" i="1"/>
  <c r="V1953" i="1"/>
  <c r="K1953" i="1"/>
  <c r="W1952" i="1"/>
  <c r="Z1952" i="1"/>
  <c r="V1952" i="1"/>
  <c r="K1952" i="1"/>
  <c r="W1951" i="1"/>
  <c r="V1951" i="1"/>
  <c r="K1951" i="1"/>
  <c r="W1950" i="1"/>
  <c r="Y1950" i="1"/>
  <c r="V1950" i="1"/>
  <c r="K1950" i="1"/>
  <c r="W1949" i="1"/>
  <c r="Z1949" i="1"/>
  <c r="V1949" i="1"/>
  <c r="K1949" i="1"/>
  <c r="W1948" i="1"/>
  <c r="Y1948" i="1"/>
  <c r="V1948" i="1"/>
  <c r="K1948" i="1"/>
  <c r="W1947" i="1"/>
  <c r="V1947" i="1"/>
  <c r="K1947" i="1"/>
  <c r="W1946" i="1"/>
  <c r="Z1946" i="1"/>
  <c r="V1946" i="1"/>
  <c r="K1946" i="1"/>
  <c r="W1945" i="1"/>
  <c r="Z1945" i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Y1940" i="1"/>
  <c r="V1940" i="1"/>
  <c r="K1940" i="1"/>
  <c r="W1939" i="1"/>
  <c r="V1939" i="1"/>
  <c r="K1939" i="1"/>
  <c r="W1938" i="1"/>
  <c r="Y1938" i="1"/>
  <c r="V1938" i="1"/>
  <c r="K1938" i="1"/>
  <c r="W1937" i="1"/>
  <c r="Y1937" i="1"/>
  <c r="V1937" i="1"/>
  <c r="K1937" i="1"/>
  <c r="W1936" i="1"/>
  <c r="Y1936" i="1"/>
  <c r="V1936" i="1"/>
  <c r="K1936" i="1"/>
  <c r="W1935" i="1"/>
  <c r="V1935" i="1"/>
  <c r="K1935" i="1"/>
  <c r="W1934" i="1"/>
  <c r="Y1934" i="1"/>
  <c r="V1934" i="1"/>
  <c r="K1934" i="1"/>
  <c r="W1933" i="1"/>
  <c r="V1933" i="1"/>
  <c r="K1933" i="1"/>
  <c r="W1932" i="1"/>
  <c r="Z1932" i="1"/>
  <c r="V1932" i="1"/>
  <c r="K1932" i="1"/>
  <c r="W1931" i="1"/>
  <c r="V1931" i="1"/>
  <c r="K1931" i="1"/>
  <c r="W1930" i="1"/>
  <c r="Z1930" i="1"/>
  <c r="V1930" i="1"/>
  <c r="K1930" i="1"/>
  <c r="W1929" i="1"/>
  <c r="V1929" i="1"/>
  <c r="K1929" i="1"/>
  <c r="W1928" i="1"/>
  <c r="V1928" i="1"/>
  <c r="K1928" i="1"/>
  <c r="W1927" i="1"/>
  <c r="Y1927" i="1"/>
  <c r="V1927" i="1"/>
  <c r="K1927" i="1"/>
  <c r="W1926" i="1"/>
  <c r="Y1926" i="1"/>
  <c r="V1926" i="1"/>
  <c r="K1926" i="1"/>
  <c r="W1925" i="1"/>
  <c r="Y1925" i="1"/>
  <c r="V1925" i="1"/>
  <c r="K1925" i="1"/>
  <c r="W1924" i="1"/>
  <c r="Z1924" i="1"/>
  <c r="V1924" i="1"/>
  <c r="K1924" i="1"/>
  <c r="W1923" i="1"/>
  <c r="V1923" i="1"/>
  <c r="K1923" i="1"/>
  <c r="W1922" i="1"/>
  <c r="Z1922" i="1"/>
  <c r="V1922" i="1"/>
  <c r="K1922" i="1"/>
  <c r="W1921" i="1"/>
  <c r="Z1921" i="1"/>
  <c r="V1921" i="1"/>
  <c r="K1921" i="1"/>
  <c r="W1920" i="1"/>
  <c r="Y1920" i="1"/>
  <c r="V1920" i="1"/>
  <c r="K1920" i="1"/>
  <c r="W1919" i="1"/>
  <c r="V1919" i="1"/>
  <c r="K1919" i="1"/>
  <c r="W1918" i="1"/>
  <c r="V1918" i="1"/>
  <c r="K1918" i="1"/>
  <c r="W1917" i="1"/>
  <c r="Z1917" i="1"/>
  <c r="V1917" i="1"/>
  <c r="K1917" i="1"/>
  <c r="W1916" i="1"/>
  <c r="V1916" i="1"/>
  <c r="K1916" i="1"/>
  <c r="W1915" i="1"/>
  <c r="Y1915" i="1"/>
  <c r="K1915" i="1"/>
  <c r="W1914" i="1"/>
  <c r="Y1914" i="1"/>
  <c r="V1914" i="1"/>
  <c r="K1914" i="1"/>
  <c r="W1913" i="1"/>
  <c r="Y1913" i="1"/>
  <c r="V1913" i="1"/>
  <c r="K1913" i="1"/>
  <c r="W1912" i="1"/>
  <c r="Z1912" i="1"/>
  <c r="V1912" i="1"/>
  <c r="K1912" i="1"/>
  <c r="W1911" i="1"/>
  <c r="Y1911" i="1"/>
  <c r="V1911" i="1"/>
  <c r="K1911" i="1"/>
  <c r="W1910" i="1"/>
  <c r="Y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V1906" i="1"/>
  <c r="K1906" i="1"/>
  <c r="W1905" i="1"/>
  <c r="Z1905" i="1"/>
  <c r="V1905" i="1"/>
  <c r="K1905" i="1"/>
  <c r="W1904" i="1"/>
  <c r="V1904" i="1"/>
  <c r="K1904" i="1"/>
  <c r="W1903" i="1"/>
  <c r="V1903" i="1"/>
  <c r="K1903" i="1"/>
  <c r="AA1902" i="1"/>
  <c r="W1902" i="1"/>
  <c r="K1902" i="1"/>
  <c r="W1901" i="1"/>
  <c r="Z1901" i="1"/>
  <c r="V1901" i="1"/>
  <c r="K1901" i="1"/>
  <c r="W1900" i="1"/>
  <c r="Y1900" i="1"/>
  <c r="V1900" i="1"/>
  <c r="K1900" i="1"/>
  <c r="W1899" i="1"/>
  <c r="Z1899" i="1"/>
  <c r="V1899" i="1"/>
  <c r="K1899" i="1"/>
  <c r="W1898" i="1"/>
  <c r="Y1898" i="1"/>
  <c r="V1898" i="1"/>
  <c r="K1898" i="1"/>
  <c r="W1897" i="1"/>
  <c r="Y1897" i="1"/>
  <c r="V1897" i="1"/>
  <c r="K1897" i="1"/>
  <c r="W1896" i="1"/>
  <c r="V1896" i="1"/>
  <c r="K1896" i="1"/>
  <c r="W1895" i="1"/>
  <c r="V1895" i="1"/>
  <c r="K1895" i="1"/>
  <c r="W1894" i="1"/>
  <c r="Y1894" i="1"/>
  <c r="V1894" i="1"/>
  <c r="K1894" i="1"/>
  <c r="W1893" i="1"/>
  <c r="Y1893" i="1"/>
  <c r="V1893" i="1"/>
  <c r="K1893" i="1"/>
  <c r="W1892" i="1"/>
  <c r="Y1892" i="1"/>
  <c r="V1892" i="1"/>
  <c r="K1892" i="1"/>
  <c r="W1891" i="1"/>
  <c r="Y1891" i="1"/>
  <c r="V1891" i="1"/>
  <c r="K1891" i="1"/>
  <c r="W1890" i="1"/>
  <c r="Y1890" i="1"/>
  <c r="V1890" i="1"/>
  <c r="K1890" i="1"/>
  <c r="W1889" i="1"/>
  <c r="Y1889" i="1"/>
  <c r="V1889" i="1"/>
  <c r="K1889" i="1"/>
  <c r="W1888" i="1"/>
  <c r="V1888" i="1"/>
  <c r="K1888" i="1"/>
  <c r="W1887" i="1"/>
  <c r="Z1887" i="1"/>
  <c r="V1887" i="1"/>
  <c r="K1887" i="1"/>
  <c r="W1886" i="1"/>
  <c r="Y1886" i="1"/>
  <c r="V1886" i="1"/>
  <c r="K1886" i="1"/>
  <c r="W1885" i="1"/>
  <c r="Y1885" i="1"/>
  <c r="V1885" i="1"/>
  <c r="K1885" i="1"/>
  <c r="W1884" i="1"/>
  <c r="Y1884" i="1"/>
  <c r="V1884" i="1"/>
  <c r="K1884" i="1"/>
  <c r="W1883" i="1"/>
  <c r="V1883" i="1"/>
  <c r="K1883" i="1"/>
  <c r="W1882" i="1"/>
  <c r="Y1882" i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Z1877" i="1"/>
  <c r="V1877" i="1"/>
  <c r="K1877" i="1"/>
  <c r="W1876" i="1"/>
  <c r="Y1876" i="1"/>
  <c r="V1876" i="1"/>
  <c r="K1876" i="1"/>
  <c r="W1875" i="1"/>
  <c r="V1875" i="1"/>
  <c r="K1875" i="1"/>
  <c r="W1874" i="1"/>
  <c r="Y1874" i="1"/>
  <c r="V1874" i="1"/>
  <c r="K1874" i="1"/>
  <c r="W1873" i="1"/>
  <c r="Z1873" i="1"/>
  <c r="V1873" i="1"/>
  <c r="K1873" i="1"/>
  <c r="W1872" i="1"/>
  <c r="Z1872" i="1"/>
  <c r="V1872" i="1"/>
  <c r="K1872" i="1"/>
  <c r="W1871" i="1"/>
  <c r="Z1871" i="1"/>
  <c r="V1871" i="1"/>
  <c r="K1871" i="1"/>
  <c r="W1870" i="1"/>
  <c r="V1870" i="1"/>
  <c r="K1870" i="1"/>
  <c r="W1869" i="1"/>
  <c r="V1869" i="1"/>
  <c r="K1869" i="1"/>
  <c r="W1868" i="1"/>
  <c r="Y1868" i="1"/>
  <c r="V1868" i="1"/>
  <c r="K1868" i="1"/>
  <c r="W1867" i="1"/>
  <c r="Z1867" i="1"/>
  <c r="V1867" i="1"/>
  <c r="K1867" i="1"/>
  <c r="W1866" i="1"/>
  <c r="V1866" i="1"/>
  <c r="K1866" i="1"/>
  <c r="W1865" i="1"/>
  <c r="Z1865" i="1"/>
  <c r="V1865" i="1"/>
  <c r="K1865" i="1"/>
  <c r="W1864" i="1"/>
  <c r="V1864" i="1"/>
  <c r="K1864" i="1"/>
  <c r="W1863" i="1"/>
  <c r="Z1863" i="1"/>
  <c r="V1863" i="1"/>
  <c r="K1863" i="1"/>
  <c r="W1862" i="1"/>
  <c r="Y1862" i="1"/>
  <c r="V1862" i="1"/>
  <c r="K1862" i="1"/>
  <c r="W1861" i="1"/>
  <c r="Y1861" i="1"/>
  <c r="V1861" i="1"/>
  <c r="K1861" i="1"/>
  <c r="W1860" i="1"/>
  <c r="V1860" i="1"/>
  <c r="K1860" i="1"/>
  <c r="W1859" i="1"/>
  <c r="V1859" i="1"/>
  <c r="K1859" i="1"/>
  <c r="W1858" i="1"/>
  <c r="Z1858" i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/>
  <c r="V1854" i="1"/>
  <c r="K1854" i="1"/>
  <c r="W1853" i="1"/>
  <c r="Z1853" i="1"/>
  <c r="V1853" i="1"/>
  <c r="K1853" i="1"/>
  <c r="W1852" i="1"/>
  <c r="V1852" i="1"/>
  <c r="K1852" i="1"/>
  <c r="W1851" i="1"/>
  <c r="V1851" i="1"/>
  <c r="K1851" i="1"/>
  <c r="W1850" i="1"/>
  <c r="V1850" i="1"/>
  <c r="K1850" i="1"/>
  <c r="W1849" i="1"/>
  <c r="Z1849" i="1"/>
  <c r="V1849" i="1"/>
  <c r="K1849" i="1"/>
  <c r="W1848" i="1"/>
  <c r="V1848" i="1"/>
  <c r="K1848" i="1"/>
  <c r="W1847" i="1"/>
  <c r="V1847" i="1"/>
  <c r="K1847" i="1"/>
  <c r="W1846" i="1"/>
  <c r="Y1846" i="1"/>
  <c r="V1846" i="1"/>
  <c r="K1846" i="1"/>
  <c r="W1845" i="1"/>
  <c r="Z1845" i="1"/>
  <c r="V1845" i="1"/>
  <c r="K1845" i="1"/>
  <c r="W1844" i="1"/>
  <c r="V1844" i="1"/>
  <c r="K1844" i="1"/>
  <c r="W1843" i="1"/>
  <c r="V1843" i="1"/>
  <c r="K1843" i="1"/>
  <c r="W1842" i="1"/>
  <c r="Y1842" i="1"/>
  <c r="V1842" i="1"/>
  <c r="K1842" i="1"/>
  <c r="W1841" i="1"/>
  <c r="Z1841" i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/>
  <c r="V1837" i="1"/>
  <c r="K1837" i="1"/>
  <c r="W1836" i="1"/>
  <c r="Y1836" i="1"/>
  <c r="V1836" i="1"/>
  <c r="K1836" i="1"/>
  <c r="W1835" i="1"/>
  <c r="Z1835" i="1"/>
  <c r="V1835" i="1"/>
  <c r="K1835" i="1"/>
  <c r="Z1834" i="1"/>
  <c r="V1834" i="1"/>
  <c r="K1834" i="1"/>
  <c r="W1833" i="1"/>
  <c r="Z1833" i="1"/>
  <c r="V1833" i="1"/>
  <c r="K1833" i="1"/>
  <c r="W1832" i="1"/>
  <c r="Z1832" i="1"/>
  <c r="V1832" i="1"/>
  <c r="K1832" i="1"/>
  <c r="W1831" i="1"/>
  <c r="Y1831" i="1"/>
  <c r="V1831" i="1"/>
  <c r="K1831" i="1"/>
  <c r="W1830" i="1"/>
  <c r="Z1830" i="1"/>
  <c r="V1830" i="1"/>
  <c r="K1830" i="1"/>
  <c r="W1829" i="1"/>
  <c r="Z1829" i="1"/>
  <c r="V1829" i="1"/>
  <c r="K1829" i="1"/>
  <c r="W1828" i="1"/>
  <c r="V1828" i="1"/>
  <c r="K1828" i="1"/>
  <c r="W1827" i="1"/>
  <c r="Y1827" i="1"/>
  <c r="K1827" i="1"/>
  <c r="W1826" i="1"/>
  <c r="V1826" i="1"/>
  <c r="K1826" i="1"/>
  <c r="W1825" i="1"/>
  <c r="V1825" i="1"/>
  <c r="K1825" i="1"/>
  <c r="W1824" i="1"/>
  <c r="V1824" i="1"/>
  <c r="K1824" i="1"/>
  <c r="W1823" i="1"/>
  <c r="V1823" i="1"/>
  <c r="K1823" i="1"/>
  <c r="W1822" i="1"/>
  <c r="Y1822" i="1"/>
  <c r="V1822" i="1"/>
  <c r="K1822" i="1"/>
  <c r="W1821" i="1"/>
  <c r="V1821" i="1"/>
  <c r="K1821" i="1"/>
  <c r="W1820" i="1"/>
  <c r="Z1820" i="1"/>
  <c r="V1820" i="1"/>
  <c r="K1820" i="1"/>
  <c r="W1819" i="1"/>
  <c r="V1819" i="1"/>
  <c r="K1819" i="1"/>
  <c r="W1818" i="1"/>
  <c r="V1818" i="1"/>
  <c r="K1818" i="1"/>
  <c r="W1817" i="1"/>
  <c r="V1817" i="1"/>
  <c r="K1817" i="1"/>
  <c r="W1816" i="1"/>
  <c r="Z1816" i="1"/>
  <c r="V1816" i="1"/>
  <c r="K1816" i="1"/>
  <c r="W1815" i="1"/>
  <c r="V1815" i="1"/>
  <c r="K1815" i="1"/>
  <c r="W1814" i="1"/>
  <c r="Y1814" i="1"/>
  <c r="V1814" i="1"/>
  <c r="K1814" i="1"/>
  <c r="Z1813" i="1"/>
  <c r="Y1813" i="1"/>
  <c r="K1813" i="1"/>
  <c r="W1812" i="1"/>
  <c r="Z1812" i="1"/>
  <c r="K1812" i="1"/>
  <c r="W1811" i="1"/>
  <c r="Y1811" i="1"/>
  <c r="V1811" i="1"/>
  <c r="K1811" i="1"/>
  <c r="W1810" i="1"/>
  <c r="Z1810" i="1"/>
  <c r="V1810" i="1"/>
  <c r="K1810" i="1"/>
  <c r="W1809" i="1"/>
  <c r="Z1809" i="1"/>
  <c r="V1809" i="1"/>
  <c r="K1809" i="1"/>
  <c r="W1808" i="1"/>
  <c r="Z1808" i="1"/>
  <c r="V1808" i="1"/>
  <c r="K1808" i="1"/>
  <c r="W1807" i="1"/>
  <c r="Y1807" i="1"/>
  <c r="V1807" i="1"/>
  <c r="K1807" i="1"/>
  <c r="W1806" i="1"/>
  <c r="V1806" i="1"/>
  <c r="K1806" i="1"/>
  <c r="W1805" i="1"/>
  <c r="Z1805" i="1"/>
  <c r="V1805" i="1"/>
  <c r="K1805" i="1"/>
  <c r="W1804" i="1"/>
  <c r="Z1804" i="1"/>
  <c r="V1804" i="1"/>
  <c r="K1804" i="1"/>
  <c r="W1803" i="1"/>
  <c r="V1803" i="1"/>
  <c r="K1803" i="1"/>
  <c r="W1802" i="1"/>
  <c r="V1802" i="1"/>
  <c r="K1802" i="1"/>
  <c r="W1801" i="1"/>
  <c r="Z1801" i="1"/>
  <c r="V1801" i="1"/>
  <c r="K1801" i="1"/>
  <c r="W1800" i="1"/>
  <c r="Z1800" i="1"/>
  <c r="V1800" i="1"/>
  <c r="K1800" i="1"/>
  <c r="W1799" i="1"/>
  <c r="Y1799" i="1"/>
  <c r="V1799" i="1"/>
  <c r="K1799" i="1"/>
  <c r="W1798" i="1"/>
  <c r="Z1798" i="1"/>
  <c r="V1798" i="1"/>
  <c r="K1798" i="1"/>
  <c r="W1797" i="1"/>
  <c r="Z1797" i="1"/>
  <c r="V1797" i="1"/>
  <c r="K1797" i="1"/>
  <c r="W1796" i="1"/>
  <c r="Z1796" i="1"/>
  <c r="V1796" i="1"/>
  <c r="K1796" i="1"/>
  <c r="W1795" i="1"/>
  <c r="Y1795" i="1"/>
  <c r="V1795" i="1"/>
  <c r="K1795" i="1"/>
  <c r="W1794" i="1"/>
  <c r="V1794" i="1"/>
  <c r="K1794" i="1"/>
  <c r="W1793" i="1"/>
  <c r="Z1793" i="1"/>
  <c r="V1793" i="1"/>
  <c r="K1793" i="1"/>
  <c r="W1792" i="1"/>
  <c r="Z1792" i="1"/>
  <c r="V1792" i="1"/>
  <c r="K1792" i="1"/>
  <c r="W1791" i="1"/>
  <c r="Y1791" i="1"/>
  <c r="V1791" i="1"/>
  <c r="K1791" i="1"/>
  <c r="V1790" i="1"/>
  <c r="K1790" i="1"/>
  <c r="W1789" i="1"/>
  <c r="Z1789" i="1"/>
  <c r="V1789" i="1"/>
  <c r="K1789" i="1"/>
  <c r="W1788" i="1"/>
  <c r="Z1788" i="1"/>
  <c r="V1788" i="1"/>
  <c r="K1788" i="1"/>
  <c r="W1787" i="1"/>
  <c r="V1787" i="1"/>
  <c r="K1787" i="1"/>
  <c r="W1786" i="1"/>
  <c r="V1786" i="1"/>
  <c r="K1786" i="1"/>
  <c r="W1785" i="1"/>
  <c r="Z1785" i="1"/>
  <c r="V1785" i="1"/>
  <c r="K1785" i="1"/>
  <c r="W1784" i="1"/>
  <c r="Z1784" i="1"/>
  <c r="V1784" i="1"/>
  <c r="K1784" i="1"/>
  <c r="W1783" i="1"/>
  <c r="Z1783" i="1"/>
  <c r="V1783" i="1"/>
  <c r="K1783" i="1"/>
  <c r="W1782" i="1"/>
  <c r="Z1782" i="1"/>
  <c r="V1782" i="1"/>
  <c r="K1782" i="1"/>
  <c r="W1781" i="1"/>
  <c r="Y1781" i="1"/>
  <c r="V1781" i="1"/>
  <c r="K1781" i="1"/>
  <c r="W1780" i="1"/>
  <c r="V1780" i="1"/>
  <c r="K1780" i="1"/>
  <c r="W1779" i="1"/>
  <c r="Z1779" i="1"/>
  <c r="V1779" i="1"/>
  <c r="K1779" i="1"/>
  <c r="W1778" i="1"/>
  <c r="Z1778" i="1"/>
  <c r="V1778" i="1"/>
  <c r="K1778" i="1"/>
  <c r="W1777" i="1"/>
  <c r="V1777" i="1"/>
  <c r="K1777" i="1"/>
  <c r="W1776" i="1"/>
  <c r="V1776" i="1"/>
  <c r="K1776" i="1"/>
  <c r="W1775" i="1"/>
  <c r="Y1775" i="1"/>
  <c r="V1775" i="1"/>
  <c r="K1775" i="1"/>
  <c r="W1774" i="1"/>
  <c r="Z1774" i="1"/>
  <c r="V1774" i="1"/>
  <c r="K1774" i="1"/>
  <c r="W1773" i="1"/>
  <c r="Y1773" i="1"/>
  <c r="K1773" i="1"/>
  <c r="W1772" i="1"/>
  <c r="V1772" i="1"/>
  <c r="K1772" i="1"/>
  <c r="W1771" i="1"/>
  <c r="Z1771" i="1"/>
  <c r="V1771" i="1"/>
  <c r="K1771" i="1"/>
  <c r="W1770" i="1"/>
  <c r="Z1770" i="1"/>
  <c r="V1770" i="1"/>
  <c r="K1770" i="1"/>
  <c r="W1769" i="1"/>
  <c r="V1769" i="1"/>
  <c r="K1769" i="1"/>
  <c r="W1768" i="1"/>
  <c r="V1768" i="1"/>
  <c r="K1768" i="1"/>
  <c r="W1767" i="1"/>
  <c r="Z1767" i="1"/>
  <c r="V1767" i="1"/>
  <c r="K1767" i="1"/>
  <c r="W1766" i="1"/>
  <c r="Y1766" i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V1758" i="1"/>
  <c r="K1758" i="1"/>
  <c r="W1757" i="1"/>
  <c r="V1757" i="1"/>
  <c r="K1757" i="1"/>
  <c r="W1756" i="1"/>
  <c r="V1756" i="1"/>
  <c r="K1756" i="1"/>
  <c r="W1755" i="1"/>
  <c r="Y1755" i="1"/>
  <c r="V1755" i="1"/>
  <c r="K1755" i="1"/>
  <c r="W1754" i="1"/>
  <c r="V1754" i="1"/>
  <c r="K1754" i="1"/>
  <c r="W1753" i="1"/>
  <c r="V1753" i="1"/>
  <c r="K1753" i="1"/>
  <c r="W1752" i="1"/>
  <c r="V1752" i="1"/>
  <c r="K1752" i="1"/>
  <c r="W1751" i="1"/>
  <c r="Y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Z1747" i="1"/>
  <c r="V1747" i="1"/>
  <c r="K1747" i="1"/>
  <c r="W1746" i="1"/>
  <c r="Y1746" i="1"/>
  <c r="V1746" i="1"/>
  <c r="K1746" i="1"/>
  <c r="W1745" i="1"/>
  <c r="V1745" i="1"/>
  <c r="K1745" i="1"/>
  <c r="W1744" i="1"/>
  <c r="V1744" i="1"/>
  <c r="K1744" i="1"/>
  <c r="W1743" i="1"/>
  <c r="Y1743" i="1"/>
  <c r="V1743" i="1"/>
  <c r="K1743" i="1"/>
  <c r="W1742" i="1"/>
  <c r="V1742" i="1"/>
  <c r="K1742" i="1"/>
  <c r="W1741" i="1"/>
  <c r="V1741" i="1"/>
  <c r="K1741" i="1"/>
  <c r="W1740" i="1"/>
  <c r="V1740" i="1"/>
  <c r="K1740" i="1"/>
  <c r="W1739" i="1"/>
  <c r="Y1739" i="1"/>
  <c r="V1739" i="1"/>
  <c r="K1739" i="1"/>
  <c r="W1738" i="1"/>
  <c r="V1738" i="1"/>
  <c r="K1738" i="1"/>
  <c r="W1737" i="1"/>
  <c r="V1737" i="1"/>
  <c r="K1737" i="1"/>
  <c r="W1736" i="1"/>
  <c r="V1736" i="1"/>
  <c r="K1736" i="1"/>
  <c r="W1735" i="1"/>
  <c r="Z1735" i="1"/>
  <c r="V1735" i="1"/>
  <c r="K1735" i="1"/>
  <c r="AA1734" i="1"/>
  <c r="W1734" i="1"/>
  <c r="Z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Y1727" i="1"/>
  <c r="K1727" i="1"/>
  <c r="W1726" i="1"/>
  <c r="Y1726" i="1"/>
  <c r="V1726" i="1"/>
  <c r="K1726" i="1"/>
  <c r="W1725" i="1"/>
  <c r="V1725" i="1"/>
  <c r="K1725" i="1"/>
  <c r="W1724" i="1"/>
  <c r="V1724" i="1"/>
  <c r="K1724" i="1"/>
  <c r="W1723" i="1"/>
  <c r="V1723" i="1"/>
  <c r="K1723" i="1"/>
  <c r="W1722" i="1"/>
  <c r="Y1722" i="1"/>
  <c r="V1722" i="1"/>
  <c r="K1722" i="1"/>
  <c r="W1721" i="1"/>
  <c r="Y1721" i="1"/>
  <c r="V1721" i="1"/>
  <c r="K1721" i="1"/>
  <c r="W1720" i="1"/>
  <c r="V1720" i="1"/>
  <c r="K1720" i="1"/>
  <c r="W1719" i="1"/>
  <c r="V1719" i="1"/>
  <c r="K1719" i="1"/>
  <c r="W1718" i="1"/>
  <c r="Y1718" i="1"/>
  <c r="V1718" i="1"/>
  <c r="K1718" i="1"/>
  <c r="W1717" i="1"/>
  <c r="Z1717" i="1"/>
  <c r="V1717" i="1"/>
  <c r="K1717" i="1"/>
  <c r="W1716" i="1"/>
  <c r="V1716" i="1"/>
  <c r="K1716" i="1"/>
  <c r="W1715" i="1"/>
  <c r="Z1715" i="1"/>
  <c r="V1715" i="1"/>
  <c r="K1715" i="1"/>
  <c r="W1714" i="1"/>
  <c r="Y1714" i="1"/>
  <c r="V1714" i="1"/>
  <c r="K1714" i="1"/>
  <c r="W1713" i="1"/>
  <c r="V1713" i="1"/>
  <c r="K1713" i="1"/>
  <c r="W1712" i="1"/>
  <c r="V1712" i="1"/>
  <c r="K1712" i="1"/>
  <c r="W1711" i="1"/>
  <c r="V1711" i="1"/>
  <c r="K1711" i="1"/>
  <c r="W1710" i="1"/>
  <c r="Y1710" i="1"/>
  <c r="V1710" i="1"/>
  <c r="K1710" i="1"/>
  <c r="W1709" i="1"/>
  <c r="V1709" i="1"/>
  <c r="K1709" i="1"/>
  <c r="W1708" i="1"/>
  <c r="V1708" i="1"/>
  <c r="K1708" i="1"/>
  <c r="W1707" i="1"/>
  <c r="V1707" i="1"/>
  <c r="K1707" i="1"/>
  <c r="W1706" i="1"/>
  <c r="Y1706" i="1"/>
  <c r="V1706" i="1"/>
  <c r="K1706" i="1"/>
  <c r="W1705" i="1"/>
  <c r="V1705" i="1"/>
  <c r="K1705" i="1"/>
  <c r="W1704" i="1"/>
  <c r="V1704" i="1"/>
  <c r="K1704" i="1"/>
  <c r="W1703" i="1"/>
  <c r="V1703" i="1"/>
  <c r="K1703" i="1"/>
  <c r="W1702" i="1"/>
  <c r="Y1702" i="1"/>
  <c r="V1702" i="1"/>
  <c r="K1702" i="1"/>
  <c r="W1701" i="1"/>
  <c r="Y1701" i="1"/>
  <c r="V1701" i="1"/>
  <c r="K1701" i="1"/>
  <c r="W1700" i="1"/>
  <c r="V1700" i="1"/>
  <c r="K1700" i="1"/>
  <c r="W1699" i="1"/>
  <c r="V1699" i="1"/>
  <c r="K1699" i="1"/>
  <c r="W1698" i="1"/>
  <c r="Y1698" i="1"/>
  <c r="V1698" i="1"/>
  <c r="K1698" i="1"/>
  <c r="W1697" i="1"/>
  <c r="V1697" i="1"/>
  <c r="K1697" i="1"/>
  <c r="W1696" i="1"/>
  <c r="V1696" i="1"/>
  <c r="K1696" i="1"/>
  <c r="W1695" i="1"/>
  <c r="V1695" i="1"/>
  <c r="K1695" i="1"/>
  <c r="W1694" i="1"/>
  <c r="Y1694" i="1"/>
  <c r="V1694" i="1"/>
  <c r="K1694" i="1"/>
  <c r="W1693" i="1"/>
  <c r="V1693" i="1"/>
  <c r="K1693" i="1"/>
  <c r="W1692" i="1"/>
  <c r="V1692" i="1"/>
  <c r="K1692" i="1"/>
  <c r="W1691" i="1"/>
  <c r="V1691" i="1"/>
  <c r="K1691" i="1"/>
  <c r="W1690" i="1"/>
  <c r="Z1690" i="1"/>
  <c r="V1690" i="1"/>
  <c r="K1690" i="1"/>
  <c r="W1689" i="1"/>
  <c r="Y1689" i="1"/>
  <c r="V1689" i="1"/>
  <c r="K1689" i="1"/>
  <c r="W1688" i="1"/>
  <c r="Y1688" i="1"/>
  <c r="V1688" i="1"/>
  <c r="K1688" i="1"/>
  <c r="W1687" i="1"/>
  <c r="V1687" i="1"/>
  <c r="K1687" i="1"/>
  <c r="W1686" i="1"/>
  <c r="X1686" i="1"/>
  <c r="V1686" i="1"/>
  <c r="K1686" i="1"/>
  <c r="W1685" i="1"/>
  <c r="X1685" i="1"/>
  <c r="Y1685" i="1"/>
  <c r="V1685" i="1"/>
  <c r="K1685" i="1"/>
  <c r="W1684" i="1"/>
  <c r="V1684" i="1"/>
  <c r="K1684" i="1"/>
  <c r="W1683" i="1"/>
  <c r="Y1683" i="1"/>
  <c r="V1683" i="1"/>
  <c r="K1683" i="1"/>
  <c r="W1682" i="1"/>
  <c r="Z1682" i="1"/>
  <c r="V1682" i="1"/>
  <c r="K1682" i="1"/>
  <c r="W1681" i="1"/>
  <c r="Y1681" i="1"/>
  <c r="V1681" i="1"/>
  <c r="K1681" i="1"/>
  <c r="W1680" i="1"/>
  <c r="Z1680" i="1"/>
  <c r="V1680" i="1"/>
  <c r="K1680" i="1"/>
  <c r="W1679" i="1"/>
  <c r="Y1679" i="1"/>
  <c r="V1679" i="1"/>
  <c r="K1679" i="1"/>
  <c r="W1678" i="1"/>
  <c r="Z1678" i="1"/>
  <c r="V1678" i="1"/>
  <c r="K1678" i="1"/>
  <c r="W1677" i="1"/>
  <c r="Y1677" i="1"/>
  <c r="V1677" i="1"/>
  <c r="K1677" i="1"/>
  <c r="W1676" i="1"/>
  <c r="V1676" i="1"/>
  <c r="K1676" i="1"/>
  <c r="W1675" i="1"/>
  <c r="Y1675" i="1"/>
  <c r="V1675" i="1"/>
  <c r="K1675" i="1"/>
  <c r="W1674" i="1"/>
  <c r="Z1674" i="1"/>
  <c r="V1674" i="1"/>
  <c r="K1674" i="1"/>
  <c r="W1673" i="1"/>
  <c r="Y1673" i="1"/>
  <c r="V1673" i="1"/>
  <c r="K1673" i="1"/>
  <c r="W1672" i="1"/>
  <c r="V1672" i="1"/>
  <c r="K1672" i="1"/>
  <c r="W1671" i="1"/>
  <c r="V1671" i="1"/>
  <c r="K1671" i="1"/>
  <c r="W1670" i="1"/>
  <c r="Z1670" i="1"/>
  <c r="V1670" i="1"/>
  <c r="K1670" i="1"/>
  <c r="W1669" i="1"/>
  <c r="V1669" i="1"/>
  <c r="K1669" i="1"/>
  <c r="W1668" i="1"/>
  <c r="Z1668" i="1"/>
  <c r="V1668" i="1"/>
  <c r="K1668" i="1"/>
  <c r="W1667" i="1"/>
  <c r="Y1667" i="1"/>
  <c r="V1667" i="1"/>
  <c r="K1667" i="1"/>
  <c r="W1666" i="1"/>
  <c r="Z1666" i="1"/>
  <c r="V1666" i="1"/>
  <c r="K1666" i="1"/>
  <c r="W1665" i="1"/>
  <c r="Y1665" i="1"/>
  <c r="V1665" i="1"/>
  <c r="K1665" i="1"/>
  <c r="W1664" i="1"/>
  <c r="Z1664" i="1"/>
  <c r="V1664" i="1"/>
  <c r="K1664" i="1"/>
  <c r="W1663" i="1"/>
  <c r="V1663" i="1"/>
  <c r="K1663" i="1"/>
  <c r="W1662" i="1"/>
  <c r="Z1662" i="1"/>
  <c r="V1662" i="1"/>
  <c r="K1662" i="1"/>
  <c r="W1661" i="1"/>
  <c r="Z1661" i="1"/>
  <c r="V1661" i="1"/>
  <c r="K1661" i="1"/>
  <c r="W1660" i="1"/>
  <c r="Z1660" i="1"/>
  <c r="V1660" i="1"/>
  <c r="K1660" i="1"/>
  <c r="W1659" i="1"/>
  <c r="V1659" i="1"/>
  <c r="K1659" i="1"/>
  <c r="W1658" i="1"/>
  <c r="Y1658" i="1"/>
  <c r="V1658" i="1"/>
  <c r="K1658" i="1"/>
  <c r="W1657" i="1"/>
  <c r="V1657" i="1"/>
  <c r="K1657" i="1"/>
  <c r="W1656" i="1"/>
  <c r="K1656" i="1"/>
  <c r="W1655" i="1"/>
  <c r="Z1655" i="1"/>
  <c r="V1655" i="1"/>
  <c r="K1655" i="1"/>
  <c r="W1654" i="1"/>
  <c r="Y1654" i="1"/>
  <c r="V1654" i="1"/>
  <c r="K1654" i="1"/>
  <c r="W1653" i="1"/>
  <c r="Z1653" i="1"/>
  <c r="V1653" i="1"/>
  <c r="K1653" i="1"/>
  <c r="W1652" i="1"/>
  <c r="V1652" i="1"/>
  <c r="K1652" i="1"/>
  <c r="W1651" i="1"/>
  <c r="V1651" i="1"/>
  <c r="K1651" i="1"/>
  <c r="W1650" i="1"/>
  <c r="Z1650" i="1"/>
  <c r="V1650" i="1"/>
  <c r="K1650" i="1"/>
  <c r="W1649" i="1"/>
  <c r="V1649" i="1"/>
  <c r="K1649" i="1"/>
  <c r="W1648" i="1"/>
  <c r="Z1648" i="1"/>
  <c r="V1648" i="1"/>
  <c r="K1648" i="1"/>
  <c r="W1647" i="1"/>
  <c r="Z1647" i="1"/>
  <c r="V1647" i="1"/>
  <c r="K1647" i="1"/>
  <c r="W1646" i="1"/>
  <c r="Y1646" i="1"/>
  <c r="V1646" i="1"/>
  <c r="K1646" i="1"/>
  <c r="W1645" i="1"/>
  <c r="Z1645" i="1"/>
  <c r="V1645" i="1"/>
  <c r="K1645" i="1"/>
  <c r="W1644" i="1"/>
  <c r="Z1644" i="1"/>
  <c r="V1644" i="1"/>
  <c r="K1644" i="1"/>
  <c r="W1643" i="1"/>
  <c r="Z1643" i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V1639" i="1"/>
  <c r="K1639" i="1"/>
  <c r="W1638" i="1"/>
  <c r="Z1638" i="1"/>
  <c r="V1638" i="1"/>
  <c r="K1638" i="1"/>
  <c r="W1637" i="1"/>
  <c r="Z1637" i="1"/>
  <c r="V1637" i="1"/>
  <c r="K1637" i="1"/>
  <c r="W1636" i="1"/>
  <c r="Y1636" i="1"/>
  <c r="V1636" i="1"/>
  <c r="K1636" i="1"/>
  <c r="AA1635" i="1"/>
  <c r="W1635" i="1"/>
  <c r="V1635" i="1"/>
  <c r="K1635" i="1"/>
  <c r="W1634" i="1"/>
  <c r="Z1634" i="1"/>
  <c r="V1634" i="1"/>
  <c r="K1634" i="1"/>
  <c r="W1633" i="1"/>
  <c r="V1633" i="1"/>
  <c r="K1633" i="1"/>
  <c r="W1632" i="1"/>
  <c r="Y1632" i="1"/>
  <c r="V1632" i="1"/>
  <c r="K1632" i="1"/>
  <c r="W1631" i="1"/>
  <c r="Z1631" i="1"/>
  <c r="V1631" i="1"/>
  <c r="K1631" i="1"/>
  <c r="W1630" i="1"/>
  <c r="Z1630" i="1"/>
  <c r="V1630" i="1"/>
  <c r="K1630" i="1"/>
  <c r="W1629" i="1"/>
  <c r="Y1629" i="1"/>
  <c r="V1629" i="1"/>
  <c r="K1629" i="1"/>
  <c r="W1628" i="1"/>
  <c r="Z1628" i="1"/>
  <c r="V1628" i="1"/>
  <c r="K1628" i="1"/>
  <c r="W1627" i="1"/>
  <c r="Y1627" i="1"/>
  <c r="V1627" i="1"/>
  <c r="K1627" i="1"/>
  <c r="W1626" i="1"/>
  <c r="V1626" i="1"/>
  <c r="K1626" i="1"/>
  <c r="W1625" i="1"/>
  <c r="Y1625" i="1"/>
  <c r="V1625" i="1"/>
  <c r="K1625" i="1"/>
  <c r="W1624" i="1"/>
  <c r="Z1624" i="1"/>
  <c r="V1624" i="1"/>
  <c r="K1624" i="1"/>
  <c r="W1623" i="1"/>
  <c r="V1623" i="1"/>
  <c r="K1623" i="1"/>
  <c r="W1622" i="1"/>
  <c r="Y1622" i="1"/>
  <c r="V1622" i="1"/>
  <c r="K1622" i="1"/>
  <c r="W1621" i="1"/>
  <c r="Y1621" i="1"/>
  <c r="V1621" i="1"/>
  <c r="K1621" i="1"/>
  <c r="W1620" i="1"/>
  <c r="Z1620" i="1"/>
  <c r="V1620" i="1"/>
  <c r="K1620" i="1"/>
  <c r="W1619" i="1"/>
  <c r="Y1619" i="1"/>
  <c r="V1619" i="1"/>
  <c r="K1619" i="1"/>
  <c r="W1618" i="1"/>
  <c r="Z1618" i="1"/>
  <c r="V1618" i="1"/>
  <c r="K1618" i="1"/>
  <c r="W1617" i="1"/>
  <c r="V1617" i="1"/>
  <c r="K1617" i="1"/>
  <c r="W1616" i="1"/>
  <c r="Y1616" i="1"/>
  <c r="V1616" i="1"/>
  <c r="K1616" i="1"/>
  <c r="W1615" i="1"/>
  <c r="V1615" i="1"/>
  <c r="K1615" i="1"/>
  <c r="W1614" i="1"/>
  <c r="Y1614" i="1"/>
  <c r="V1614" i="1"/>
  <c r="K1614" i="1"/>
  <c r="W1613" i="1"/>
  <c r="Y1613" i="1"/>
  <c r="V1613" i="1"/>
  <c r="K1613" i="1"/>
  <c r="W1612" i="1"/>
  <c r="Z1612" i="1"/>
  <c r="V1612" i="1"/>
  <c r="K1612" i="1"/>
  <c r="W1611" i="1"/>
  <c r="V1611" i="1"/>
  <c r="K1611" i="1"/>
  <c r="W1610" i="1"/>
  <c r="Y1610" i="1"/>
  <c r="V1610" i="1"/>
  <c r="K1610" i="1"/>
  <c r="W1609" i="1"/>
  <c r="Z1609" i="1"/>
  <c r="V1609" i="1"/>
  <c r="K1609" i="1"/>
  <c r="W1608" i="1"/>
  <c r="Z1608" i="1"/>
  <c r="V1608" i="1"/>
  <c r="K1608" i="1"/>
  <c r="W1607" i="1"/>
  <c r="V1607" i="1"/>
  <c r="K1607" i="1"/>
  <c r="W1606" i="1"/>
  <c r="Z1606" i="1"/>
  <c r="V1606" i="1"/>
  <c r="K1606" i="1"/>
  <c r="W1605" i="1"/>
  <c r="Z1605" i="1"/>
  <c r="V1605" i="1"/>
  <c r="K1605" i="1"/>
  <c r="W1604" i="1"/>
  <c r="Z1604" i="1"/>
  <c r="V1604" i="1"/>
  <c r="K1604" i="1"/>
  <c r="W1603" i="1"/>
  <c r="V1603" i="1"/>
  <c r="K1603" i="1"/>
  <c r="W1602" i="1"/>
  <c r="Y1602" i="1"/>
  <c r="V1602" i="1"/>
  <c r="K1602" i="1"/>
  <c r="W1601" i="1"/>
  <c r="Z1601" i="1"/>
  <c r="V1601" i="1"/>
  <c r="K1601" i="1"/>
  <c r="W1600" i="1"/>
  <c r="Z1600" i="1"/>
  <c r="V1600" i="1"/>
  <c r="K1600" i="1"/>
  <c r="W1599" i="1"/>
  <c r="V1599" i="1"/>
  <c r="K1599" i="1"/>
  <c r="W1598" i="1"/>
  <c r="Y1598" i="1"/>
  <c r="V1598" i="1"/>
  <c r="K1598" i="1"/>
  <c r="W1597" i="1"/>
  <c r="Z1597" i="1"/>
  <c r="V1597" i="1"/>
  <c r="K1597" i="1"/>
  <c r="W1596" i="1"/>
  <c r="Z1596" i="1"/>
  <c r="V1596" i="1"/>
  <c r="K1596" i="1"/>
  <c r="W1595" i="1"/>
  <c r="Z1595" i="1"/>
  <c r="V1595" i="1"/>
  <c r="K1595" i="1"/>
  <c r="W1594" i="1"/>
  <c r="Y1594" i="1"/>
  <c r="V1594" i="1"/>
  <c r="K1594" i="1"/>
  <c r="W1593" i="1"/>
  <c r="Z1593" i="1"/>
  <c r="V1593" i="1"/>
  <c r="K1593" i="1"/>
  <c r="W1592" i="1"/>
  <c r="Z1592" i="1"/>
  <c r="V1592" i="1"/>
  <c r="K1592" i="1"/>
  <c r="W1591" i="1"/>
  <c r="V1591" i="1"/>
  <c r="K1591" i="1"/>
  <c r="W1590" i="1"/>
  <c r="Z1590" i="1"/>
  <c r="V1590" i="1"/>
  <c r="K1590" i="1"/>
  <c r="W1589" i="1"/>
  <c r="Z1589" i="1"/>
  <c r="V1589" i="1"/>
  <c r="K1589" i="1"/>
  <c r="W1588" i="1"/>
  <c r="V1588" i="1"/>
  <c r="K1588" i="1"/>
  <c r="W1587" i="1"/>
  <c r="V1587" i="1"/>
  <c r="K1587" i="1"/>
  <c r="W1586" i="1"/>
  <c r="Y1586" i="1"/>
  <c r="V1586" i="1"/>
  <c r="K1586" i="1"/>
  <c r="W1585" i="1"/>
  <c r="Z1585" i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Y1581" i="1"/>
  <c r="V1581" i="1"/>
  <c r="K1581" i="1"/>
  <c r="W1580" i="1"/>
  <c r="Y1580" i="1"/>
  <c r="V1580" i="1"/>
  <c r="K1580" i="1"/>
  <c r="W1579" i="1"/>
  <c r="Y1579" i="1"/>
  <c r="V1579" i="1"/>
  <c r="K1579" i="1"/>
  <c r="W1578" i="1"/>
  <c r="V1578" i="1"/>
  <c r="K1578" i="1"/>
  <c r="W1577" i="1"/>
  <c r="Y1577" i="1"/>
  <c r="V1577" i="1"/>
  <c r="K1577" i="1"/>
  <c r="W1576" i="1"/>
  <c r="Y1576" i="1"/>
  <c r="V1576" i="1"/>
  <c r="K1576" i="1"/>
  <c r="W1575" i="1"/>
  <c r="Y1575" i="1"/>
  <c r="V1575" i="1"/>
  <c r="K1575" i="1"/>
  <c r="W1574" i="1"/>
  <c r="Z1574" i="1"/>
  <c r="V1574" i="1"/>
  <c r="K1574" i="1"/>
  <c r="W1573" i="1"/>
  <c r="Y1573" i="1"/>
  <c r="V1573" i="1"/>
  <c r="K1573" i="1"/>
  <c r="W1572" i="1"/>
  <c r="V1572" i="1"/>
  <c r="K1572" i="1"/>
  <c r="W1571" i="1"/>
  <c r="V1571" i="1"/>
  <c r="K1571" i="1"/>
  <c r="W1570" i="1"/>
  <c r="Z1570" i="1"/>
  <c r="V1570" i="1"/>
  <c r="K1570" i="1"/>
  <c r="W1569" i="1"/>
  <c r="Y1569" i="1"/>
  <c r="V1569" i="1"/>
  <c r="K1569" i="1"/>
  <c r="W1568" i="1"/>
  <c r="V1568" i="1"/>
  <c r="K1568" i="1"/>
  <c r="W1567" i="1"/>
  <c r="Y1567" i="1"/>
  <c r="V1567" i="1"/>
  <c r="K1567" i="1"/>
  <c r="W1566" i="1"/>
  <c r="V1566" i="1"/>
  <c r="K1566" i="1"/>
  <c r="W1565" i="1"/>
  <c r="Y1565" i="1"/>
  <c r="V1565" i="1"/>
  <c r="K1565" i="1"/>
  <c r="W1564" i="1"/>
  <c r="V1564" i="1"/>
  <c r="K1564" i="1"/>
  <c r="W1563" i="1"/>
  <c r="Y1563" i="1"/>
  <c r="V1563" i="1"/>
  <c r="K1563" i="1"/>
  <c r="W1562" i="1"/>
  <c r="V1562" i="1"/>
  <c r="K1562" i="1"/>
  <c r="W1561" i="1"/>
  <c r="Y1561" i="1"/>
  <c r="V1561" i="1"/>
  <c r="K1561" i="1"/>
  <c r="W1560" i="1"/>
  <c r="V1560" i="1"/>
  <c r="K1560" i="1"/>
  <c r="W1559" i="1"/>
  <c r="Y1559" i="1"/>
  <c r="V1559" i="1"/>
  <c r="K1559" i="1"/>
  <c r="W1558" i="1"/>
  <c r="Z1558" i="1"/>
  <c r="V1558" i="1"/>
  <c r="K1558" i="1"/>
  <c r="W1557" i="1"/>
  <c r="Y1557" i="1"/>
  <c r="V1557" i="1"/>
  <c r="K1557" i="1"/>
  <c r="W1556" i="1"/>
  <c r="Z1556" i="1"/>
  <c r="V1556" i="1"/>
  <c r="K1556" i="1"/>
  <c r="W1555" i="1"/>
  <c r="Y1555" i="1"/>
  <c r="V1555" i="1"/>
  <c r="K1555" i="1"/>
  <c r="W1554" i="1"/>
  <c r="V1554" i="1"/>
  <c r="K1554" i="1"/>
  <c r="W1553" i="1"/>
  <c r="Z1553" i="1"/>
  <c r="V1553" i="1"/>
  <c r="K1553" i="1"/>
  <c r="W1552" i="1"/>
  <c r="Y1552" i="1"/>
  <c r="V1552" i="1"/>
  <c r="K1552" i="1"/>
  <c r="W1551" i="1"/>
  <c r="Y1551" i="1"/>
  <c r="V1551" i="1"/>
  <c r="K1551" i="1"/>
  <c r="W1550" i="1"/>
  <c r="V1550" i="1"/>
  <c r="K1550" i="1"/>
  <c r="W1549" i="1"/>
  <c r="V1549" i="1"/>
  <c r="K1549" i="1"/>
  <c r="W1548" i="1"/>
  <c r="V1548" i="1"/>
  <c r="K1548" i="1"/>
  <c r="W1547" i="1"/>
  <c r="Y1547" i="1"/>
  <c r="V1547" i="1"/>
  <c r="K1547" i="1"/>
  <c r="W1546" i="1"/>
  <c r="Z1546" i="1"/>
  <c r="V1546" i="1"/>
  <c r="K1546" i="1"/>
  <c r="W1545" i="1"/>
  <c r="Y1545" i="1"/>
  <c r="V1545" i="1"/>
  <c r="K1545" i="1"/>
  <c r="W1544" i="1"/>
  <c r="V1544" i="1"/>
  <c r="K1544" i="1"/>
  <c r="W1543" i="1"/>
  <c r="Y1543" i="1"/>
  <c r="K1543" i="1"/>
  <c r="W1542" i="1"/>
  <c r="Y1542" i="1"/>
  <c r="V1542" i="1"/>
  <c r="K1542" i="1"/>
  <c r="W1541" i="1"/>
  <c r="V1541" i="1"/>
  <c r="K1541" i="1"/>
  <c r="W1540" i="1"/>
  <c r="Z1540" i="1"/>
  <c r="V1540" i="1"/>
  <c r="W1539" i="1"/>
  <c r="Z1539" i="1"/>
  <c r="V1539" i="1"/>
  <c r="K1539" i="1"/>
  <c r="W1538" i="1"/>
  <c r="Z1538" i="1"/>
  <c r="V1538" i="1"/>
  <c r="K1538" i="1"/>
  <c r="W1537" i="1"/>
  <c r="Z1537" i="1"/>
  <c r="V1537" i="1"/>
  <c r="K1537" i="1"/>
  <c r="W1536" i="1"/>
  <c r="Z1536" i="1"/>
  <c r="V1536" i="1"/>
  <c r="K1536" i="1"/>
  <c r="W1535" i="1"/>
  <c r="Y1535" i="1"/>
  <c r="V1535" i="1"/>
  <c r="K1535" i="1"/>
  <c r="W1534" i="1"/>
  <c r="V1534" i="1"/>
  <c r="K1534" i="1"/>
  <c r="W1533" i="1"/>
  <c r="Y1533" i="1"/>
  <c r="V1533" i="1"/>
  <c r="K1533" i="1"/>
  <c r="W1532" i="1"/>
  <c r="V1532" i="1"/>
  <c r="K1532" i="1"/>
  <c r="W1531" i="1"/>
  <c r="Z1531" i="1"/>
  <c r="K1531" i="1"/>
  <c r="W1530" i="1"/>
  <c r="Y1530" i="1"/>
  <c r="V1530" i="1"/>
  <c r="K1530" i="1"/>
  <c r="W1529" i="1"/>
  <c r="V1529" i="1"/>
  <c r="K1529" i="1"/>
  <c r="W1528" i="1"/>
  <c r="Y1528" i="1"/>
  <c r="V1528" i="1"/>
  <c r="K1528" i="1"/>
  <c r="W1527" i="1"/>
  <c r="V1527" i="1"/>
  <c r="K1527" i="1"/>
  <c r="W1526" i="1"/>
  <c r="Y1526" i="1"/>
  <c r="V1526" i="1"/>
  <c r="K1526" i="1"/>
  <c r="W1525" i="1"/>
  <c r="Z1525" i="1"/>
  <c r="K1525" i="1"/>
  <c r="W1524" i="1"/>
  <c r="Z1524" i="1"/>
  <c r="V1524" i="1"/>
  <c r="K1524" i="1"/>
  <c r="W1523" i="1"/>
  <c r="Z1523" i="1"/>
  <c r="V1523" i="1"/>
  <c r="K1523" i="1"/>
  <c r="W1522" i="1"/>
  <c r="Z1522" i="1"/>
  <c r="V1522" i="1"/>
  <c r="K1522" i="1"/>
  <c r="W1521" i="1"/>
  <c r="Z1521" i="1"/>
  <c r="V1521" i="1"/>
  <c r="K1521" i="1"/>
  <c r="W1520" i="1"/>
  <c r="V1520" i="1"/>
  <c r="K1520" i="1"/>
  <c r="W1519" i="1"/>
  <c r="Y1519" i="1"/>
  <c r="V1519" i="1"/>
  <c r="K1519" i="1"/>
  <c r="W1518" i="1"/>
  <c r="V1518" i="1"/>
  <c r="K1518" i="1"/>
  <c r="W1517" i="1"/>
  <c r="Y1517" i="1"/>
  <c r="V1517" i="1"/>
  <c r="K1517" i="1"/>
  <c r="W1516" i="1"/>
  <c r="Z1516" i="1"/>
  <c r="V1516" i="1"/>
  <c r="K1516" i="1"/>
  <c r="W1515" i="1"/>
  <c r="Y1515" i="1"/>
  <c r="V1515" i="1"/>
  <c r="K1515" i="1"/>
  <c r="W1514" i="1"/>
  <c r="Y1514" i="1"/>
  <c r="V1514" i="1"/>
  <c r="K1514" i="1"/>
  <c r="W1513" i="1"/>
  <c r="Z1513" i="1"/>
  <c r="V1513" i="1"/>
  <c r="K1513" i="1"/>
  <c r="W1512" i="1"/>
  <c r="V1512" i="1"/>
  <c r="K1512" i="1"/>
  <c r="W1511" i="1"/>
  <c r="K1511" i="1"/>
  <c r="W1510" i="1"/>
  <c r="Y1510" i="1"/>
  <c r="V1510" i="1"/>
  <c r="K1510" i="1"/>
  <c r="W1509" i="1"/>
  <c r="Z1509" i="1"/>
  <c r="K1509" i="1"/>
  <c r="W1508" i="1"/>
  <c r="V1508" i="1"/>
  <c r="K1508" i="1"/>
  <c r="W1507" i="1"/>
  <c r="Z1507" i="1"/>
  <c r="V1507" i="1"/>
  <c r="K1507" i="1"/>
  <c r="W1506" i="1"/>
  <c r="Y1506" i="1"/>
  <c r="V1506" i="1"/>
  <c r="K1506" i="1"/>
  <c r="W1505" i="1"/>
  <c r="Y1505" i="1"/>
  <c r="V1505" i="1"/>
  <c r="K1505" i="1"/>
  <c r="W1504" i="1"/>
  <c r="V1504" i="1"/>
  <c r="K1504" i="1"/>
  <c r="W1503" i="1"/>
  <c r="Z1503" i="1"/>
  <c r="K1503" i="1"/>
  <c r="W1502" i="1"/>
  <c r="Z1502" i="1"/>
  <c r="K1502" i="1"/>
  <c r="W1501" i="1"/>
  <c r="Z1501" i="1"/>
  <c r="V1501" i="1"/>
  <c r="K1501" i="1"/>
  <c r="W1500" i="1"/>
  <c r="Z1500" i="1"/>
  <c r="V1500" i="1"/>
  <c r="K1500" i="1"/>
  <c r="W1499" i="1"/>
  <c r="V1499" i="1"/>
  <c r="K1499" i="1"/>
  <c r="W1498" i="1"/>
  <c r="Z1498" i="1"/>
  <c r="V1498" i="1"/>
  <c r="K1498" i="1"/>
  <c r="W1497" i="1"/>
  <c r="Z1497" i="1"/>
  <c r="V1497" i="1"/>
  <c r="K1497" i="1"/>
  <c r="W1496" i="1"/>
  <c r="Z1496" i="1"/>
  <c r="V1496" i="1"/>
  <c r="K1496" i="1"/>
  <c r="W1495" i="1"/>
  <c r="Z1495" i="1"/>
  <c r="V1495" i="1"/>
  <c r="K1495" i="1"/>
  <c r="W1494" i="1"/>
  <c r="Y1494" i="1"/>
  <c r="V1494" i="1"/>
  <c r="K1494" i="1"/>
  <c r="W1493" i="1"/>
  <c r="Y1493" i="1"/>
  <c r="V1493" i="1"/>
  <c r="K1493" i="1"/>
  <c r="W1492" i="1"/>
  <c r="Z1492" i="1"/>
  <c r="V1492" i="1"/>
  <c r="K1492" i="1"/>
  <c r="W1491" i="1"/>
  <c r="V1491" i="1"/>
  <c r="K1491" i="1"/>
  <c r="W1490" i="1"/>
  <c r="V1490" i="1"/>
  <c r="K1490" i="1"/>
  <c r="W1489" i="1"/>
  <c r="Z1489" i="1"/>
  <c r="V1489" i="1"/>
  <c r="K1489" i="1"/>
  <c r="W1488" i="1"/>
  <c r="V1488" i="1"/>
  <c r="K1488" i="1"/>
  <c r="W1487" i="1"/>
  <c r="Z1487" i="1"/>
  <c r="V1487" i="1"/>
  <c r="K1487" i="1"/>
  <c r="W1486" i="1"/>
  <c r="Y1486" i="1"/>
  <c r="K1486" i="1"/>
  <c r="W1485" i="1"/>
  <c r="Y1485" i="1"/>
  <c r="K1485" i="1"/>
  <c r="W1484" i="1"/>
  <c r="V1484" i="1"/>
  <c r="K1484" i="1"/>
  <c r="W1483" i="1"/>
  <c r="Y1483" i="1"/>
  <c r="V1483" i="1"/>
  <c r="K1483" i="1"/>
  <c r="W1482" i="1"/>
  <c r="Y1482" i="1"/>
  <c r="V1482" i="1"/>
  <c r="K1482" i="1"/>
  <c r="W1481" i="1"/>
  <c r="V1481" i="1"/>
  <c r="K1481" i="1"/>
  <c r="W1480" i="1"/>
  <c r="K1480" i="1"/>
  <c r="W1479" i="1"/>
  <c r="Z1479" i="1"/>
  <c r="V1479" i="1"/>
  <c r="K1479" i="1"/>
  <c r="W1478" i="1"/>
  <c r="Z1478" i="1"/>
  <c r="V1478" i="1"/>
  <c r="K1478" i="1"/>
  <c r="W1477" i="1"/>
  <c r="Z1477" i="1"/>
  <c r="V1477" i="1"/>
  <c r="K1477" i="1"/>
  <c r="W1476" i="1"/>
  <c r="Z1476" i="1"/>
  <c r="V1476" i="1"/>
  <c r="K1476" i="1"/>
  <c r="W1475" i="1"/>
  <c r="Y1475" i="1"/>
  <c r="V1475" i="1"/>
  <c r="K1475" i="1"/>
  <c r="W1474" i="1"/>
  <c r="Z1474" i="1"/>
  <c r="V1474" i="1"/>
  <c r="K1474" i="1"/>
  <c r="W1473" i="1"/>
  <c r="V1473" i="1"/>
  <c r="K1473" i="1"/>
  <c r="W1472" i="1"/>
  <c r="Z1472" i="1"/>
  <c r="K1472" i="1"/>
  <c r="W1471" i="1"/>
  <c r="Z1471" i="1"/>
  <c r="V1471" i="1"/>
  <c r="K1471" i="1"/>
  <c r="W1470" i="1"/>
  <c r="V1470" i="1"/>
  <c r="K1470" i="1"/>
  <c r="W1469" i="1"/>
  <c r="Z1469" i="1"/>
  <c r="V1469" i="1"/>
  <c r="K1469" i="1"/>
  <c r="W1468" i="1"/>
  <c r="Z1468" i="1"/>
  <c r="V1468" i="1"/>
  <c r="K1468" i="1"/>
  <c r="W1467" i="1"/>
  <c r="Y1467" i="1"/>
  <c r="V1467" i="1"/>
  <c r="K1467" i="1"/>
  <c r="W1466" i="1"/>
  <c r="V1466" i="1"/>
  <c r="K1466" i="1"/>
  <c r="W1465" i="1"/>
  <c r="Z1465" i="1"/>
  <c r="V1465" i="1"/>
  <c r="K1465" i="1"/>
  <c r="W1464" i="1"/>
  <c r="V1464" i="1"/>
  <c r="K1464" i="1"/>
  <c r="W1463" i="1"/>
  <c r="V1463" i="1"/>
  <c r="K1463" i="1"/>
  <c r="W1462" i="1"/>
  <c r="Y1462" i="1"/>
  <c r="V1462" i="1"/>
  <c r="K1462" i="1"/>
  <c r="W1461" i="1"/>
  <c r="Z1461" i="1"/>
  <c r="K1461" i="1"/>
  <c r="W1460" i="1"/>
  <c r="V1460" i="1"/>
  <c r="K1460" i="1"/>
  <c r="W1459" i="1"/>
  <c r="K1459" i="1"/>
  <c r="W1458" i="1"/>
  <c r="Z1458" i="1"/>
  <c r="K1458" i="1"/>
  <c r="W1457" i="1"/>
  <c r="V1457" i="1"/>
  <c r="K1457" i="1"/>
  <c r="W1456" i="1"/>
  <c r="Y1456" i="1"/>
  <c r="K1456" i="1"/>
  <c r="W1455" i="1"/>
  <c r="Z1455" i="1"/>
  <c r="V1455" i="1"/>
  <c r="K1455" i="1"/>
  <c r="W1454" i="1"/>
  <c r="V1454" i="1"/>
  <c r="K1454" i="1"/>
  <c r="W1453" i="1"/>
  <c r="Z1453" i="1"/>
  <c r="V1453" i="1"/>
  <c r="K1453" i="1"/>
  <c r="W1452" i="1"/>
  <c r="Y1452" i="1"/>
  <c r="V1452" i="1"/>
  <c r="K1452" i="1"/>
  <c r="W1451" i="1"/>
  <c r="Y1451" i="1"/>
  <c r="V1451" i="1"/>
  <c r="K1451" i="1"/>
  <c r="W1450" i="1"/>
  <c r="V1450" i="1"/>
  <c r="K1450" i="1"/>
  <c r="W1449" i="1"/>
  <c r="Z1449" i="1"/>
  <c r="V1449" i="1"/>
  <c r="K1449" i="1"/>
  <c r="W1448" i="1"/>
  <c r="Z1448" i="1"/>
  <c r="V1448" i="1"/>
  <c r="K1448" i="1"/>
  <c r="W1447" i="1"/>
  <c r="Y1447" i="1"/>
  <c r="K1447" i="1"/>
  <c r="W1446" i="1"/>
  <c r="V1446" i="1"/>
  <c r="K1446" i="1"/>
  <c r="W1445" i="1"/>
  <c r="K1445" i="1"/>
  <c r="W1444" i="1"/>
  <c r="V1444" i="1"/>
  <c r="K1444" i="1"/>
  <c r="W1443" i="1"/>
  <c r="Z1443" i="1"/>
  <c r="V1443" i="1"/>
  <c r="K1443" i="1"/>
  <c r="W1442" i="1"/>
  <c r="Y1442" i="1"/>
  <c r="V1442" i="1"/>
  <c r="K1442" i="1"/>
  <c r="W1441" i="1"/>
  <c r="Z1441" i="1"/>
  <c r="V1441" i="1"/>
  <c r="K1441" i="1"/>
  <c r="W1440" i="1"/>
  <c r="Z1440" i="1"/>
  <c r="V1440" i="1"/>
  <c r="K1440" i="1"/>
  <c r="W1439" i="1"/>
  <c r="V1439" i="1"/>
  <c r="K1439" i="1"/>
  <c r="W1438" i="1"/>
  <c r="Y1438" i="1"/>
  <c r="V1438" i="1"/>
  <c r="K1438" i="1"/>
  <c r="W1437" i="1"/>
  <c r="Z1437" i="1"/>
  <c r="V1437" i="1"/>
  <c r="K1437" i="1"/>
  <c r="W1436" i="1"/>
  <c r="V1436" i="1"/>
  <c r="K1436" i="1"/>
  <c r="W1435" i="1"/>
  <c r="Y1435" i="1"/>
  <c r="V1435" i="1"/>
  <c r="K1435" i="1"/>
  <c r="W1434" i="1"/>
  <c r="Y1434" i="1"/>
  <c r="V1434" i="1"/>
  <c r="K1434" i="1"/>
  <c r="W1433" i="1"/>
  <c r="Z1433" i="1"/>
  <c r="V1433" i="1"/>
  <c r="K1433" i="1"/>
  <c r="W1432" i="1"/>
  <c r="V1432" i="1"/>
  <c r="K1432" i="1"/>
  <c r="W1431" i="1"/>
  <c r="Y1431" i="1"/>
  <c r="V1431" i="1"/>
  <c r="K1431" i="1"/>
  <c r="W1430" i="1"/>
  <c r="Y1430" i="1"/>
  <c r="V1430" i="1"/>
  <c r="K1430" i="1"/>
  <c r="W1429" i="1"/>
  <c r="Z1429" i="1"/>
  <c r="V1429" i="1"/>
  <c r="K1429" i="1"/>
  <c r="W1428" i="1"/>
  <c r="Z1428" i="1"/>
  <c r="V1428" i="1"/>
  <c r="K1428" i="1"/>
  <c r="W1427" i="1"/>
  <c r="V1427" i="1"/>
  <c r="K1427" i="1"/>
  <c r="W1426" i="1"/>
  <c r="Y1426" i="1"/>
  <c r="V1426" i="1"/>
  <c r="K1426" i="1"/>
  <c r="W1425" i="1"/>
  <c r="Z1425" i="1"/>
  <c r="V1425" i="1"/>
  <c r="K1425" i="1"/>
  <c r="W1424" i="1"/>
  <c r="K1424" i="1"/>
  <c r="W1423" i="1"/>
  <c r="Z1423" i="1"/>
  <c r="V1423" i="1"/>
  <c r="K1423" i="1"/>
  <c r="W1422" i="1"/>
  <c r="Z1422" i="1"/>
  <c r="V1422" i="1"/>
  <c r="K1422" i="1"/>
  <c r="W1421" i="1"/>
  <c r="Y1421" i="1"/>
  <c r="V1421" i="1"/>
  <c r="K1421" i="1"/>
  <c r="W1420" i="1"/>
  <c r="Z1420" i="1"/>
  <c r="V1420" i="1"/>
  <c r="K1420" i="1"/>
  <c r="W1419" i="1"/>
  <c r="Y1419" i="1"/>
  <c r="V1419" i="1"/>
  <c r="K1419" i="1"/>
  <c r="W1418" i="1"/>
  <c r="V1418" i="1"/>
  <c r="K1418" i="1"/>
  <c r="W1417" i="1"/>
  <c r="Y1417" i="1"/>
  <c r="V1417" i="1"/>
  <c r="K1417" i="1"/>
  <c r="W1416" i="1"/>
  <c r="Z1416" i="1"/>
  <c r="V1416" i="1"/>
  <c r="K1416" i="1"/>
  <c r="W1415" i="1"/>
  <c r="Z1415" i="1"/>
  <c r="V1415" i="1"/>
  <c r="K1415" i="1"/>
  <c r="W1414" i="1"/>
  <c r="Y1414" i="1"/>
  <c r="V1414" i="1"/>
  <c r="K1414" i="1"/>
  <c r="W1413" i="1"/>
  <c r="Y1413" i="1"/>
  <c r="V1413" i="1"/>
  <c r="K1413" i="1"/>
  <c r="W1412" i="1"/>
  <c r="Z1412" i="1"/>
  <c r="V1412" i="1"/>
  <c r="K1412" i="1"/>
  <c r="W1411" i="1"/>
  <c r="V1411" i="1"/>
  <c r="K1411" i="1"/>
  <c r="W1410" i="1"/>
  <c r="Z1410" i="1"/>
  <c r="V1410" i="1"/>
  <c r="K1410" i="1"/>
  <c r="W1409" i="1"/>
  <c r="Y1409" i="1"/>
  <c r="V1409" i="1"/>
  <c r="K1409" i="1"/>
  <c r="W1408" i="1"/>
  <c r="Z1408" i="1"/>
  <c r="V1408" i="1"/>
  <c r="K1408" i="1"/>
  <c r="W1407" i="1"/>
  <c r="K1407" i="1"/>
  <c r="W1406" i="1"/>
  <c r="Z1406" i="1"/>
  <c r="K1406" i="1"/>
  <c r="W1405" i="1"/>
  <c r="Z1405" i="1"/>
  <c r="V1405" i="1"/>
  <c r="K1405" i="1"/>
  <c r="W1404" i="1"/>
  <c r="K1404" i="1"/>
  <c r="W1403" i="1"/>
  <c r="Y1403" i="1"/>
  <c r="V1403" i="1"/>
  <c r="K1403" i="1"/>
  <c r="W1402" i="1"/>
  <c r="Y1402" i="1"/>
  <c r="V1402" i="1"/>
  <c r="K1402" i="1"/>
  <c r="W1401" i="1"/>
  <c r="Z1401" i="1"/>
  <c r="V1401" i="1"/>
  <c r="K1401" i="1"/>
  <c r="W1400" i="1"/>
  <c r="K1400" i="1"/>
  <c r="W1399" i="1"/>
  <c r="Z1399" i="1"/>
  <c r="V1399" i="1"/>
  <c r="K1399" i="1"/>
  <c r="W1398" i="1"/>
  <c r="V1398" i="1"/>
  <c r="K1398" i="1"/>
  <c r="W1397" i="1"/>
  <c r="V1397" i="1"/>
  <c r="K1397" i="1"/>
  <c r="W1396" i="1"/>
  <c r="Z1396" i="1"/>
  <c r="V1396" i="1"/>
  <c r="K1396" i="1"/>
  <c r="W1395" i="1"/>
  <c r="V1395" i="1"/>
  <c r="K1395" i="1"/>
  <c r="W1394" i="1"/>
  <c r="Y1394" i="1"/>
  <c r="V1394" i="1"/>
  <c r="K1394" i="1"/>
  <c r="W1393" i="1"/>
  <c r="V1393" i="1"/>
  <c r="K1393" i="1"/>
  <c r="W1392" i="1"/>
  <c r="Z1392" i="1"/>
  <c r="K1392" i="1"/>
  <c r="W1391" i="1"/>
  <c r="Z1391" i="1"/>
  <c r="V1391" i="1"/>
  <c r="K1391" i="1"/>
  <c r="W1390" i="1"/>
  <c r="V1390" i="1"/>
  <c r="K1390" i="1"/>
  <c r="W1389" i="1"/>
  <c r="Z1389" i="1"/>
  <c r="V1389" i="1"/>
  <c r="K1389" i="1"/>
  <c r="W1388" i="1"/>
  <c r="Y1388" i="1"/>
  <c r="V1388" i="1"/>
  <c r="K1388" i="1"/>
  <c r="W1387" i="1"/>
  <c r="Z1387" i="1"/>
  <c r="K1387" i="1"/>
  <c r="W1386" i="1"/>
  <c r="Z1386" i="1"/>
  <c r="V1386" i="1"/>
  <c r="K1386" i="1"/>
  <c r="W1385" i="1"/>
  <c r="Z1385" i="1"/>
  <c r="V1385" i="1"/>
  <c r="K1385" i="1"/>
  <c r="W1384" i="1"/>
  <c r="V1384" i="1"/>
  <c r="K1384" i="1"/>
  <c r="W1383" i="1"/>
  <c r="Y1383" i="1"/>
  <c r="V1383" i="1"/>
  <c r="K1383" i="1"/>
  <c r="W1382" i="1"/>
  <c r="Z1382" i="1"/>
  <c r="V1382" i="1"/>
  <c r="K1382" i="1"/>
  <c r="W1381" i="1"/>
  <c r="V1381" i="1"/>
  <c r="K1381" i="1"/>
  <c r="W1380" i="1"/>
  <c r="Z1380" i="1"/>
  <c r="V1380" i="1"/>
  <c r="K1380" i="1"/>
  <c r="W1379" i="1"/>
  <c r="Y1379" i="1"/>
  <c r="V1379" i="1"/>
  <c r="K1379" i="1"/>
  <c r="W1378" i="1"/>
  <c r="Z1378" i="1"/>
  <c r="K1378" i="1"/>
  <c r="W1377" i="1"/>
  <c r="Z1377" i="1"/>
  <c r="V1377" i="1"/>
  <c r="K1377" i="1"/>
  <c r="W1376" i="1"/>
  <c r="Y1376" i="1"/>
  <c r="K1376" i="1"/>
  <c r="W1375" i="1"/>
  <c r="V1375" i="1"/>
  <c r="K1375" i="1"/>
  <c r="W1374" i="1"/>
  <c r="Z1374" i="1"/>
  <c r="V1374" i="1"/>
  <c r="K1374" i="1"/>
  <c r="W1373" i="1"/>
  <c r="V1373" i="1"/>
  <c r="K1373" i="1"/>
  <c r="W1372" i="1"/>
  <c r="Z1372" i="1"/>
  <c r="V1372" i="1"/>
  <c r="K1372" i="1"/>
  <c r="W1371" i="1"/>
  <c r="Z1371" i="1"/>
  <c r="V1371" i="1"/>
  <c r="K1371" i="1"/>
  <c r="W1370" i="1"/>
  <c r="V1370" i="1"/>
  <c r="K1370" i="1"/>
  <c r="W1369" i="1"/>
  <c r="Y1369" i="1"/>
  <c r="V1369" i="1"/>
  <c r="K1369" i="1"/>
  <c r="W1368" i="1"/>
  <c r="Z1368" i="1"/>
  <c r="K1368" i="1"/>
  <c r="W1367" i="1"/>
  <c r="Z1367" i="1"/>
  <c r="V1367" i="1"/>
  <c r="K1367" i="1"/>
  <c r="W1366" i="1"/>
  <c r="V1366" i="1"/>
  <c r="K1366" i="1"/>
  <c r="W1365" i="1"/>
  <c r="Z1365" i="1"/>
  <c r="V1365" i="1"/>
  <c r="K1365" i="1"/>
  <c r="W1364" i="1"/>
  <c r="Y1364" i="1"/>
  <c r="V1364" i="1"/>
  <c r="K1364" i="1"/>
  <c r="W1363" i="1"/>
  <c r="Z1363" i="1"/>
  <c r="V1363" i="1"/>
  <c r="K1363" i="1"/>
  <c r="Z1362" i="1"/>
  <c r="Y1362" i="1"/>
  <c r="K1362" i="1"/>
  <c r="W1361" i="1"/>
  <c r="Z1361" i="1"/>
  <c r="V1361" i="1"/>
  <c r="K1361" i="1"/>
  <c r="W1360" i="1"/>
  <c r="V1360" i="1"/>
  <c r="K1360" i="1"/>
  <c r="W1359" i="1"/>
  <c r="Y1359" i="1"/>
  <c r="V1359" i="1"/>
  <c r="K1359" i="1"/>
  <c r="W1358" i="1"/>
  <c r="K1358" i="1"/>
  <c r="W1357" i="1"/>
  <c r="Y1357" i="1"/>
  <c r="K1357" i="1"/>
  <c r="W1356" i="1"/>
  <c r="V1356" i="1"/>
  <c r="K1356" i="1"/>
  <c r="W1355" i="1"/>
  <c r="V1355" i="1"/>
  <c r="K1355" i="1"/>
  <c r="W1354" i="1"/>
  <c r="Y1354" i="1"/>
  <c r="V1354" i="1"/>
  <c r="K1354" i="1"/>
  <c r="W1353" i="1"/>
  <c r="Z1353" i="1"/>
  <c r="V1353" i="1"/>
  <c r="K1353" i="1"/>
  <c r="W1352" i="1"/>
  <c r="Y1352" i="1"/>
  <c r="V1352" i="1"/>
  <c r="K1352" i="1"/>
  <c r="W1351" i="1"/>
  <c r="Z1351" i="1"/>
  <c r="K1351" i="1"/>
  <c r="W1350" i="1"/>
  <c r="Z1350" i="1"/>
  <c r="V1350" i="1"/>
  <c r="K1350" i="1"/>
  <c r="W1349" i="1"/>
  <c r="V1349" i="1"/>
  <c r="K1349" i="1"/>
  <c r="K1348" i="1"/>
  <c r="Z1347" i="1"/>
  <c r="K1347" i="1"/>
  <c r="W1346" i="1"/>
  <c r="V1346" i="1"/>
  <c r="K1346" i="1"/>
  <c r="W1345" i="1"/>
  <c r="Y1345" i="1"/>
  <c r="V1345" i="1"/>
  <c r="K1345" i="1"/>
  <c r="W1344" i="1"/>
  <c r="Z1344" i="1"/>
  <c r="V1344" i="1"/>
  <c r="K1344" i="1"/>
  <c r="W1343" i="1"/>
  <c r="Z1343" i="1"/>
  <c r="V1343" i="1"/>
  <c r="K1343" i="1"/>
  <c r="W1342" i="1"/>
  <c r="Y1342" i="1"/>
  <c r="V1342" i="1"/>
  <c r="K1342" i="1"/>
  <c r="W1341" i="1"/>
  <c r="Y1341" i="1"/>
  <c r="K1341" i="1"/>
  <c r="W1340" i="1"/>
  <c r="Y1340" i="1"/>
  <c r="V1340" i="1"/>
  <c r="K1340" i="1"/>
  <c r="W1339" i="1"/>
  <c r="V1339" i="1"/>
  <c r="K1339" i="1"/>
  <c r="W1338" i="1"/>
  <c r="Y1338" i="1"/>
  <c r="V1338" i="1"/>
  <c r="K1338" i="1"/>
  <c r="W1337" i="1"/>
  <c r="Z1337" i="1"/>
  <c r="V1337" i="1"/>
  <c r="K1337" i="1"/>
  <c r="W1336" i="1"/>
  <c r="Y1336" i="1"/>
  <c r="V1336" i="1"/>
  <c r="K1336" i="1"/>
  <c r="W1335" i="1"/>
  <c r="K1335" i="1"/>
  <c r="W1334" i="1"/>
  <c r="Z1334" i="1"/>
  <c r="V1334" i="1"/>
  <c r="K1334" i="1"/>
  <c r="W1333" i="1"/>
  <c r="Y1333" i="1"/>
  <c r="V1333" i="1"/>
  <c r="K1333" i="1"/>
  <c r="W1332" i="1"/>
  <c r="Z1332" i="1"/>
  <c r="K1332" i="1"/>
  <c r="W1331" i="1"/>
  <c r="Y1331" i="1"/>
  <c r="V1331" i="1"/>
  <c r="K1331" i="1"/>
  <c r="W1330" i="1"/>
  <c r="Y1330" i="1"/>
  <c r="V1330" i="1"/>
  <c r="K1330" i="1"/>
  <c r="W1329" i="1"/>
  <c r="Z1329" i="1"/>
  <c r="V1329" i="1"/>
  <c r="K1329" i="1"/>
  <c r="W1328" i="1"/>
  <c r="Z1328" i="1"/>
  <c r="V1328" i="1"/>
  <c r="K1328" i="1"/>
  <c r="W1327" i="1"/>
  <c r="V1327" i="1"/>
  <c r="K1327" i="1"/>
  <c r="W1326" i="1"/>
  <c r="Z1326" i="1"/>
  <c r="V1326" i="1"/>
  <c r="K1326" i="1"/>
  <c r="W1325" i="1"/>
  <c r="V1325" i="1"/>
  <c r="K1325" i="1"/>
  <c r="W1324" i="1"/>
  <c r="Z1324" i="1"/>
  <c r="V1324" i="1"/>
  <c r="K1324" i="1"/>
  <c r="W1323" i="1"/>
  <c r="K1323" i="1"/>
  <c r="W1322" i="1"/>
  <c r="V1322" i="1"/>
  <c r="K1322" i="1"/>
  <c r="W1321" i="1"/>
  <c r="V1321" i="1"/>
  <c r="K1321" i="1"/>
  <c r="W1320" i="1"/>
  <c r="V1320" i="1"/>
  <c r="K1320" i="1"/>
  <c r="W1319" i="1"/>
  <c r="Z1319" i="1"/>
  <c r="K1319" i="1"/>
  <c r="W1318" i="1"/>
  <c r="V1318" i="1"/>
  <c r="K1318" i="1"/>
  <c r="W1317" i="1"/>
  <c r="V1317" i="1"/>
  <c r="K1317" i="1"/>
  <c r="W1316" i="1"/>
  <c r="Y1316" i="1"/>
  <c r="V1316" i="1"/>
  <c r="K1316" i="1"/>
  <c r="W1315" i="1"/>
  <c r="V1315" i="1"/>
  <c r="K1315" i="1"/>
  <c r="W1314" i="1"/>
  <c r="V1314" i="1"/>
  <c r="K1314" i="1"/>
  <c r="W1313" i="1"/>
  <c r="Z1313" i="1"/>
  <c r="V1313" i="1"/>
  <c r="K1313" i="1"/>
  <c r="W1312" i="1"/>
  <c r="Y1312" i="1"/>
  <c r="V1312" i="1"/>
  <c r="K1312" i="1"/>
  <c r="W1311" i="1"/>
  <c r="Z1311" i="1"/>
  <c r="V1311" i="1"/>
  <c r="K1311" i="1"/>
  <c r="W1310" i="1"/>
  <c r="Z1310" i="1"/>
  <c r="V1310" i="1"/>
  <c r="K1310" i="1"/>
  <c r="W1309" i="1"/>
  <c r="V1309" i="1"/>
  <c r="K1309" i="1"/>
  <c r="W1308" i="1"/>
  <c r="Y1308" i="1"/>
  <c r="V1308" i="1"/>
  <c r="K1308" i="1"/>
  <c r="W1307" i="1"/>
  <c r="Z1307" i="1"/>
  <c r="V1307" i="1"/>
  <c r="K1307" i="1"/>
  <c r="W1306" i="1"/>
  <c r="V1306" i="1"/>
  <c r="K1306" i="1"/>
  <c r="W1305" i="1"/>
  <c r="Y1305" i="1"/>
  <c r="K1305" i="1"/>
  <c r="W1304" i="1"/>
  <c r="Y1304" i="1"/>
  <c r="V1304" i="1"/>
  <c r="K1304" i="1"/>
  <c r="W1303" i="1"/>
  <c r="V1303" i="1"/>
  <c r="K1303" i="1"/>
  <c r="W1302" i="1"/>
  <c r="Z1302" i="1"/>
  <c r="V1302" i="1"/>
  <c r="K1302" i="1"/>
  <c r="W1301" i="1"/>
  <c r="V1301" i="1"/>
  <c r="K1301" i="1"/>
  <c r="W1300" i="1"/>
  <c r="Y1300" i="1"/>
  <c r="V1300" i="1"/>
  <c r="K1300" i="1"/>
  <c r="W1299" i="1"/>
  <c r="Y1299" i="1"/>
  <c r="V1299" i="1"/>
  <c r="K1299" i="1"/>
  <c r="W1298" i="1"/>
  <c r="Z1298" i="1"/>
  <c r="V1298" i="1"/>
  <c r="K1298" i="1"/>
  <c r="W1297" i="1"/>
  <c r="Y1297" i="1"/>
  <c r="V1297" i="1"/>
  <c r="K1297" i="1"/>
  <c r="W1296" i="1"/>
  <c r="Z1296" i="1"/>
  <c r="V1296" i="1"/>
  <c r="K1296" i="1"/>
  <c r="W1295" i="1"/>
  <c r="Y1295" i="1"/>
  <c r="V1295" i="1"/>
  <c r="K1295" i="1"/>
  <c r="W1294" i="1"/>
  <c r="V1294" i="1"/>
  <c r="K1294" i="1"/>
  <c r="W1293" i="1"/>
  <c r="Z1293" i="1"/>
  <c r="V1293" i="1"/>
  <c r="K1293" i="1"/>
  <c r="W1292" i="1"/>
  <c r="Z1292" i="1"/>
  <c r="K1292" i="1"/>
  <c r="W1291" i="1"/>
  <c r="Y1291" i="1"/>
  <c r="V1291" i="1"/>
  <c r="K1291" i="1"/>
  <c r="W1290" i="1"/>
  <c r="Y1290" i="1"/>
  <c r="V1290" i="1"/>
  <c r="K1290" i="1"/>
  <c r="W1289" i="1"/>
  <c r="Z1289" i="1"/>
  <c r="V1289" i="1"/>
  <c r="K1289" i="1"/>
  <c r="W1288" i="1"/>
  <c r="Z1288" i="1"/>
  <c r="V1288" i="1"/>
  <c r="K1288" i="1"/>
  <c r="W1287" i="1"/>
  <c r="V1287" i="1"/>
  <c r="K1287" i="1"/>
  <c r="W1286" i="1"/>
  <c r="Y1286" i="1"/>
  <c r="V1286" i="1"/>
  <c r="K1286" i="1"/>
  <c r="W1285" i="1"/>
  <c r="V1285" i="1"/>
  <c r="K1285" i="1"/>
  <c r="W1284" i="1"/>
  <c r="V1284" i="1"/>
  <c r="K1284" i="1"/>
  <c r="W1283" i="1"/>
  <c r="Z1283" i="1"/>
  <c r="K1283" i="1"/>
  <c r="W1282" i="1"/>
  <c r="V1282" i="1"/>
  <c r="K1282" i="1"/>
  <c r="W1281" i="1"/>
  <c r="Y1281" i="1"/>
  <c r="V1281" i="1"/>
  <c r="K1281" i="1"/>
  <c r="W1280" i="1"/>
  <c r="Z1280" i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/>
  <c r="V1274" i="1"/>
  <c r="K1274" i="1"/>
  <c r="W1273" i="1"/>
  <c r="Y1273" i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Z1267" i="1"/>
  <c r="V1267" i="1"/>
  <c r="K1267" i="1"/>
  <c r="W1266" i="1"/>
  <c r="Z1266" i="1"/>
  <c r="V1266" i="1"/>
  <c r="K1266" i="1"/>
  <c r="W1265" i="1"/>
  <c r="V1265" i="1"/>
  <c r="K1265" i="1"/>
  <c r="W1264" i="1"/>
  <c r="Z1264" i="1"/>
  <c r="V1264" i="1"/>
  <c r="K1264" i="1"/>
  <c r="W1263" i="1"/>
  <c r="Z1263" i="1"/>
  <c r="V1263" i="1"/>
  <c r="K1263" i="1"/>
  <c r="W1262" i="1"/>
  <c r="V1262" i="1"/>
  <c r="K1262" i="1"/>
  <c r="W1261" i="1"/>
  <c r="V1261" i="1"/>
  <c r="K1261" i="1"/>
  <c r="W1260" i="1"/>
  <c r="Z1260" i="1"/>
  <c r="V1260" i="1"/>
  <c r="K1260" i="1"/>
  <c r="W1259" i="1"/>
  <c r="Z1259" i="1"/>
  <c r="V1259" i="1"/>
  <c r="K1259" i="1"/>
  <c r="W1258" i="1"/>
  <c r="Y1258" i="1"/>
  <c r="V1258" i="1"/>
  <c r="K1258" i="1"/>
  <c r="W1257" i="1"/>
  <c r="Z1257" i="1"/>
  <c r="V1257" i="1"/>
  <c r="K1257" i="1"/>
  <c r="W1256" i="1"/>
  <c r="Z1256" i="1"/>
  <c r="K1256" i="1"/>
  <c r="W1255" i="1"/>
  <c r="Z1255" i="1"/>
  <c r="V1255" i="1"/>
  <c r="K1255" i="1"/>
  <c r="W1254" i="1"/>
  <c r="V1254" i="1"/>
  <c r="K1254" i="1"/>
  <c r="W1253" i="1"/>
  <c r="Y1253" i="1"/>
  <c r="V1253" i="1"/>
  <c r="K1253" i="1"/>
  <c r="W1252" i="1"/>
  <c r="Z1252" i="1"/>
  <c r="V1252" i="1"/>
  <c r="K1252" i="1"/>
  <c r="W1251" i="1"/>
  <c r="V1251" i="1"/>
  <c r="K1251" i="1"/>
  <c r="W1250" i="1"/>
  <c r="K1250" i="1"/>
  <c r="W1249" i="1"/>
  <c r="K1249" i="1"/>
  <c r="W1248" i="1"/>
  <c r="V1248" i="1"/>
  <c r="K1248" i="1"/>
  <c r="W1247" i="1"/>
  <c r="Z1247" i="1"/>
  <c r="K1247" i="1"/>
  <c r="W1246" i="1"/>
  <c r="Z1246" i="1"/>
  <c r="V1246" i="1"/>
  <c r="K1246" i="1"/>
  <c r="W1245" i="1"/>
  <c r="V1245" i="1"/>
  <c r="K1245" i="1"/>
  <c r="W1244" i="1"/>
  <c r="Z1244" i="1"/>
  <c r="V1244" i="1"/>
  <c r="K1244" i="1"/>
  <c r="W1243" i="1"/>
  <c r="Z1243" i="1"/>
  <c r="V1243" i="1"/>
  <c r="K1243" i="1"/>
  <c r="W1242" i="1"/>
  <c r="Z1242" i="1"/>
  <c r="V1242" i="1"/>
  <c r="K1242" i="1"/>
  <c r="W1241" i="1"/>
  <c r="V1241" i="1"/>
  <c r="K1241" i="1"/>
  <c r="W1240" i="1"/>
  <c r="Z1240" i="1"/>
  <c r="V1240" i="1"/>
  <c r="K1240" i="1"/>
  <c r="W1239" i="1"/>
  <c r="Z1239" i="1"/>
  <c r="V1239" i="1"/>
  <c r="K1239" i="1"/>
  <c r="W1238" i="1"/>
  <c r="Y1238" i="1"/>
  <c r="V1238" i="1"/>
  <c r="K1238" i="1"/>
  <c r="W1237" i="1"/>
  <c r="Y1237" i="1"/>
  <c r="V1237" i="1"/>
  <c r="K1237" i="1"/>
  <c r="W1236" i="1"/>
  <c r="V1236" i="1"/>
  <c r="K1236" i="1"/>
  <c r="W1235" i="1"/>
  <c r="V1235" i="1"/>
  <c r="K1235" i="1"/>
  <c r="W1234" i="1"/>
  <c r="Y1234" i="1"/>
  <c r="V1234" i="1"/>
  <c r="K1234" i="1"/>
  <c r="W1233" i="1"/>
  <c r="V1233" i="1"/>
  <c r="K1233" i="1"/>
  <c r="W1232" i="1"/>
  <c r="Z1232" i="1"/>
  <c r="K1232" i="1"/>
  <c r="W1231" i="1"/>
  <c r="Z1231" i="1"/>
  <c r="V1231" i="1"/>
  <c r="K1231" i="1"/>
  <c r="W1230" i="1"/>
  <c r="V1230" i="1"/>
  <c r="K1230" i="1"/>
  <c r="W1229" i="1"/>
  <c r="Y1229" i="1"/>
  <c r="K1229" i="1"/>
  <c r="W1228" i="1"/>
  <c r="V1228" i="1"/>
  <c r="K1228" i="1"/>
  <c r="W1227" i="1"/>
  <c r="V1227" i="1"/>
  <c r="K1227" i="1"/>
  <c r="W1226" i="1"/>
  <c r="Y1226" i="1"/>
  <c r="V1226" i="1"/>
  <c r="K1226" i="1"/>
  <c r="W1225" i="1"/>
  <c r="Z1225" i="1"/>
  <c r="V1225" i="1"/>
  <c r="K1225" i="1"/>
  <c r="W1224" i="1"/>
  <c r="V1224" i="1"/>
  <c r="K1224" i="1"/>
  <c r="W1223" i="1"/>
  <c r="V1223" i="1"/>
  <c r="K1223" i="1"/>
  <c r="W1222" i="1"/>
  <c r="Y1222" i="1"/>
  <c r="V1222" i="1"/>
  <c r="K1222" i="1"/>
  <c r="W1221" i="1"/>
  <c r="Z1221" i="1"/>
  <c r="K1221" i="1"/>
  <c r="W1220" i="1"/>
  <c r="Z1220" i="1"/>
  <c r="V1220" i="1"/>
  <c r="K1220" i="1"/>
  <c r="W1219" i="1"/>
  <c r="Y1219" i="1"/>
  <c r="V1219" i="1"/>
  <c r="K1219" i="1"/>
  <c r="W1218" i="1"/>
  <c r="Y1218" i="1"/>
  <c r="V1218" i="1"/>
  <c r="K1218" i="1"/>
  <c r="W1217" i="1"/>
  <c r="Z1217" i="1"/>
  <c r="V1217" i="1"/>
  <c r="K1217" i="1"/>
  <c r="W1216" i="1"/>
  <c r="Z1216" i="1"/>
  <c r="V1216" i="1"/>
  <c r="K1216" i="1"/>
  <c r="W1215" i="1"/>
  <c r="Y1215" i="1"/>
  <c r="V1215" i="1"/>
  <c r="K1215" i="1"/>
  <c r="W1214" i="1"/>
  <c r="V1214" i="1"/>
  <c r="K1214" i="1"/>
  <c r="W1213" i="1"/>
  <c r="Y1213" i="1"/>
  <c r="V1213" i="1"/>
  <c r="K1213" i="1"/>
  <c r="W1212" i="1"/>
  <c r="V1212" i="1"/>
  <c r="K1212" i="1"/>
  <c r="W1211" i="1"/>
  <c r="Z1211" i="1"/>
  <c r="V1211" i="1"/>
  <c r="K1211" i="1"/>
  <c r="W1210" i="1"/>
  <c r="Z1210" i="1"/>
  <c r="V1210" i="1"/>
  <c r="K1210" i="1"/>
  <c r="W1209" i="1"/>
  <c r="V1209" i="1"/>
  <c r="K1209" i="1"/>
  <c r="W1208" i="1"/>
  <c r="V1208" i="1"/>
  <c r="K1208" i="1"/>
  <c r="W1207" i="1"/>
  <c r="Z1207" i="1"/>
  <c r="V1207" i="1"/>
  <c r="K1207" i="1"/>
  <c r="W1206" i="1"/>
  <c r="V1206" i="1"/>
  <c r="K1206" i="1"/>
  <c r="W1205" i="1"/>
  <c r="V1205" i="1"/>
  <c r="K1205" i="1"/>
  <c r="W1204" i="1"/>
  <c r="Z1204" i="1"/>
  <c r="V1204" i="1"/>
  <c r="K1204" i="1"/>
  <c r="W1203" i="1"/>
  <c r="Z1203" i="1"/>
  <c r="V1203" i="1"/>
  <c r="K1203" i="1"/>
  <c r="W1202" i="1"/>
  <c r="Y1202" i="1"/>
  <c r="V1202" i="1"/>
  <c r="K1202" i="1"/>
  <c r="W1201" i="1"/>
  <c r="Y1201" i="1"/>
  <c r="K1201" i="1"/>
  <c r="W1200" i="1"/>
  <c r="Y1200" i="1"/>
  <c r="K1200" i="1"/>
  <c r="W1199" i="1"/>
  <c r="Z1199" i="1"/>
  <c r="V1199" i="1"/>
  <c r="K1199" i="1"/>
  <c r="W1198" i="1"/>
  <c r="Z1198" i="1"/>
  <c r="V1198" i="1"/>
  <c r="K1198" i="1"/>
  <c r="W1197" i="1"/>
  <c r="V1197" i="1"/>
  <c r="K1197" i="1"/>
  <c r="W1196" i="1"/>
  <c r="Y1196" i="1"/>
  <c r="V1196" i="1"/>
  <c r="K1196" i="1"/>
  <c r="W1195" i="1"/>
  <c r="Y1195" i="1"/>
  <c r="V1195" i="1"/>
  <c r="K1195" i="1"/>
  <c r="W1194" i="1"/>
  <c r="V1194" i="1"/>
  <c r="K1194" i="1"/>
  <c r="W1193" i="1"/>
  <c r="Z1193" i="1"/>
  <c r="V1193" i="1"/>
  <c r="K1193" i="1"/>
  <c r="W1192" i="1"/>
  <c r="V1192" i="1"/>
  <c r="K1192" i="1"/>
  <c r="W1191" i="1"/>
  <c r="Z1191" i="1"/>
  <c r="V1191" i="1"/>
  <c r="K1191" i="1"/>
  <c r="W1190" i="1"/>
  <c r="Z1190" i="1"/>
  <c r="V1190" i="1"/>
  <c r="K1190" i="1"/>
  <c r="W1189" i="1"/>
  <c r="Z1189" i="1"/>
  <c r="V1189" i="1"/>
  <c r="K1189" i="1"/>
  <c r="W1188" i="1"/>
  <c r="V1188" i="1"/>
  <c r="K1188" i="1"/>
  <c r="W1187" i="1"/>
  <c r="Z1187" i="1"/>
  <c r="V1187" i="1"/>
  <c r="K1187" i="1"/>
  <c r="W1186" i="1"/>
  <c r="V1186" i="1"/>
  <c r="K1186" i="1"/>
  <c r="W1185" i="1"/>
  <c r="V1185" i="1"/>
  <c r="K1185" i="1"/>
  <c r="W1184" i="1"/>
  <c r="V1184" i="1"/>
  <c r="K1184" i="1"/>
  <c r="W1183" i="1"/>
  <c r="Z1183" i="1"/>
  <c r="V1183" i="1"/>
  <c r="K1183" i="1"/>
  <c r="W1182" i="1"/>
  <c r="Z1182" i="1"/>
  <c r="V1182" i="1"/>
  <c r="K1182" i="1"/>
  <c r="W1181" i="1"/>
  <c r="Z1181" i="1"/>
  <c r="V1181" i="1"/>
  <c r="K1181" i="1"/>
  <c r="W1180" i="1"/>
  <c r="V1180" i="1"/>
  <c r="K1180" i="1"/>
  <c r="W1179" i="1"/>
  <c r="V1179" i="1"/>
  <c r="K1179" i="1"/>
  <c r="W1178" i="1"/>
  <c r="Z1178" i="1"/>
  <c r="V1178" i="1"/>
  <c r="K1178" i="1"/>
  <c r="W1177" i="1"/>
  <c r="Y1177" i="1"/>
  <c r="V1177" i="1"/>
  <c r="K1177" i="1"/>
  <c r="W1176" i="1"/>
  <c r="Y1176" i="1"/>
  <c r="K1176" i="1"/>
  <c r="W1175" i="1"/>
  <c r="V1175" i="1"/>
  <c r="K1175" i="1"/>
  <c r="W1174" i="1"/>
  <c r="Y1174" i="1"/>
  <c r="K1174" i="1"/>
  <c r="W1173" i="1"/>
  <c r="V1173" i="1"/>
  <c r="K1173" i="1"/>
  <c r="W1172" i="1"/>
  <c r="V1172" i="1"/>
  <c r="K1172" i="1"/>
  <c r="W1171" i="1"/>
  <c r="Y1171" i="1"/>
  <c r="V1171" i="1"/>
  <c r="K1171" i="1"/>
  <c r="W1170" i="1"/>
  <c r="Y1170" i="1"/>
  <c r="V1170" i="1"/>
  <c r="K1170" i="1"/>
  <c r="W1169" i="1"/>
  <c r="V1169" i="1"/>
  <c r="K1169" i="1"/>
  <c r="W1168" i="1"/>
  <c r="V1168" i="1"/>
  <c r="K1168" i="1"/>
  <c r="W1167" i="1"/>
  <c r="Y1167" i="1"/>
  <c r="V1167" i="1"/>
  <c r="K1167" i="1"/>
  <c r="W1166" i="1"/>
  <c r="V1166" i="1"/>
  <c r="K1166" i="1"/>
  <c r="W1165" i="1"/>
  <c r="Y1165" i="1"/>
  <c r="V1165" i="1"/>
  <c r="K1165" i="1"/>
  <c r="W1164" i="1"/>
  <c r="Z1164" i="1"/>
  <c r="V1164" i="1"/>
  <c r="K1164" i="1"/>
  <c r="W1163" i="1"/>
  <c r="Z1163" i="1"/>
  <c r="V1163" i="1"/>
  <c r="K1163" i="1"/>
  <c r="W1162" i="1"/>
  <c r="Y1162" i="1"/>
  <c r="V1162" i="1"/>
  <c r="K1162" i="1"/>
  <c r="W1161" i="1"/>
  <c r="Z1161" i="1"/>
  <c r="V1161" i="1"/>
  <c r="K1161" i="1"/>
  <c r="W1160" i="1"/>
  <c r="Z1160" i="1"/>
  <c r="V1160" i="1"/>
  <c r="K1160" i="1"/>
  <c r="W1159" i="1"/>
  <c r="Y1159" i="1"/>
  <c r="V1159" i="1"/>
  <c r="K1159" i="1"/>
  <c r="W1158" i="1"/>
  <c r="Z1158" i="1"/>
  <c r="V1158" i="1"/>
  <c r="K1158" i="1"/>
  <c r="W1157" i="1"/>
  <c r="V1157" i="1"/>
  <c r="K1157" i="1"/>
  <c r="W1156" i="1"/>
  <c r="V1156" i="1"/>
  <c r="K1156" i="1"/>
  <c r="W1155" i="1"/>
  <c r="Y1155" i="1"/>
  <c r="V1155" i="1"/>
  <c r="K1155" i="1"/>
  <c r="W1154" i="1"/>
  <c r="Y1154" i="1"/>
  <c r="V1154" i="1"/>
  <c r="K1154" i="1"/>
  <c r="W1153" i="1"/>
  <c r="Z1153" i="1"/>
  <c r="V1153" i="1"/>
  <c r="K1153" i="1"/>
  <c r="W1152" i="1"/>
  <c r="Z1152" i="1"/>
  <c r="V1152" i="1"/>
  <c r="K1152" i="1"/>
  <c r="W1151" i="1"/>
  <c r="Z1151" i="1"/>
  <c r="V1151" i="1"/>
  <c r="K1151" i="1"/>
  <c r="W1150" i="1"/>
  <c r="Z1150" i="1"/>
  <c r="V1150" i="1"/>
  <c r="K1150" i="1"/>
  <c r="W1149" i="1"/>
  <c r="V1149" i="1"/>
  <c r="K1149" i="1"/>
  <c r="W1148" i="1"/>
  <c r="Z1148" i="1"/>
  <c r="V1148" i="1"/>
  <c r="K1148" i="1"/>
  <c r="W1147" i="1"/>
  <c r="Y1147" i="1"/>
  <c r="V1147" i="1"/>
  <c r="K1147" i="1"/>
  <c r="W1146" i="1"/>
  <c r="Z1146" i="1"/>
  <c r="V1146" i="1"/>
  <c r="K1146" i="1"/>
  <c r="W1145" i="1"/>
  <c r="V1145" i="1"/>
  <c r="K1145" i="1"/>
  <c r="W1144" i="1"/>
  <c r="Z1144" i="1"/>
  <c r="V1144" i="1"/>
  <c r="K1144" i="1"/>
  <c r="W1143" i="1"/>
  <c r="V1143" i="1"/>
  <c r="K1143" i="1"/>
  <c r="W1142" i="1"/>
  <c r="V1142" i="1"/>
  <c r="K1142" i="1"/>
  <c r="W1141" i="1"/>
  <c r="V1141" i="1"/>
  <c r="K1141" i="1"/>
  <c r="W1140" i="1"/>
  <c r="Z1140" i="1"/>
  <c r="V1140" i="1"/>
  <c r="K1140" i="1"/>
  <c r="W1139" i="1"/>
  <c r="Z1139" i="1"/>
  <c r="V1139" i="1"/>
  <c r="K1139" i="1"/>
  <c r="W1138" i="1"/>
  <c r="Y1138" i="1"/>
  <c r="V1138" i="1"/>
  <c r="K1138" i="1"/>
  <c r="W1137" i="1"/>
  <c r="Y1137" i="1"/>
  <c r="V1137" i="1"/>
  <c r="K1137" i="1"/>
  <c r="W1136" i="1"/>
  <c r="Z1136" i="1"/>
  <c r="V1136" i="1"/>
  <c r="K1136" i="1"/>
  <c r="W1135" i="1"/>
  <c r="Z1135" i="1"/>
  <c r="V1135" i="1"/>
  <c r="K1135" i="1"/>
  <c r="W1134" i="1"/>
  <c r="Y1134" i="1"/>
  <c r="V1134" i="1"/>
  <c r="K1134" i="1"/>
  <c r="W1133" i="1"/>
  <c r="Z1133" i="1"/>
  <c r="V1133" i="1"/>
  <c r="K1133" i="1"/>
  <c r="W1132" i="1"/>
  <c r="V1132" i="1"/>
  <c r="K1132" i="1"/>
  <c r="W1131" i="1"/>
  <c r="Z1131" i="1"/>
  <c r="V1131" i="1"/>
  <c r="K1131" i="1"/>
  <c r="W1130" i="1"/>
  <c r="Y1130" i="1"/>
  <c r="V1130" i="1"/>
  <c r="K1130" i="1"/>
  <c r="W1129" i="1"/>
  <c r="Y1129" i="1"/>
  <c r="V1129" i="1"/>
  <c r="K1129" i="1"/>
  <c r="W1128" i="1"/>
  <c r="V1128" i="1"/>
  <c r="K1128" i="1"/>
  <c r="W1127" i="1"/>
  <c r="Z1127" i="1"/>
  <c r="V1127" i="1"/>
  <c r="K1127" i="1"/>
  <c r="W1126" i="1"/>
  <c r="Y1126" i="1"/>
  <c r="V1126" i="1"/>
  <c r="K1126" i="1"/>
  <c r="W1125" i="1"/>
  <c r="Y1125" i="1"/>
  <c r="K1125" i="1"/>
  <c r="W1124" i="1"/>
  <c r="Y1124" i="1"/>
  <c r="K1124" i="1"/>
  <c r="W1123" i="1"/>
  <c r="Z1123" i="1"/>
  <c r="V1123" i="1"/>
  <c r="K1123" i="1"/>
  <c r="W1122" i="1"/>
  <c r="Z1122" i="1"/>
  <c r="V1122" i="1"/>
  <c r="K1122" i="1"/>
  <c r="W1121" i="1"/>
  <c r="Y1121" i="1"/>
  <c r="V1121" i="1"/>
  <c r="K1121" i="1"/>
  <c r="W1120" i="1"/>
  <c r="Y1120" i="1"/>
  <c r="V1120" i="1"/>
  <c r="K1120" i="1"/>
  <c r="W1119" i="1"/>
  <c r="Z1119" i="1"/>
  <c r="V1119" i="1"/>
  <c r="K1119" i="1"/>
  <c r="W1118" i="1"/>
  <c r="Z1118" i="1"/>
  <c r="V1118" i="1"/>
  <c r="K1118" i="1"/>
  <c r="W1117" i="1"/>
  <c r="Y1117" i="1"/>
  <c r="V1117" i="1"/>
  <c r="K1117" i="1"/>
  <c r="W1116" i="1"/>
  <c r="Z1116" i="1"/>
  <c r="V1116" i="1"/>
  <c r="K1116" i="1"/>
  <c r="W1115" i="1"/>
  <c r="V1115" i="1"/>
  <c r="K1115" i="1"/>
  <c r="W1114" i="1"/>
  <c r="Z1114" i="1"/>
  <c r="V1114" i="1"/>
  <c r="K1114" i="1"/>
  <c r="W1113" i="1"/>
  <c r="Z1113" i="1"/>
  <c r="V1113" i="1"/>
  <c r="K1113" i="1"/>
  <c r="W1112" i="1"/>
  <c r="V1112" i="1"/>
  <c r="K1112" i="1"/>
  <c r="W1111" i="1"/>
  <c r="V1111" i="1"/>
  <c r="K1111" i="1"/>
  <c r="W1110" i="1"/>
  <c r="V1110" i="1"/>
  <c r="K1110" i="1"/>
  <c r="W1109" i="1"/>
  <c r="Y1109" i="1"/>
  <c r="V1109" i="1"/>
  <c r="K1109" i="1"/>
  <c r="W1108" i="1"/>
  <c r="Z1108" i="1"/>
  <c r="V1108" i="1"/>
  <c r="K1108" i="1"/>
  <c r="W1107" i="1"/>
  <c r="Z1107" i="1"/>
  <c r="V1107" i="1"/>
  <c r="K1107" i="1"/>
  <c r="W1106" i="1"/>
  <c r="V1106" i="1"/>
  <c r="K1106" i="1"/>
  <c r="W1105" i="1"/>
  <c r="Z1105" i="1"/>
  <c r="V1105" i="1"/>
  <c r="K1105" i="1"/>
  <c r="W1104" i="1"/>
  <c r="Y1104" i="1"/>
  <c r="V1104" i="1"/>
  <c r="K1104" i="1"/>
  <c r="W1103" i="1"/>
  <c r="Z1103" i="1"/>
  <c r="V1103" i="1"/>
  <c r="K1103" i="1"/>
  <c r="W1102" i="1"/>
  <c r="Z1102" i="1"/>
  <c r="V1102" i="1"/>
  <c r="K1102" i="1"/>
  <c r="W1101" i="1"/>
  <c r="Y1101" i="1"/>
  <c r="V1101" i="1"/>
  <c r="K1101" i="1"/>
  <c r="W1100" i="1"/>
  <c r="V1100" i="1"/>
  <c r="K1100" i="1"/>
  <c r="W1099" i="1"/>
  <c r="Y1099" i="1"/>
  <c r="K1099" i="1"/>
  <c r="W1098" i="1"/>
  <c r="Z1098" i="1"/>
  <c r="K1098" i="1"/>
  <c r="W1097" i="1"/>
  <c r="Z1097" i="1"/>
  <c r="V1097" i="1"/>
  <c r="K1097" i="1"/>
  <c r="W1096" i="1"/>
  <c r="Z1096" i="1"/>
  <c r="V1096" i="1"/>
  <c r="K1096" i="1"/>
  <c r="W1095" i="1"/>
  <c r="Z1095" i="1"/>
  <c r="V1095" i="1"/>
  <c r="K1095" i="1"/>
  <c r="W1094" i="1"/>
  <c r="Y1094" i="1"/>
  <c r="V1094" i="1"/>
  <c r="K1094" i="1"/>
  <c r="W1093" i="1"/>
  <c r="Z1093" i="1"/>
  <c r="V1093" i="1"/>
  <c r="K1093" i="1"/>
  <c r="W1092" i="1"/>
  <c r="V1092" i="1"/>
  <c r="K1092" i="1"/>
  <c r="W1091" i="1"/>
  <c r="Z1091" i="1"/>
  <c r="V1091" i="1"/>
  <c r="K1091" i="1"/>
  <c r="W1090" i="1"/>
  <c r="Z1090" i="1"/>
  <c r="V1090" i="1"/>
  <c r="K1090" i="1"/>
  <c r="W1089" i="1"/>
  <c r="Z1089" i="1"/>
  <c r="V1089" i="1"/>
  <c r="W1088" i="1"/>
  <c r="Z1088" i="1"/>
  <c r="V1088" i="1"/>
  <c r="K1088" i="1"/>
  <c r="W1087" i="1"/>
  <c r="Z1087" i="1"/>
  <c r="V1087" i="1"/>
  <c r="K1087" i="1"/>
  <c r="W1086" i="1"/>
  <c r="Y1086" i="1"/>
  <c r="V1086" i="1"/>
  <c r="K1086" i="1"/>
  <c r="W1085" i="1"/>
  <c r="V1085" i="1"/>
  <c r="K1085" i="1"/>
  <c r="W1084" i="1"/>
  <c r="V1084" i="1"/>
  <c r="K1084" i="1"/>
  <c r="W1083" i="1"/>
  <c r="V1083" i="1"/>
  <c r="K1083" i="1"/>
  <c r="W1082" i="1"/>
  <c r="Z1082" i="1"/>
  <c r="V1082" i="1"/>
  <c r="K1082" i="1"/>
  <c r="W1081" i="1"/>
  <c r="V1081" i="1"/>
  <c r="K1081" i="1"/>
  <c r="W1080" i="1"/>
  <c r="Z1080" i="1"/>
  <c r="V1080" i="1"/>
  <c r="K1080" i="1"/>
  <c r="W1079" i="1"/>
  <c r="Z1079" i="1"/>
  <c r="V1079" i="1"/>
  <c r="K1079" i="1"/>
  <c r="W1078" i="1"/>
  <c r="Z1078" i="1"/>
  <c r="V1078" i="1"/>
  <c r="K1078" i="1"/>
  <c r="W1077" i="1"/>
  <c r="V1077" i="1"/>
  <c r="K1077" i="1"/>
  <c r="W1076" i="1"/>
  <c r="V1076" i="1"/>
  <c r="K1076" i="1"/>
  <c r="W1075" i="1"/>
  <c r="Z1075" i="1"/>
  <c r="V1075" i="1"/>
  <c r="K1075" i="1"/>
  <c r="W1074" i="1"/>
  <c r="Z1074" i="1"/>
  <c r="V1074" i="1"/>
  <c r="K1074" i="1"/>
  <c r="W1073" i="1"/>
  <c r="Y1073" i="1"/>
  <c r="V1073" i="1"/>
  <c r="K1073" i="1"/>
  <c r="W1072" i="1"/>
  <c r="Z1072" i="1"/>
  <c r="V1072" i="1"/>
  <c r="K1072" i="1"/>
  <c r="W1071" i="1"/>
  <c r="Z1071" i="1"/>
  <c r="V1071" i="1"/>
  <c r="W1070" i="1"/>
  <c r="Z1070" i="1"/>
  <c r="V1070" i="1"/>
  <c r="K1070" i="1"/>
  <c r="W1069" i="1"/>
  <c r="Z1069" i="1"/>
  <c r="V1069" i="1"/>
  <c r="K1069" i="1"/>
  <c r="W1068" i="1"/>
  <c r="K1068" i="1"/>
  <c r="W1067" i="1"/>
  <c r="K1067" i="1"/>
  <c r="W1066" i="1"/>
  <c r="Y1066" i="1"/>
  <c r="K1066" i="1"/>
  <c r="W1065" i="1"/>
  <c r="K1065" i="1"/>
  <c r="W1064" i="1"/>
  <c r="V1064" i="1"/>
  <c r="K1064" i="1"/>
  <c r="W1063" i="1"/>
  <c r="Z1063" i="1"/>
  <c r="V1063" i="1"/>
  <c r="K1063" i="1"/>
  <c r="W1062" i="1"/>
  <c r="Z1062" i="1"/>
  <c r="V1062" i="1"/>
  <c r="K1062" i="1"/>
  <c r="W1061" i="1"/>
  <c r="V1061" i="1"/>
  <c r="K1061" i="1"/>
  <c r="W1060" i="1"/>
  <c r="V1060" i="1"/>
  <c r="K1060" i="1"/>
  <c r="W1059" i="1"/>
  <c r="Z1059" i="1"/>
  <c r="V1059" i="1"/>
  <c r="K1059" i="1"/>
  <c r="W1058" i="1"/>
  <c r="V1058" i="1"/>
  <c r="K1058" i="1"/>
  <c r="W1057" i="1"/>
  <c r="V1057" i="1"/>
  <c r="K1057" i="1"/>
  <c r="W1056" i="1"/>
  <c r="Z1056" i="1"/>
  <c r="V1056" i="1"/>
  <c r="K1056" i="1"/>
  <c r="W1055" i="1"/>
  <c r="Y1055" i="1"/>
  <c r="V1055" i="1"/>
  <c r="W1054" i="1"/>
  <c r="K1054" i="1"/>
  <c r="W1053" i="1"/>
  <c r="Y1053" i="1"/>
  <c r="K1053" i="1"/>
  <c r="W1052" i="1"/>
  <c r="Y1052" i="1"/>
  <c r="V1052" i="1"/>
  <c r="K1052" i="1"/>
  <c r="W1051" i="1"/>
  <c r="Z1051" i="1"/>
  <c r="V1051" i="1"/>
  <c r="K1051" i="1"/>
  <c r="W1050" i="1"/>
  <c r="Z1050" i="1"/>
  <c r="V1050" i="1"/>
  <c r="K1050" i="1"/>
  <c r="W1049" i="1"/>
  <c r="V1049" i="1"/>
  <c r="K1049" i="1"/>
  <c r="W1048" i="1"/>
  <c r="V1048" i="1"/>
  <c r="K1048" i="1"/>
  <c r="W1047" i="1"/>
  <c r="Z1047" i="1"/>
  <c r="V1047" i="1"/>
  <c r="K1047" i="1"/>
  <c r="W1046" i="1"/>
  <c r="Z1046" i="1"/>
  <c r="K1046" i="1"/>
  <c r="W1045" i="1"/>
  <c r="Z1045" i="1"/>
  <c r="V1045" i="1"/>
  <c r="K1045" i="1"/>
  <c r="W1044" i="1"/>
  <c r="Y1044" i="1"/>
  <c r="V1044" i="1"/>
  <c r="K1044" i="1"/>
  <c r="W1043" i="1"/>
  <c r="Y1043" i="1"/>
  <c r="V1043" i="1"/>
  <c r="K1043" i="1"/>
  <c r="W1042" i="1"/>
  <c r="V1042" i="1"/>
  <c r="K1042" i="1"/>
  <c r="W1041" i="1"/>
  <c r="V1041" i="1"/>
  <c r="K1041" i="1"/>
  <c r="W1040" i="1"/>
  <c r="Y1040" i="1"/>
  <c r="V1040" i="1"/>
  <c r="K1040" i="1"/>
  <c r="W1039" i="1"/>
  <c r="Z1039" i="1"/>
  <c r="V1039" i="1"/>
  <c r="K1039" i="1"/>
  <c r="W1038" i="1"/>
  <c r="X1038" i="1"/>
  <c r="Y1038" i="1"/>
  <c r="V1038" i="1"/>
  <c r="K1038" i="1"/>
  <c r="W1037" i="1"/>
  <c r="Z1037" i="1"/>
  <c r="V1037" i="1"/>
  <c r="K1037" i="1"/>
  <c r="W1036" i="1"/>
  <c r="K1036" i="1"/>
  <c r="W1035" i="1"/>
  <c r="Z1035" i="1"/>
  <c r="V1035" i="1"/>
  <c r="K1035" i="1"/>
  <c r="W1034" i="1"/>
  <c r="Y1034" i="1"/>
  <c r="V1034" i="1"/>
  <c r="K1034" i="1"/>
  <c r="W1033" i="1"/>
  <c r="V1033" i="1"/>
  <c r="K1033" i="1"/>
  <c r="W1032" i="1"/>
  <c r="Z1032" i="1"/>
  <c r="V1032" i="1"/>
  <c r="K1032" i="1"/>
  <c r="W1031" i="1"/>
  <c r="Z1031" i="1"/>
  <c r="V1031" i="1"/>
  <c r="K1031" i="1"/>
  <c r="W1030" i="1"/>
  <c r="Z1030" i="1"/>
  <c r="V1030" i="1"/>
  <c r="K1030" i="1"/>
  <c r="W1029" i="1"/>
  <c r="Z1029" i="1"/>
  <c r="V1029" i="1"/>
  <c r="K1029" i="1"/>
  <c r="W1028" i="1"/>
  <c r="Z1028" i="1"/>
  <c r="V1028" i="1"/>
  <c r="K1028" i="1"/>
  <c r="W1027" i="1"/>
  <c r="V1027" i="1"/>
  <c r="K1027" i="1"/>
  <c r="W1026" i="1"/>
  <c r="Y1026" i="1"/>
  <c r="V1026" i="1"/>
  <c r="K1026" i="1"/>
  <c r="W1025" i="1"/>
  <c r="Z1025" i="1"/>
  <c r="K1025" i="1"/>
  <c r="W1024" i="1"/>
  <c r="Z1024" i="1"/>
  <c r="V1024" i="1"/>
  <c r="K1024" i="1"/>
  <c r="W1023" i="1"/>
  <c r="Z1023" i="1"/>
  <c r="V1023" i="1"/>
  <c r="K1023" i="1"/>
  <c r="W1022" i="1"/>
  <c r="V1022" i="1"/>
  <c r="K1022" i="1"/>
  <c r="W1021" i="1"/>
  <c r="V1021" i="1"/>
  <c r="K1021" i="1"/>
  <c r="W1020" i="1"/>
  <c r="Y1020" i="1"/>
  <c r="V1020" i="1"/>
  <c r="K1020" i="1"/>
  <c r="W1019" i="1"/>
  <c r="Z1019" i="1"/>
  <c r="V1019" i="1"/>
  <c r="K1019" i="1"/>
  <c r="W1018" i="1"/>
  <c r="Z1018" i="1"/>
  <c r="V1018" i="1"/>
  <c r="K1018" i="1"/>
  <c r="W1017" i="1"/>
  <c r="Z1017" i="1"/>
  <c r="V1017" i="1"/>
  <c r="K1017" i="1"/>
  <c r="W1016" i="1"/>
  <c r="Z1016" i="1"/>
  <c r="V1016" i="1"/>
  <c r="K1016" i="1"/>
  <c r="W1015" i="1"/>
  <c r="Z1015" i="1"/>
  <c r="V1015" i="1"/>
  <c r="K1015" i="1"/>
  <c r="W1014" i="1"/>
  <c r="Z1014" i="1"/>
  <c r="V1014" i="1"/>
  <c r="K1014" i="1"/>
  <c r="W1013" i="1"/>
  <c r="Z1013" i="1"/>
  <c r="V1013" i="1"/>
  <c r="K1013" i="1"/>
  <c r="W1012" i="1"/>
  <c r="V1012" i="1"/>
  <c r="K1012" i="1"/>
  <c r="W1011" i="1"/>
  <c r="Y1011" i="1"/>
  <c r="V1011" i="1"/>
  <c r="K1011" i="1"/>
  <c r="W1010" i="1"/>
  <c r="Z1010" i="1"/>
  <c r="V1010" i="1"/>
  <c r="K1010" i="1"/>
  <c r="W1009" i="1"/>
  <c r="Z1009" i="1"/>
  <c r="V1009" i="1"/>
  <c r="K1009" i="1"/>
  <c r="W1008" i="1"/>
  <c r="Z1008" i="1"/>
  <c r="V1008" i="1"/>
  <c r="K1008" i="1"/>
  <c r="W1007" i="1"/>
  <c r="Y1007" i="1"/>
  <c r="V1007" i="1"/>
  <c r="K1007" i="1"/>
  <c r="W1006" i="1"/>
  <c r="Z1006" i="1"/>
  <c r="V1006" i="1"/>
  <c r="K1006" i="1"/>
  <c r="W1005" i="1"/>
  <c r="Z1005" i="1"/>
  <c r="V1005" i="1"/>
  <c r="K1005" i="1"/>
  <c r="W1004" i="1"/>
  <c r="V1004" i="1"/>
  <c r="K1004" i="1"/>
  <c r="W1003" i="1"/>
  <c r="Z1003" i="1"/>
  <c r="V1003" i="1"/>
  <c r="K1003" i="1"/>
  <c r="W1002" i="1"/>
  <c r="V1002" i="1"/>
  <c r="K1002" i="1"/>
  <c r="W1001" i="1"/>
  <c r="V1001" i="1"/>
  <c r="K1001" i="1"/>
  <c r="W1000" i="1"/>
  <c r="Z1000" i="1"/>
  <c r="V1000" i="1"/>
  <c r="K1000" i="1"/>
  <c r="W999" i="1"/>
  <c r="V999" i="1"/>
  <c r="K999" i="1"/>
  <c r="W998" i="1"/>
  <c r="Y998" i="1"/>
  <c r="V998" i="1"/>
  <c r="K998" i="1"/>
  <c r="W997" i="1"/>
  <c r="V997" i="1"/>
  <c r="K997" i="1"/>
  <c r="W996" i="1"/>
  <c r="Z996" i="1"/>
  <c r="V996" i="1"/>
  <c r="K996" i="1"/>
  <c r="W995" i="1"/>
  <c r="Z995" i="1"/>
  <c r="V995" i="1"/>
  <c r="K995" i="1"/>
  <c r="W994" i="1"/>
  <c r="V994" i="1"/>
  <c r="K994" i="1"/>
  <c r="W993" i="1"/>
  <c r="V993" i="1"/>
  <c r="K993" i="1"/>
  <c r="W992" i="1"/>
  <c r="Z992" i="1"/>
  <c r="V992" i="1"/>
  <c r="K992" i="1"/>
  <c r="W991" i="1"/>
  <c r="Y991" i="1"/>
  <c r="V991" i="1"/>
  <c r="K991" i="1"/>
  <c r="W990" i="1"/>
  <c r="V990" i="1"/>
  <c r="K990" i="1"/>
  <c r="W989" i="1"/>
  <c r="V989" i="1"/>
  <c r="K989" i="1"/>
  <c r="W988" i="1"/>
  <c r="Z988" i="1"/>
  <c r="V988" i="1"/>
  <c r="K988" i="1"/>
  <c r="W987" i="1"/>
  <c r="V987" i="1"/>
  <c r="K987" i="1"/>
  <c r="W986" i="1"/>
  <c r="V986" i="1"/>
  <c r="K986" i="1"/>
  <c r="W985" i="1"/>
  <c r="V985" i="1"/>
  <c r="K985" i="1"/>
  <c r="W984" i="1"/>
  <c r="Z984" i="1"/>
  <c r="V984" i="1"/>
  <c r="K984" i="1"/>
  <c r="W983" i="1"/>
  <c r="V983" i="1"/>
  <c r="K983" i="1"/>
  <c r="W982" i="1"/>
  <c r="V982" i="1"/>
  <c r="K982" i="1"/>
  <c r="W981" i="1"/>
  <c r="V981" i="1"/>
  <c r="K981" i="1"/>
  <c r="W980" i="1"/>
  <c r="V980" i="1"/>
  <c r="K980" i="1"/>
  <c r="W979" i="1"/>
  <c r="Y979" i="1"/>
  <c r="V979" i="1"/>
  <c r="K979" i="1"/>
  <c r="W978" i="1"/>
  <c r="V978" i="1"/>
  <c r="K978" i="1"/>
  <c r="W977" i="1"/>
  <c r="Z977" i="1"/>
  <c r="V977" i="1"/>
  <c r="K977" i="1"/>
  <c r="W976" i="1"/>
  <c r="Z976" i="1"/>
  <c r="V976" i="1"/>
  <c r="K976" i="1"/>
  <c r="W975" i="1"/>
  <c r="V975" i="1"/>
  <c r="K975" i="1"/>
  <c r="W974" i="1"/>
  <c r="V974" i="1"/>
  <c r="K974" i="1"/>
  <c r="W973" i="1"/>
  <c r="Z973" i="1"/>
  <c r="K973" i="1"/>
  <c r="W972" i="1"/>
  <c r="Z972" i="1"/>
  <c r="V972" i="1"/>
  <c r="K972" i="1"/>
  <c r="W971" i="1"/>
  <c r="Z971" i="1"/>
  <c r="V971" i="1"/>
  <c r="K971" i="1"/>
  <c r="W970" i="1"/>
  <c r="Y970" i="1"/>
  <c r="V970" i="1"/>
  <c r="K970" i="1"/>
  <c r="W969" i="1"/>
  <c r="V969" i="1"/>
  <c r="K969" i="1"/>
  <c r="W968" i="1"/>
  <c r="Z968" i="1"/>
  <c r="V968" i="1"/>
  <c r="K968" i="1"/>
  <c r="W967" i="1"/>
  <c r="Z967" i="1"/>
  <c r="V967" i="1"/>
  <c r="K967" i="1"/>
  <c r="W966" i="1"/>
  <c r="Y966" i="1"/>
  <c r="V966" i="1"/>
  <c r="K966" i="1"/>
  <c r="W965" i="1"/>
  <c r="V965" i="1"/>
  <c r="K965" i="1"/>
  <c r="W964" i="1"/>
  <c r="V964" i="1"/>
  <c r="K964" i="1"/>
  <c r="W963" i="1"/>
  <c r="Z963" i="1"/>
  <c r="V963" i="1"/>
  <c r="K963" i="1"/>
  <c r="W962" i="1"/>
  <c r="V962" i="1"/>
  <c r="K962" i="1"/>
  <c r="W961" i="1"/>
  <c r="V961" i="1"/>
  <c r="K961" i="1"/>
  <c r="W960" i="1"/>
  <c r="Z960" i="1"/>
  <c r="V960" i="1"/>
  <c r="K960" i="1"/>
  <c r="W959" i="1"/>
  <c r="V959" i="1"/>
  <c r="K959" i="1"/>
  <c r="W958" i="1"/>
  <c r="V958" i="1"/>
  <c r="K958" i="1"/>
  <c r="W957" i="1"/>
  <c r="V957" i="1"/>
  <c r="K957" i="1"/>
  <c r="W956" i="1"/>
  <c r="Z956" i="1"/>
  <c r="V956" i="1"/>
  <c r="K956" i="1"/>
  <c r="W955" i="1"/>
  <c r="Z955" i="1"/>
  <c r="V955" i="1"/>
  <c r="K955" i="1"/>
  <c r="W954" i="1"/>
  <c r="Z954" i="1"/>
  <c r="V954" i="1"/>
  <c r="K954" i="1"/>
  <c r="W953" i="1"/>
  <c r="V953" i="1"/>
  <c r="K953" i="1"/>
  <c r="W952" i="1"/>
  <c r="Y952" i="1"/>
  <c r="V952" i="1"/>
  <c r="K952" i="1"/>
  <c r="W951" i="1"/>
  <c r="Z951" i="1"/>
  <c r="V951" i="1"/>
  <c r="K951" i="1"/>
  <c r="W950" i="1"/>
  <c r="Z950" i="1"/>
  <c r="V950" i="1"/>
  <c r="K950" i="1"/>
  <c r="W949" i="1"/>
  <c r="V949" i="1"/>
  <c r="K949" i="1"/>
  <c r="W948" i="1"/>
  <c r="Z948" i="1"/>
  <c r="K948" i="1"/>
  <c r="W947" i="1"/>
  <c r="V947" i="1"/>
  <c r="K947" i="1"/>
  <c r="W946" i="1"/>
  <c r="Z946" i="1"/>
  <c r="V946" i="1"/>
  <c r="K946" i="1"/>
  <c r="W945" i="1"/>
  <c r="V945" i="1"/>
  <c r="K945" i="1"/>
  <c r="W944" i="1"/>
  <c r="V944" i="1"/>
  <c r="K944" i="1"/>
  <c r="W943" i="1"/>
  <c r="V943" i="1"/>
  <c r="K943" i="1"/>
  <c r="W942" i="1"/>
  <c r="Z942" i="1"/>
  <c r="V942" i="1"/>
  <c r="K942" i="1"/>
  <c r="W941" i="1"/>
  <c r="V941" i="1"/>
  <c r="K941" i="1"/>
  <c r="W940" i="1"/>
  <c r="Y940" i="1"/>
  <c r="V940" i="1"/>
  <c r="K940" i="1"/>
  <c r="W939" i="1"/>
  <c r="V939" i="1"/>
  <c r="K939" i="1"/>
  <c r="W938" i="1"/>
  <c r="Z938" i="1"/>
  <c r="V938" i="1"/>
  <c r="K938" i="1"/>
  <c r="W937" i="1"/>
  <c r="V937" i="1"/>
  <c r="K937" i="1"/>
  <c r="W936" i="1"/>
  <c r="V936" i="1"/>
  <c r="K936" i="1"/>
  <c r="W935" i="1"/>
  <c r="V935" i="1"/>
  <c r="K935" i="1"/>
  <c r="W934" i="1"/>
  <c r="V934" i="1"/>
  <c r="K934" i="1"/>
  <c r="W933" i="1"/>
  <c r="Z933" i="1"/>
  <c r="V933" i="1"/>
  <c r="K933" i="1"/>
  <c r="W932" i="1"/>
  <c r="Y932" i="1"/>
  <c r="V932" i="1"/>
  <c r="K932" i="1"/>
  <c r="W931" i="1"/>
  <c r="V931" i="1"/>
  <c r="K931" i="1"/>
  <c r="W930" i="1"/>
  <c r="V930" i="1"/>
  <c r="K930" i="1"/>
  <c r="W929" i="1"/>
  <c r="V929" i="1"/>
  <c r="K929" i="1"/>
  <c r="W928" i="1"/>
  <c r="V928" i="1"/>
  <c r="K928" i="1"/>
  <c r="W927" i="1"/>
  <c r="V927" i="1"/>
  <c r="K927" i="1"/>
  <c r="W926" i="1"/>
  <c r="V926" i="1"/>
  <c r="K926" i="1"/>
  <c r="W925" i="1"/>
  <c r="Y925" i="1"/>
  <c r="V925" i="1"/>
  <c r="K925" i="1"/>
  <c r="W924" i="1"/>
  <c r="Y924" i="1"/>
  <c r="V924" i="1"/>
  <c r="K924" i="1"/>
  <c r="W923" i="1"/>
  <c r="V923" i="1"/>
  <c r="K923" i="1"/>
  <c r="W922" i="1"/>
  <c r="Z922" i="1"/>
  <c r="V922" i="1"/>
  <c r="K922" i="1"/>
  <c r="W921" i="1"/>
  <c r="Y921" i="1"/>
  <c r="V921" i="1"/>
  <c r="K921" i="1"/>
  <c r="W920" i="1"/>
  <c r="V920" i="1"/>
  <c r="K920" i="1"/>
  <c r="W919" i="1"/>
  <c r="V919" i="1"/>
  <c r="K919" i="1"/>
  <c r="W918" i="1"/>
  <c r="Z918" i="1"/>
  <c r="V918" i="1"/>
  <c r="K918" i="1"/>
  <c r="W917" i="1"/>
  <c r="Y917" i="1"/>
  <c r="V917" i="1"/>
  <c r="K917" i="1"/>
  <c r="W916" i="1"/>
  <c r="Y916" i="1"/>
  <c r="V916" i="1"/>
  <c r="K916" i="1"/>
  <c r="W915" i="1"/>
  <c r="V915" i="1"/>
  <c r="K915" i="1"/>
  <c r="W914" i="1"/>
  <c r="Z914" i="1"/>
  <c r="V914" i="1"/>
  <c r="K914" i="1"/>
  <c r="W913" i="1"/>
  <c r="Y913" i="1"/>
  <c r="V913" i="1"/>
  <c r="K913" i="1"/>
  <c r="W912" i="1"/>
  <c r="V912" i="1"/>
  <c r="K912" i="1"/>
  <c r="W911" i="1"/>
  <c r="Z911" i="1"/>
  <c r="V911" i="1"/>
  <c r="K911" i="1"/>
  <c r="W910" i="1"/>
  <c r="Z910" i="1"/>
  <c r="V910" i="1"/>
  <c r="K910" i="1"/>
  <c r="W909" i="1"/>
  <c r="Y909" i="1"/>
  <c r="V909" i="1"/>
  <c r="K909" i="1"/>
  <c r="W908" i="1"/>
  <c r="Z908" i="1"/>
  <c r="V908" i="1"/>
  <c r="K908" i="1"/>
  <c r="W907" i="1"/>
  <c r="Z907" i="1"/>
  <c r="V907" i="1"/>
  <c r="K907" i="1"/>
  <c r="W906" i="1"/>
  <c r="V906" i="1"/>
  <c r="K906" i="1"/>
  <c r="W905" i="1"/>
  <c r="Z905" i="1"/>
  <c r="V905" i="1"/>
  <c r="K905" i="1"/>
  <c r="W904" i="1"/>
  <c r="Y904" i="1"/>
  <c r="V904" i="1"/>
  <c r="K904" i="1"/>
  <c r="W903" i="1"/>
  <c r="Y903" i="1"/>
  <c r="K903" i="1"/>
  <c r="W902" i="1"/>
  <c r="Y902" i="1"/>
  <c r="V902" i="1"/>
  <c r="K902" i="1"/>
  <c r="W901" i="1"/>
  <c r="Y901" i="1"/>
  <c r="V901" i="1"/>
  <c r="K901" i="1"/>
  <c r="W900" i="1"/>
  <c r="Z900" i="1"/>
  <c r="V900" i="1"/>
  <c r="K900" i="1"/>
  <c r="W899" i="1"/>
  <c r="Z899" i="1"/>
  <c r="V899" i="1"/>
  <c r="K899" i="1"/>
  <c r="W898" i="1"/>
  <c r="Z898" i="1"/>
  <c r="V898" i="1"/>
  <c r="K898" i="1"/>
  <c r="W897" i="1"/>
  <c r="V897" i="1"/>
  <c r="K897" i="1"/>
  <c r="W896" i="1"/>
  <c r="Z896" i="1"/>
  <c r="V896" i="1"/>
  <c r="K896" i="1"/>
  <c r="W895" i="1"/>
  <c r="Z895" i="1"/>
  <c r="V895" i="1"/>
  <c r="K895" i="1"/>
  <c r="W894" i="1"/>
  <c r="V894" i="1"/>
  <c r="K894" i="1"/>
  <c r="W893" i="1"/>
  <c r="Y893" i="1"/>
  <c r="V893" i="1"/>
  <c r="K893" i="1"/>
  <c r="W892" i="1"/>
  <c r="V892" i="1"/>
  <c r="K892" i="1"/>
  <c r="W891" i="1"/>
  <c r="V891" i="1"/>
  <c r="K891" i="1"/>
  <c r="W890" i="1"/>
  <c r="Z890" i="1"/>
  <c r="V890" i="1"/>
  <c r="K890" i="1"/>
  <c r="W889" i="1"/>
  <c r="V889" i="1"/>
  <c r="K889" i="1"/>
  <c r="W888" i="1"/>
  <c r="V888" i="1"/>
  <c r="K888" i="1"/>
  <c r="W887" i="1"/>
  <c r="V887" i="1"/>
  <c r="K887" i="1"/>
  <c r="W886" i="1"/>
  <c r="V886" i="1"/>
  <c r="K886" i="1"/>
  <c r="W885" i="1"/>
  <c r="Y885" i="1"/>
  <c r="V885" i="1"/>
  <c r="K885" i="1"/>
  <c r="W884" i="1"/>
  <c r="V884" i="1"/>
  <c r="K884" i="1"/>
  <c r="W883" i="1"/>
  <c r="Z883" i="1"/>
  <c r="V883" i="1"/>
  <c r="K883" i="1"/>
  <c r="W882" i="1"/>
  <c r="Z882" i="1"/>
  <c r="V882" i="1"/>
  <c r="K882" i="1"/>
  <c r="W881" i="1"/>
  <c r="Z881" i="1"/>
  <c r="V881" i="1"/>
  <c r="K881" i="1"/>
  <c r="W880" i="1"/>
  <c r="Y880" i="1"/>
  <c r="V880" i="1"/>
  <c r="K880" i="1"/>
  <c r="W879" i="1"/>
  <c r="Y879" i="1"/>
  <c r="V879" i="1"/>
  <c r="K879" i="1"/>
  <c r="W878" i="1"/>
  <c r="Z878" i="1"/>
  <c r="V878" i="1"/>
  <c r="K878" i="1"/>
  <c r="W877" i="1"/>
  <c r="V877" i="1"/>
  <c r="K877" i="1"/>
  <c r="W876" i="1"/>
  <c r="Y876" i="1"/>
  <c r="V876" i="1"/>
  <c r="K876" i="1"/>
  <c r="W875" i="1"/>
  <c r="Y875" i="1"/>
  <c r="V875" i="1"/>
  <c r="K875" i="1"/>
  <c r="W874" i="1"/>
  <c r="Z874" i="1"/>
  <c r="V874" i="1"/>
  <c r="K874" i="1"/>
  <c r="W873" i="1"/>
  <c r="Z873" i="1"/>
  <c r="V873" i="1"/>
  <c r="K873" i="1"/>
  <c r="W872" i="1"/>
  <c r="Z872" i="1"/>
  <c r="V872" i="1"/>
  <c r="K872" i="1"/>
  <c r="W871" i="1"/>
  <c r="Z871" i="1"/>
  <c r="V871" i="1"/>
  <c r="K871" i="1"/>
  <c r="W870" i="1"/>
  <c r="Z870" i="1"/>
  <c r="V870" i="1"/>
  <c r="K870" i="1"/>
  <c r="W869" i="1"/>
  <c r="V869" i="1"/>
  <c r="K869" i="1"/>
  <c r="W868" i="1"/>
  <c r="Z868" i="1"/>
  <c r="V868" i="1"/>
  <c r="K868" i="1"/>
  <c r="W867" i="1"/>
  <c r="V867" i="1"/>
  <c r="K867" i="1"/>
  <c r="W866" i="1"/>
  <c r="V866" i="1"/>
  <c r="K866" i="1"/>
  <c r="W865" i="1"/>
  <c r="V865" i="1"/>
  <c r="K865" i="1"/>
  <c r="W864" i="1"/>
  <c r="V864" i="1"/>
  <c r="K864" i="1"/>
  <c r="W863" i="1"/>
  <c r="V863" i="1"/>
  <c r="K863" i="1"/>
  <c r="W862" i="1"/>
  <c r="Z862" i="1"/>
  <c r="V862" i="1"/>
  <c r="K862" i="1"/>
  <c r="W861" i="1"/>
  <c r="V861" i="1"/>
  <c r="K861" i="1"/>
  <c r="W860" i="1"/>
  <c r="V860" i="1"/>
  <c r="K860" i="1"/>
  <c r="W859" i="1"/>
  <c r="V859" i="1"/>
  <c r="K859" i="1"/>
  <c r="W858" i="1"/>
  <c r="Z858" i="1"/>
  <c r="V858" i="1"/>
  <c r="K858" i="1"/>
  <c r="W857" i="1"/>
  <c r="Y857" i="1"/>
  <c r="V857" i="1"/>
  <c r="K857" i="1"/>
  <c r="W856" i="1"/>
  <c r="V856" i="1"/>
  <c r="K856" i="1"/>
  <c r="W855" i="1"/>
  <c r="V855" i="1"/>
  <c r="K855" i="1"/>
  <c r="W854" i="1"/>
  <c r="Y854" i="1"/>
  <c r="V854" i="1"/>
  <c r="K854" i="1"/>
  <c r="W853" i="1"/>
  <c r="Y853" i="1"/>
  <c r="V853" i="1"/>
  <c r="K853" i="1"/>
  <c r="W852" i="1"/>
  <c r="V852" i="1"/>
  <c r="K852" i="1"/>
  <c r="W851" i="1"/>
  <c r="V851" i="1"/>
  <c r="K851" i="1"/>
  <c r="W850" i="1"/>
  <c r="Z850" i="1"/>
  <c r="V850" i="1"/>
  <c r="K850" i="1"/>
  <c r="W849" i="1"/>
  <c r="Y849" i="1"/>
  <c r="V849" i="1"/>
  <c r="K849" i="1"/>
  <c r="W848" i="1"/>
  <c r="V848" i="1"/>
  <c r="K848" i="1"/>
  <c r="W847" i="1"/>
  <c r="V847" i="1"/>
  <c r="K847" i="1"/>
  <c r="W846" i="1"/>
  <c r="V846" i="1"/>
  <c r="K846" i="1"/>
  <c r="W845" i="1"/>
  <c r="Y845" i="1"/>
  <c r="V845" i="1"/>
  <c r="K845" i="1"/>
  <c r="W844" i="1"/>
  <c r="V844" i="1"/>
  <c r="K844" i="1"/>
  <c r="W843" i="1"/>
  <c r="V843" i="1"/>
  <c r="K843" i="1"/>
  <c r="W842" i="1"/>
  <c r="V842" i="1"/>
  <c r="K842" i="1"/>
  <c r="W841" i="1"/>
  <c r="V841" i="1"/>
  <c r="K841" i="1"/>
  <c r="W840" i="1"/>
  <c r="K840" i="1"/>
  <c r="W839" i="1"/>
  <c r="Z839" i="1"/>
  <c r="V839" i="1"/>
  <c r="K839" i="1"/>
  <c r="W838" i="1"/>
  <c r="Z838" i="1"/>
  <c r="V838" i="1"/>
  <c r="K838" i="1"/>
  <c r="W837" i="1"/>
  <c r="K837" i="1"/>
  <c r="W836" i="1"/>
  <c r="Y836" i="1"/>
  <c r="V836" i="1"/>
  <c r="K836" i="1"/>
  <c r="W835" i="1"/>
  <c r="Z835" i="1"/>
  <c r="V835" i="1"/>
  <c r="K835" i="1"/>
  <c r="W834" i="1"/>
  <c r="V834" i="1"/>
  <c r="K834" i="1"/>
  <c r="W833" i="1"/>
  <c r="V833" i="1"/>
  <c r="K833" i="1"/>
  <c r="W832" i="1"/>
  <c r="Y832" i="1"/>
  <c r="V832" i="1"/>
  <c r="K832" i="1"/>
  <c r="W831" i="1"/>
  <c r="Y831" i="1"/>
  <c r="V831" i="1"/>
  <c r="K831" i="1"/>
  <c r="W830" i="1"/>
  <c r="V830" i="1"/>
  <c r="K830" i="1"/>
  <c r="W829" i="1"/>
  <c r="V829" i="1"/>
  <c r="K829" i="1"/>
  <c r="W828" i="1"/>
  <c r="Y828" i="1"/>
  <c r="V828" i="1"/>
  <c r="K828" i="1"/>
  <c r="W827" i="1"/>
  <c r="V827" i="1"/>
  <c r="K827" i="1"/>
  <c r="W826" i="1"/>
  <c r="V826" i="1"/>
  <c r="K826" i="1"/>
  <c r="W825" i="1"/>
  <c r="Z825" i="1"/>
  <c r="V825" i="1"/>
  <c r="K825" i="1"/>
  <c r="W824" i="1"/>
  <c r="Y824" i="1"/>
  <c r="V824" i="1"/>
  <c r="K824" i="1"/>
  <c r="W823" i="1"/>
  <c r="Y823" i="1"/>
  <c r="V823" i="1"/>
  <c r="K823" i="1"/>
  <c r="W822" i="1"/>
  <c r="V822" i="1"/>
  <c r="K822" i="1"/>
  <c r="W821" i="1"/>
  <c r="V821" i="1"/>
  <c r="K821" i="1"/>
  <c r="W820" i="1"/>
  <c r="Y820" i="1"/>
  <c r="V820" i="1"/>
  <c r="K820" i="1"/>
  <c r="W819" i="1"/>
  <c r="Z819" i="1"/>
  <c r="V819" i="1"/>
  <c r="K819" i="1"/>
  <c r="W818" i="1"/>
  <c r="V818" i="1"/>
  <c r="K818" i="1"/>
  <c r="W817" i="1"/>
  <c r="V817" i="1"/>
  <c r="K817" i="1"/>
  <c r="W816" i="1"/>
  <c r="Y816" i="1"/>
  <c r="V816" i="1"/>
  <c r="K816" i="1"/>
  <c r="W815" i="1"/>
  <c r="Y815" i="1"/>
  <c r="V815" i="1"/>
  <c r="K815" i="1"/>
  <c r="W814" i="1"/>
  <c r="V814" i="1"/>
  <c r="K814" i="1"/>
  <c r="W813" i="1"/>
  <c r="V813" i="1"/>
  <c r="K813" i="1"/>
  <c r="W812" i="1"/>
  <c r="Y812" i="1"/>
  <c r="V812" i="1"/>
  <c r="K812" i="1"/>
  <c r="W811" i="1"/>
  <c r="V811" i="1"/>
  <c r="K811" i="1"/>
  <c r="W810" i="1"/>
  <c r="V810" i="1"/>
  <c r="K810" i="1"/>
  <c r="W809" i="1"/>
  <c r="V809" i="1"/>
  <c r="K809" i="1"/>
  <c r="W808" i="1"/>
  <c r="Z808" i="1"/>
  <c r="V808" i="1"/>
  <c r="K808" i="1"/>
  <c r="W807" i="1"/>
  <c r="V807" i="1"/>
  <c r="K807" i="1"/>
  <c r="W806" i="1"/>
  <c r="V806" i="1"/>
  <c r="K806" i="1"/>
  <c r="W805" i="1"/>
  <c r="Z805" i="1"/>
  <c r="V805" i="1"/>
  <c r="K805" i="1"/>
  <c r="W804" i="1"/>
  <c r="Z804" i="1"/>
  <c r="V804" i="1"/>
  <c r="K804" i="1"/>
  <c r="W803" i="1"/>
  <c r="Z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Z799" i="1"/>
  <c r="V799" i="1"/>
  <c r="K799" i="1"/>
  <c r="W798" i="1"/>
  <c r="V798" i="1"/>
  <c r="K798" i="1"/>
  <c r="W797" i="1"/>
  <c r="V797" i="1"/>
  <c r="K797" i="1"/>
  <c r="W796" i="1"/>
  <c r="Y796" i="1"/>
  <c r="V796" i="1"/>
  <c r="K796" i="1"/>
  <c r="W795" i="1"/>
  <c r="Z795" i="1"/>
  <c r="V795" i="1"/>
  <c r="K795" i="1"/>
  <c r="W794" i="1"/>
  <c r="V794" i="1"/>
  <c r="K794" i="1"/>
  <c r="W793" i="1"/>
  <c r="V793" i="1"/>
  <c r="K793" i="1"/>
  <c r="W792" i="1"/>
  <c r="Y792" i="1"/>
  <c r="V792" i="1"/>
  <c r="K792" i="1"/>
  <c r="W791" i="1"/>
  <c r="V791" i="1"/>
  <c r="K791" i="1"/>
  <c r="W790" i="1"/>
  <c r="Y790" i="1"/>
  <c r="V790" i="1"/>
  <c r="K790" i="1"/>
  <c r="W789" i="1"/>
  <c r="V789" i="1"/>
  <c r="K789" i="1"/>
  <c r="W788" i="1"/>
  <c r="Y788" i="1"/>
  <c r="V788" i="1"/>
  <c r="K788" i="1"/>
  <c r="W787" i="1"/>
  <c r="V787" i="1"/>
  <c r="K787" i="1"/>
  <c r="W786" i="1"/>
  <c r="V786" i="1"/>
  <c r="K786" i="1"/>
  <c r="W785" i="1"/>
  <c r="Z785" i="1"/>
  <c r="V785" i="1"/>
  <c r="K785" i="1"/>
  <c r="W784" i="1"/>
  <c r="Z784" i="1"/>
  <c r="V784" i="1"/>
  <c r="K784" i="1"/>
  <c r="W783" i="1"/>
  <c r="Y783" i="1"/>
  <c r="V783" i="1"/>
  <c r="K783" i="1"/>
  <c r="W782" i="1"/>
  <c r="V782" i="1"/>
  <c r="K782" i="1"/>
  <c r="W781" i="1"/>
  <c r="V781" i="1"/>
  <c r="K781" i="1"/>
  <c r="W780" i="1"/>
  <c r="Y780" i="1"/>
  <c r="V780" i="1"/>
  <c r="K780" i="1"/>
  <c r="W779" i="1"/>
  <c r="Y779" i="1"/>
  <c r="V779" i="1"/>
  <c r="K779" i="1"/>
  <c r="W778" i="1"/>
  <c r="V778" i="1"/>
  <c r="K778" i="1"/>
  <c r="W777" i="1"/>
  <c r="V777" i="1"/>
  <c r="K777" i="1"/>
  <c r="W776" i="1"/>
  <c r="Z776" i="1"/>
  <c r="V776" i="1"/>
  <c r="K776" i="1"/>
  <c r="W775" i="1"/>
  <c r="V775" i="1"/>
  <c r="K775" i="1"/>
  <c r="W774" i="1"/>
  <c r="V774" i="1"/>
  <c r="K774" i="1"/>
  <c r="W773" i="1"/>
  <c r="V773" i="1"/>
  <c r="K773" i="1"/>
  <c r="W772" i="1"/>
  <c r="Y772" i="1"/>
  <c r="V772" i="1"/>
  <c r="K772" i="1"/>
  <c r="W771" i="1"/>
  <c r="Z771" i="1"/>
  <c r="V771" i="1"/>
  <c r="K771" i="1"/>
  <c r="W770" i="1"/>
  <c r="V770" i="1"/>
  <c r="K770" i="1"/>
  <c r="W769" i="1"/>
  <c r="Z769" i="1"/>
  <c r="V769" i="1"/>
  <c r="K769" i="1"/>
  <c r="W768" i="1"/>
  <c r="Z768" i="1"/>
  <c r="V768" i="1"/>
  <c r="K768" i="1"/>
  <c r="W767" i="1"/>
  <c r="Z767" i="1"/>
  <c r="V767" i="1"/>
  <c r="K767" i="1"/>
  <c r="W766" i="1"/>
  <c r="Z766" i="1"/>
  <c r="V766" i="1"/>
  <c r="K766" i="1"/>
  <c r="W765" i="1"/>
  <c r="V765" i="1"/>
  <c r="K765" i="1"/>
  <c r="W764" i="1"/>
  <c r="Z764" i="1"/>
  <c r="V764" i="1"/>
  <c r="K764" i="1"/>
  <c r="W763" i="1"/>
  <c r="Z763" i="1"/>
  <c r="V763" i="1"/>
  <c r="K763" i="1"/>
  <c r="W762" i="1"/>
  <c r="V762" i="1"/>
  <c r="K762" i="1"/>
  <c r="W761" i="1"/>
  <c r="V761" i="1"/>
  <c r="K761" i="1"/>
  <c r="W760" i="1"/>
  <c r="Z760" i="1"/>
  <c r="V760" i="1"/>
  <c r="K760" i="1"/>
  <c r="W759" i="1"/>
  <c r="V759" i="1"/>
  <c r="K759" i="1"/>
  <c r="W758" i="1"/>
  <c r="Z758" i="1"/>
  <c r="V758" i="1"/>
  <c r="K758" i="1"/>
  <c r="W757" i="1"/>
  <c r="Z757" i="1"/>
  <c r="V757" i="1"/>
  <c r="K757" i="1"/>
  <c r="W756" i="1"/>
  <c r="V756" i="1"/>
  <c r="K756" i="1"/>
  <c r="W755" i="1"/>
  <c r="Y755" i="1"/>
  <c r="V755" i="1"/>
  <c r="K755" i="1"/>
  <c r="W754" i="1"/>
  <c r="K754" i="1"/>
  <c r="W753" i="1"/>
  <c r="Z753" i="1"/>
  <c r="V753" i="1"/>
  <c r="K753" i="1"/>
  <c r="W752" i="1"/>
  <c r="V752" i="1"/>
  <c r="K752" i="1"/>
  <c r="W751" i="1"/>
  <c r="Z751" i="1"/>
  <c r="V751" i="1"/>
  <c r="K751" i="1"/>
  <c r="W750" i="1"/>
  <c r="V750" i="1"/>
  <c r="K750" i="1"/>
  <c r="W749" i="1"/>
  <c r="Y749" i="1"/>
  <c r="V749" i="1"/>
  <c r="K749" i="1"/>
  <c r="W748" i="1"/>
  <c r="Y748" i="1"/>
  <c r="V748" i="1"/>
  <c r="K748" i="1"/>
  <c r="W747" i="1"/>
  <c r="Z747" i="1"/>
  <c r="V747" i="1"/>
  <c r="K747" i="1"/>
  <c r="W746" i="1"/>
  <c r="Y746" i="1"/>
  <c r="V746" i="1"/>
  <c r="K746" i="1"/>
  <c r="W745" i="1"/>
  <c r="Z745" i="1"/>
  <c r="V745" i="1"/>
  <c r="K745" i="1"/>
  <c r="W744" i="1"/>
  <c r="Z744" i="1"/>
  <c r="V744" i="1"/>
  <c r="K744" i="1"/>
  <c r="W743" i="1"/>
  <c r="V743" i="1"/>
  <c r="K743" i="1"/>
  <c r="W742" i="1"/>
  <c r="V742" i="1"/>
  <c r="K742" i="1"/>
  <c r="W741" i="1"/>
  <c r="Y741" i="1"/>
  <c r="V741" i="1"/>
  <c r="K741" i="1"/>
  <c r="W740" i="1"/>
  <c r="Z740" i="1"/>
  <c r="V740" i="1"/>
  <c r="K740" i="1"/>
  <c r="W739" i="1"/>
  <c r="Z739" i="1"/>
  <c r="V739" i="1"/>
  <c r="K739" i="1"/>
  <c r="W738" i="1"/>
  <c r="V738" i="1"/>
  <c r="K738" i="1"/>
  <c r="W737" i="1"/>
  <c r="V737" i="1"/>
  <c r="K737" i="1"/>
  <c r="W736" i="1"/>
  <c r="Z736" i="1"/>
  <c r="V736" i="1"/>
  <c r="K736" i="1"/>
  <c r="W735" i="1"/>
  <c r="K735" i="1"/>
  <c r="W734" i="1"/>
  <c r="Y734" i="1"/>
  <c r="V734" i="1"/>
  <c r="W733" i="1"/>
  <c r="Z733" i="1"/>
  <c r="V733" i="1"/>
  <c r="K733" i="1"/>
  <c r="W732" i="1"/>
  <c r="V732" i="1"/>
  <c r="K732" i="1"/>
  <c r="W731" i="1"/>
  <c r="Y731" i="1"/>
  <c r="V731" i="1"/>
  <c r="K731" i="1"/>
  <c r="W730" i="1"/>
  <c r="Z730" i="1"/>
  <c r="V730" i="1"/>
  <c r="K730" i="1"/>
  <c r="W729" i="1"/>
  <c r="Z729" i="1"/>
  <c r="V729" i="1"/>
  <c r="K729" i="1"/>
  <c r="W728" i="1"/>
  <c r="V728" i="1"/>
  <c r="K728" i="1"/>
  <c r="W727" i="1"/>
  <c r="V727" i="1"/>
  <c r="K727" i="1"/>
  <c r="W726" i="1"/>
  <c r="Z726" i="1"/>
  <c r="V726" i="1"/>
  <c r="K726" i="1"/>
  <c r="W725" i="1"/>
  <c r="K725" i="1"/>
  <c r="W724" i="1"/>
  <c r="Z724" i="1"/>
  <c r="V724" i="1"/>
  <c r="K724" i="1"/>
  <c r="W723" i="1"/>
  <c r="V723" i="1"/>
  <c r="K723" i="1"/>
  <c r="W722" i="1"/>
  <c r="Z722" i="1"/>
  <c r="V722" i="1"/>
  <c r="K722" i="1"/>
  <c r="W721" i="1"/>
  <c r="Y721" i="1"/>
  <c r="V721" i="1"/>
  <c r="K721" i="1"/>
  <c r="W720" i="1"/>
  <c r="Z720" i="1"/>
  <c r="V720" i="1"/>
  <c r="K720" i="1"/>
  <c r="W719" i="1"/>
  <c r="V719" i="1"/>
  <c r="K719" i="1"/>
  <c r="W718" i="1"/>
  <c r="V718" i="1"/>
  <c r="W717" i="1"/>
  <c r="Z717" i="1"/>
  <c r="V717" i="1"/>
  <c r="K717" i="1"/>
  <c r="W716" i="1"/>
  <c r="Z716" i="1"/>
  <c r="V716" i="1"/>
  <c r="K716" i="1"/>
  <c r="W715" i="1"/>
  <c r="Z715" i="1"/>
  <c r="K715" i="1"/>
  <c r="W714" i="1"/>
  <c r="Z714" i="1"/>
  <c r="V714" i="1"/>
  <c r="W713" i="1"/>
  <c r="Y713" i="1"/>
  <c r="V713" i="1"/>
  <c r="K713" i="1"/>
  <c r="W712" i="1"/>
  <c r="Z712" i="1"/>
  <c r="V712" i="1"/>
  <c r="K712" i="1"/>
  <c r="W711" i="1"/>
  <c r="Z711" i="1"/>
  <c r="V711" i="1"/>
  <c r="K711" i="1"/>
  <c r="W710" i="1"/>
  <c r="V710" i="1"/>
  <c r="W709" i="1"/>
  <c r="V709" i="1"/>
  <c r="K709" i="1"/>
  <c r="W708" i="1"/>
  <c r="Z708" i="1"/>
  <c r="V708" i="1"/>
  <c r="K708" i="1"/>
  <c r="W707" i="1"/>
  <c r="V707" i="1"/>
  <c r="K707" i="1"/>
  <c r="W706" i="1"/>
  <c r="V706" i="1"/>
  <c r="K706" i="1"/>
  <c r="W705" i="1"/>
  <c r="V705" i="1"/>
  <c r="K705" i="1"/>
  <c r="W704" i="1"/>
  <c r="Z704" i="1"/>
  <c r="V704" i="1"/>
  <c r="K704" i="1"/>
  <c r="W703" i="1"/>
  <c r="Z703" i="1"/>
  <c r="V703" i="1"/>
  <c r="K703" i="1"/>
  <c r="W702" i="1"/>
  <c r="Z702" i="1"/>
  <c r="V702" i="1"/>
  <c r="K702" i="1"/>
  <c r="W701" i="1"/>
  <c r="Y701" i="1"/>
  <c r="V701" i="1"/>
  <c r="K701" i="1"/>
  <c r="W700" i="1"/>
  <c r="Z700" i="1"/>
  <c r="V700" i="1"/>
  <c r="K700" i="1"/>
  <c r="W699" i="1"/>
  <c r="Y699" i="1"/>
  <c r="V699" i="1"/>
  <c r="K699" i="1"/>
  <c r="W698" i="1"/>
  <c r="Z698" i="1"/>
  <c r="V698" i="1"/>
  <c r="K698" i="1"/>
  <c r="W697" i="1"/>
  <c r="V697" i="1"/>
  <c r="K697" i="1"/>
  <c r="W696" i="1"/>
  <c r="Y696" i="1"/>
  <c r="V696" i="1"/>
  <c r="K696" i="1"/>
  <c r="W695" i="1"/>
  <c r="Z695" i="1"/>
  <c r="V695" i="1"/>
  <c r="K695" i="1"/>
  <c r="W694" i="1"/>
  <c r="V694" i="1"/>
  <c r="K694" i="1"/>
  <c r="W693" i="1"/>
  <c r="Z693" i="1"/>
  <c r="V693" i="1"/>
  <c r="K693" i="1"/>
  <c r="W692" i="1"/>
  <c r="Z692" i="1"/>
  <c r="V692" i="1"/>
  <c r="K692" i="1"/>
  <c r="W691" i="1"/>
  <c r="Z691" i="1"/>
  <c r="V691" i="1"/>
  <c r="K691" i="1"/>
  <c r="W690" i="1"/>
  <c r="Z690" i="1"/>
  <c r="V690" i="1"/>
  <c r="K690" i="1"/>
  <c r="W689" i="1"/>
  <c r="Z689" i="1"/>
  <c r="V689" i="1"/>
  <c r="K689" i="1"/>
  <c r="W688" i="1"/>
  <c r="Z688" i="1"/>
  <c r="V688" i="1"/>
  <c r="K688" i="1"/>
  <c r="W687" i="1"/>
  <c r="K687" i="1"/>
  <c r="W686" i="1"/>
  <c r="K686" i="1"/>
  <c r="W685" i="1"/>
  <c r="V685" i="1"/>
  <c r="K685" i="1"/>
  <c r="W684" i="1"/>
  <c r="Y684" i="1"/>
  <c r="V684" i="1"/>
  <c r="K684" i="1"/>
  <c r="W683" i="1"/>
  <c r="V683" i="1"/>
  <c r="K683" i="1"/>
  <c r="W682" i="1"/>
  <c r="Z682" i="1"/>
  <c r="V682" i="1"/>
  <c r="K682" i="1"/>
  <c r="W681" i="1"/>
  <c r="Z681" i="1"/>
  <c r="V681" i="1"/>
  <c r="K681" i="1"/>
  <c r="W680" i="1"/>
  <c r="Z680" i="1"/>
  <c r="V680" i="1"/>
  <c r="K680" i="1"/>
  <c r="W679" i="1"/>
  <c r="V679" i="1"/>
  <c r="K679" i="1"/>
  <c r="W678" i="1"/>
  <c r="Y678" i="1"/>
  <c r="V678" i="1"/>
  <c r="K678" i="1"/>
  <c r="W677" i="1"/>
  <c r="Y677" i="1"/>
  <c r="V677" i="1"/>
  <c r="K677" i="1"/>
  <c r="W676" i="1"/>
  <c r="Z676" i="1"/>
  <c r="V676" i="1"/>
  <c r="K676" i="1"/>
  <c r="W675" i="1"/>
  <c r="Z675" i="1"/>
  <c r="V675" i="1"/>
  <c r="K675" i="1"/>
  <c r="W674" i="1"/>
  <c r="Z674" i="1"/>
  <c r="V674" i="1"/>
  <c r="K674" i="1"/>
  <c r="W673" i="1"/>
  <c r="Z673" i="1"/>
  <c r="V673" i="1"/>
  <c r="K673" i="1"/>
  <c r="W672" i="1"/>
  <c r="V672" i="1"/>
  <c r="K672" i="1"/>
  <c r="W671" i="1"/>
  <c r="V671" i="1"/>
  <c r="K671" i="1"/>
  <c r="W670" i="1"/>
  <c r="Z670" i="1"/>
  <c r="V670" i="1"/>
  <c r="K670" i="1"/>
  <c r="W669" i="1"/>
  <c r="Z669" i="1"/>
  <c r="V669" i="1"/>
  <c r="K669" i="1"/>
  <c r="W668" i="1"/>
  <c r="V668" i="1"/>
  <c r="K668" i="1"/>
  <c r="W667" i="1"/>
  <c r="V667" i="1"/>
  <c r="K667" i="1"/>
  <c r="W666" i="1"/>
  <c r="Y666" i="1"/>
  <c r="V666" i="1"/>
  <c r="K666" i="1"/>
  <c r="W665" i="1"/>
  <c r="V665" i="1"/>
  <c r="K665" i="1"/>
  <c r="W664" i="1"/>
  <c r="Z664" i="1"/>
  <c r="V664" i="1"/>
  <c r="K664" i="1"/>
  <c r="W663" i="1"/>
  <c r="V663" i="1"/>
  <c r="K663" i="1"/>
  <c r="W662" i="1"/>
  <c r="Z662" i="1"/>
  <c r="V662" i="1"/>
  <c r="K662" i="1"/>
  <c r="W661" i="1"/>
  <c r="V661" i="1"/>
  <c r="K661" i="1"/>
  <c r="W660" i="1"/>
  <c r="Y660" i="1"/>
  <c r="V660" i="1"/>
  <c r="K660" i="1"/>
  <c r="W659" i="1"/>
  <c r="V659" i="1"/>
  <c r="K659" i="1"/>
  <c r="W658" i="1"/>
  <c r="Z658" i="1"/>
  <c r="V658" i="1"/>
  <c r="K658" i="1"/>
  <c r="W657" i="1"/>
  <c r="Z657" i="1"/>
  <c r="V657" i="1"/>
  <c r="K657" i="1"/>
  <c r="W656" i="1"/>
  <c r="Z656" i="1"/>
  <c r="V656" i="1"/>
  <c r="K656" i="1"/>
  <c r="W655" i="1"/>
  <c r="V655" i="1"/>
  <c r="K655" i="1"/>
  <c r="W654" i="1"/>
  <c r="Y654" i="1"/>
  <c r="V654" i="1"/>
  <c r="K654" i="1"/>
  <c r="W653" i="1"/>
  <c r="Z653" i="1"/>
  <c r="V653" i="1"/>
  <c r="K653" i="1"/>
  <c r="W652" i="1"/>
  <c r="Z652" i="1"/>
  <c r="V652" i="1"/>
  <c r="K652" i="1"/>
  <c r="W651" i="1"/>
  <c r="V651" i="1"/>
  <c r="K651" i="1"/>
  <c r="W650" i="1"/>
  <c r="Z650" i="1"/>
  <c r="V650" i="1"/>
  <c r="K650" i="1"/>
  <c r="W649" i="1"/>
  <c r="Z649" i="1"/>
  <c r="V649" i="1"/>
  <c r="K649" i="1"/>
  <c r="W648" i="1"/>
  <c r="Z648" i="1"/>
  <c r="V648" i="1"/>
  <c r="K648" i="1"/>
  <c r="W647" i="1"/>
  <c r="V647" i="1"/>
  <c r="K647" i="1"/>
  <c r="W646" i="1"/>
  <c r="Z646" i="1"/>
  <c r="V646" i="1"/>
  <c r="K646" i="1"/>
  <c r="W645" i="1"/>
  <c r="Z645" i="1"/>
  <c r="V645" i="1"/>
  <c r="K645" i="1"/>
  <c r="W644" i="1"/>
  <c r="Z644" i="1"/>
  <c r="V644" i="1"/>
  <c r="K644" i="1"/>
  <c r="W643" i="1"/>
  <c r="V643" i="1"/>
  <c r="K643" i="1"/>
  <c r="W642" i="1"/>
  <c r="Y642" i="1"/>
  <c r="V642" i="1"/>
  <c r="K642" i="1"/>
  <c r="W641" i="1"/>
  <c r="Z641" i="1"/>
  <c r="V641" i="1"/>
  <c r="K641" i="1"/>
  <c r="W640" i="1"/>
  <c r="Z640" i="1"/>
  <c r="V640" i="1"/>
  <c r="K640" i="1"/>
  <c r="W639" i="1"/>
  <c r="K639" i="1"/>
  <c r="W638" i="1"/>
  <c r="K638" i="1"/>
  <c r="W637" i="1"/>
  <c r="V637" i="1"/>
  <c r="K637" i="1"/>
  <c r="W636" i="1"/>
  <c r="Z636" i="1"/>
  <c r="V636" i="1"/>
  <c r="K636" i="1"/>
  <c r="W635" i="1"/>
  <c r="V635" i="1"/>
  <c r="K635" i="1"/>
  <c r="W634" i="1"/>
  <c r="Z634" i="1"/>
  <c r="V634" i="1"/>
  <c r="K634" i="1"/>
  <c r="W633" i="1"/>
  <c r="Z633" i="1"/>
  <c r="V633" i="1"/>
  <c r="K633" i="1"/>
  <c r="W632" i="1"/>
  <c r="Z632" i="1"/>
  <c r="V632" i="1"/>
  <c r="K632" i="1"/>
  <c r="W631" i="1"/>
  <c r="Z631" i="1"/>
  <c r="V631" i="1"/>
  <c r="K631" i="1"/>
  <c r="W630" i="1"/>
  <c r="V630" i="1"/>
  <c r="K630" i="1"/>
  <c r="W629" i="1"/>
  <c r="Z629" i="1"/>
  <c r="V629" i="1"/>
  <c r="W628" i="1"/>
  <c r="V628" i="1"/>
  <c r="K628" i="1"/>
  <c r="W627" i="1"/>
  <c r="Y627" i="1"/>
  <c r="V627" i="1"/>
  <c r="K627" i="1"/>
  <c r="W626" i="1"/>
  <c r="V626" i="1"/>
  <c r="K626" i="1"/>
  <c r="W625" i="1"/>
  <c r="Z625" i="1"/>
  <c r="V625" i="1"/>
  <c r="K625" i="1"/>
  <c r="W624" i="1"/>
  <c r="Z624" i="1"/>
  <c r="V624" i="1"/>
  <c r="K624" i="1"/>
  <c r="W623" i="1"/>
  <c r="Y623" i="1"/>
  <c r="K623" i="1"/>
  <c r="W622" i="1"/>
  <c r="Y622" i="1"/>
  <c r="K622" i="1"/>
  <c r="W621" i="1"/>
  <c r="Y621" i="1"/>
  <c r="K621" i="1"/>
  <c r="W620" i="1"/>
  <c r="K620" i="1"/>
  <c r="W619" i="1"/>
  <c r="Y619" i="1"/>
  <c r="V619" i="1"/>
  <c r="K619" i="1"/>
  <c r="W618" i="1"/>
  <c r="Y618" i="1"/>
  <c r="V618" i="1"/>
  <c r="W617" i="1"/>
  <c r="Y617" i="1"/>
  <c r="V617" i="1"/>
  <c r="K617" i="1"/>
  <c r="W616" i="1"/>
  <c r="V616" i="1"/>
  <c r="K616" i="1"/>
  <c r="W615" i="1"/>
  <c r="V615" i="1"/>
  <c r="K615" i="1"/>
  <c r="W614" i="1"/>
  <c r="Y614" i="1"/>
  <c r="V614" i="1"/>
  <c r="K614" i="1"/>
  <c r="W613" i="1"/>
  <c r="Y613" i="1"/>
  <c r="V613" i="1"/>
  <c r="K613" i="1"/>
  <c r="W612" i="1"/>
  <c r="V612" i="1"/>
  <c r="K612" i="1"/>
  <c r="W611" i="1"/>
  <c r="Z611" i="1"/>
  <c r="V611" i="1"/>
  <c r="W610" i="1"/>
  <c r="V610" i="1"/>
  <c r="K610" i="1"/>
  <c r="W609" i="1"/>
  <c r="Y609" i="1"/>
  <c r="V609" i="1"/>
  <c r="K609" i="1"/>
  <c r="W608" i="1"/>
  <c r="V608" i="1"/>
  <c r="K608" i="1"/>
  <c r="W607" i="1"/>
  <c r="Z607" i="1"/>
  <c r="V607" i="1"/>
  <c r="K607" i="1"/>
  <c r="W606" i="1"/>
  <c r="V606" i="1"/>
  <c r="K606" i="1"/>
  <c r="W605" i="1"/>
  <c r="V605" i="1"/>
  <c r="K605" i="1"/>
  <c r="W604" i="1"/>
  <c r="Z604" i="1"/>
  <c r="V604" i="1"/>
  <c r="K604" i="1"/>
  <c r="W603" i="1"/>
  <c r="Z603" i="1"/>
  <c r="V603" i="1"/>
  <c r="K603" i="1"/>
  <c r="W602" i="1"/>
  <c r="Y602" i="1"/>
  <c r="V602" i="1"/>
  <c r="K602" i="1"/>
  <c r="W601" i="1"/>
  <c r="Y601" i="1"/>
  <c r="V601" i="1"/>
  <c r="K601" i="1"/>
  <c r="W600" i="1"/>
  <c r="Z600" i="1"/>
  <c r="V600" i="1"/>
  <c r="K600" i="1"/>
  <c r="W599" i="1"/>
  <c r="Y599" i="1"/>
  <c r="V599" i="1"/>
  <c r="K599" i="1"/>
  <c r="W598" i="1"/>
  <c r="Z598" i="1"/>
  <c r="V598" i="1"/>
  <c r="K598" i="1"/>
  <c r="W597" i="1"/>
  <c r="Z597" i="1"/>
  <c r="V597" i="1"/>
  <c r="K597" i="1"/>
  <c r="W596" i="1"/>
  <c r="Z596" i="1"/>
  <c r="V596" i="1"/>
  <c r="K596" i="1"/>
  <c r="W595" i="1"/>
  <c r="Y595" i="1"/>
  <c r="V595" i="1"/>
  <c r="K595" i="1"/>
  <c r="W594" i="1"/>
  <c r="Z594" i="1"/>
  <c r="V594" i="1"/>
  <c r="K594" i="1"/>
  <c r="W593" i="1"/>
  <c r="Y593" i="1"/>
  <c r="V593" i="1"/>
  <c r="K593" i="1"/>
  <c r="W592" i="1"/>
  <c r="Y592" i="1"/>
  <c r="K592" i="1"/>
  <c r="W591" i="1"/>
  <c r="Y591" i="1"/>
  <c r="V591" i="1"/>
  <c r="K591" i="1"/>
  <c r="W590" i="1"/>
  <c r="V590" i="1"/>
  <c r="K590" i="1"/>
  <c r="W589" i="1"/>
  <c r="Z589" i="1"/>
  <c r="V589" i="1"/>
  <c r="K589" i="1"/>
  <c r="W588" i="1"/>
  <c r="V588" i="1"/>
  <c r="K588" i="1"/>
  <c r="W587" i="1"/>
  <c r="X587" i="1"/>
  <c r="V587" i="1"/>
  <c r="K587" i="1"/>
  <c r="W586" i="1"/>
  <c r="Y586" i="1"/>
  <c r="V586" i="1"/>
  <c r="K586" i="1"/>
  <c r="W585" i="1"/>
  <c r="Y585" i="1"/>
  <c r="V585" i="1"/>
  <c r="K585" i="1"/>
  <c r="W584" i="1"/>
  <c r="Y584" i="1"/>
  <c r="V584" i="1"/>
  <c r="K584" i="1"/>
  <c r="W583" i="1"/>
  <c r="V583" i="1"/>
  <c r="K583" i="1"/>
  <c r="W582" i="1"/>
  <c r="Y582" i="1"/>
  <c r="V582" i="1"/>
  <c r="K582" i="1"/>
  <c r="W581" i="1"/>
  <c r="Z581" i="1"/>
  <c r="V581" i="1"/>
  <c r="K581" i="1"/>
  <c r="W580" i="1"/>
  <c r="Y580" i="1"/>
  <c r="V580" i="1"/>
  <c r="K580" i="1"/>
  <c r="W579" i="1"/>
  <c r="Z579" i="1"/>
  <c r="K579" i="1"/>
  <c r="W578" i="1"/>
  <c r="Y578" i="1"/>
  <c r="K578" i="1"/>
  <c r="W577" i="1"/>
  <c r="Y577" i="1"/>
  <c r="V577" i="1"/>
  <c r="K577" i="1"/>
  <c r="W576" i="1"/>
  <c r="Z576" i="1"/>
  <c r="V576" i="1"/>
  <c r="K576" i="1"/>
  <c r="W575" i="1"/>
  <c r="K575" i="1"/>
  <c r="W574" i="1"/>
  <c r="K574" i="1"/>
  <c r="W573" i="1"/>
  <c r="V573" i="1"/>
  <c r="K573" i="1"/>
  <c r="W572" i="1"/>
  <c r="Z572" i="1"/>
  <c r="V572" i="1"/>
  <c r="K572" i="1"/>
  <c r="W571" i="1"/>
  <c r="V571" i="1"/>
  <c r="K571" i="1"/>
  <c r="W570" i="1"/>
  <c r="V570" i="1"/>
  <c r="K570" i="1"/>
  <c r="W569" i="1"/>
  <c r="V569" i="1"/>
  <c r="K569" i="1"/>
  <c r="W568" i="1"/>
  <c r="Z568" i="1"/>
  <c r="V568" i="1"/>
  <c r="K568" i="1"/>
  <c r="W567" i="1"/>
  <c r="V567" i="1"/>
  <c r="K567" i="1"/>
  <c r="W566" i="1"/>
  <c r="Y566" i="1"/>
  <c r="V566" i="1"/>
  <c r="K566" i="1"/>
  <c r="W565" i="1"/>
  <c r="V565" i="1"/>
  <c r="K565" i="1"/>
  <c r="W564" i="1"/>
  <c r="Z564" i="1"/>
  <c r="V564" i="1"/>
  <c r="K564" i="1"/>
  <c r="W563" i="1"/>
  <c r="Y563" i="1"/>
  <c r="V563" i="1"/>
  <c r="K563" i="1"/>
  <c r="W562" i="1"/>
  <c r="V562" i="1"/>
  <c r="K562" i="1"/>
  <c r="W561" i="1"/>
  <c r="Y561" i="1"/>
  <c r="V561" i="1"/>
  <c r="K561" i="1"/>
  <c r="W560" i="1"/>
  <c r="Z560" i="1"/>
  <c r="V560" i="1"/>
  <c r="K560" i="1"/>
  <c r="W559" i="1"/>
  <c r="Y559" i="1"/>
  <c r="V559" i="1"/>
  <c r="K559" i="1"/>
  <c r="W558" i="1"/>
  <c r="V558" i="1"/>
  <c r="K558" i="1"/>
  <c r="W557" i="1"/>
  <c r="V557" i="1"/>
  <c r="K557" i="1"/>
  <c r="W556" i="1"/>
  <c r="K556" i="1"/>
  <c r="W555" i="1"/>
  <c r="Y555" i="1"/>
  <c r="K555" i="1"/>
  <c r="W554" i="1"/>
  <c r="Z554" i="1"/>
  <c r="V554" i="1"/>
  <c r="K554" i="1"/>
  <c r="W553" i="1"/>
  <c r="V553" i="1"/>
  <c r="K553" i="1"/>
  <c r="W552" i="1"/>
  <c r="Y552" i="1"/>
  <c r="V552" i="1"/>
  <c r="K552" i="1"/>
  <c r="W551" i="1"/>
  <c r="Y551" i="1"/>
  <c r="V551" i="1"/>
  <c r="K551" i="1"/>
  <c r="W550" i="1"/>
  <c r="V550" i="1"/>
  <c r="K550" i="1"/>
  <c r="W549" i="1"/>
  <c r="Y549" i="1"/>
  <c r="V549" i="1"/>
  <c r="K549" i="1"/>
  <c r="W548" i="1"/>
  <c r="V548" i="1"/>
  <c r="K548" i="1"/>
  <c r="W547" i="1"/>
  <c r="Y547" i="1"/>
  <c r="V547" i="1"/>
  <c r="K547" i="1"/>
  <c r="W546" i="1"/>
  <c r="Z546" i="1"/>
  <c r="V546" i="1"/>
  <c r="K546" i="1"/>
  <c r="W545" i="1"/>
  <c r="V545" i="1"/>
  <c r="K545" i="1"/>
  <c r="W544" i="1"/>
  <c r="Y544" i="1"/>
  <c r="V544" i="1"/>
  <c r="K544" i="1"/>
  <c r="W543" i="1"/>
  <c r="V543" i="1"/>
  <c r="K543" i="1"/>
  <c r="W542" i="1"/>
  <c r="Z542" i="1"/>
  <c r="V542" i="1"/>
  <c r="K542" i="1"/>
  <c r="W541" i="1"/>
  <c r="V541" i="1"/>
  <c r="K541" i="1"/>
  <c r="W540" i="1"/>
  <c r="Z540" i="1"/>
  <c r="V540" i="1"/>
  <c r="K540" i="1"/>
  <c r="W539" i="1"/>
  <c r="Y539" i="1"/>
  <c r="V539" i="1"/>
  <c r="K539" i="1"/>
  <c r="W538" i="1"/>
  <c r="Z538" i="1"/>
  <c r="V538" i="1"/>
  <c r="K538" i="1"/>
  <c r="W537" i="1"/>
  <c r="Y537" i="1"/>
  <c r="V537" i="1"/>
  <c r="K537" i="1"/>
  <c r="W536" i="1"/>
  <c r="Y536" i="1"/>
  <c r="V536" i="1"/>
  <c r="K536" i="1"/>
  <c r="W535" i="1"/>
  <c r="V535" i="1"/>
  <c r="K535" i="1"/>
  <c r="W534" i="1"/>
  <c r="V534" i="1"/>
  <c r="K534" i="1"/>
  <c r="W533" i="1"/>
  <c r="Y533" i="1"/>
  <c r="V533" i="1"/>
  <c r="K533" i="1"/>
  <c r="W532" i="1"/>
  <c r="Y532" i="1"/>
  <c r="K532" i="1"/>
  <c r="W531" i="1"/>
  <c r="K531" i="1"/>
  <c r="W530" i="1"/>
  <c r="Z530" i="1"/>
  <c r="V530" i="1"/>
  <c r="K530" i="1"/>
  <c r="W529" i="1"/>
  <c r="V529" i="1"/>
  <c r="K529" i="1"/>
  <c r="W528" i="1"/>
  <c r="Z528" i="1"/>
  <c r="V528" i="1"/>
  <c r="K528" i="1"/>
  <c r="W527" i="1"/>
  <c r="V527" i="1"/>
  <c r="K527" i="1"/>
  <c r="W526" i="1"/>
  <c r="V526" i="1"/>
  <c r="K526" i="1"/>
  <c r="W525" i="1"/>
  <c r="Y525" i="1"/>
  <c r="V525" i="1"/>
  <c r="K525" i="1"/>
  <c r="W524" i="1"/>
  <c r="V524" i="1"/>
  <c r="K524" i="1"/>
  <c r="W523" i="1"/>
  <c r="Y523" i="1"/>
  <c r="V523" i="1"/>
  <c r="K523" i="1"/>
  <c r="W522" i="1"/>
  <c r="Z522" i="1"/>
  <c r="V522" i="1"/>
  <c r="K522" i="1"/>
  <c r="W521" i="1"/>
  <c r="V521" i="1"/>
  <c r="K521" i="1"/>
  <c r="W520" i="1"/>
  <c r="Z520" i="1"/>
  <c r="V520" i="1"/>
  <c r="K520" i="1"/>
  <c r="W519" i="1"/>
  <c r="V519" i="1"/>
  <c r="K519" i="1"/>
  <c r="W518" i="1"/>
  <c r="Z518" i="1"/>
  <c r="V518" i="1"/>
  <c r="K518" i="1"/>
  <c r="W517" i="1"/>
  <c r="V517" i="1"/>
  <c r="K517" i="1"/>
  <c r="W516" i="1"/>
  <c r="Z516" i="1"/>
  <c r="V516" i="1"/>
  <c r="K516" i="1"/>
  <c r="W515" i="1"/>
  <c r="Y515" i="1"/>
  <c r="V515" i="1"/>
  <c r="K515" i="1"/>
  <c r="W514" i="1"/>
  <c r="Z514" i="1"/>
  <c r="V514" i="1"/>
  <c r="K514" i="1"/>
  <c r="W513" i="1"/>
  <c r="V513" i="1"/>
  <c r="K513" i="1"/>
  <c r="W512" i="1"/>
  <c r="Y512" i="1"/>
  <c r="K512" i="1"/>
  <c r="W511" i="1"/>
  <c r="Z511" i="1"/>
  <c r="K511" i="1"/>
  <c r="W510" i="1"/>
  <c r="V510" i="1"/>
  <c r="K510" i="1"/>
  <c r="W509" i="1"/>
  <c r="V509" i="1"/>
  <c r="K509" i="1"/>
  <c r="W508" i="1"/>
  <c r="Z508" i="1"/>
  <c r="V508" i="1"/>
  <c r="K508" i="1"/>
  <c r="W507" i="1"/>
  <c r="Y507" i="1"/>
  <c r="V507" i="1"/>
  <c r="K507" i="1"/>
  <c r="W506" i="1"/>
  <c r="V506" i="1"/>
  <c r="K506" i="1"/>
  <c r="W505" i="1"/>
  <c r="Y505" i="1"/>
  <c r="V505" i="1"/>
  <c r="K505" i="1"/>
  <c r="W504" i="1"/>
  <c r="V504" i="1"/>
  <c r="K504" i="1"/>
  <c r="W503" i="1"/>
  <c r="V503" i="1"/>
  <c r="K503" i="1"/>
  <c r="W502" i="1"/>
  <c r="Z502" i="1"/>
  <c r="V502" i="1"/>
  <c r="K502" i="1"/>
  <c r="W501" i="1"/>
  <c r="V501" i="1"/>
  <c r="K501" i="1"/>
  <c r="W500" i="1"/>
  <c r="Z500" i="1"/>
  <c r="V500" i="1"/>
  <c r="K500" i="1"/>
  <c r="W499" i="1"/>
  <c r="V499" i="1"/>
  <c r="K499" i="1"/>
  <c r="W498" i="1"/>
  <c r="V498" i="1"/>
  <c r="K498" i="1"/>
  <c r="W497" i="1"/>
  <c r="Y497" i="1"/>
  <c r="V497" i="1"/>
  <c r="K497" i="1"/>
  <c r="W496" i="1"/>
  <c r="Z496" i="1"/>
  <c r="V496" i="1"/>
  <c r="K496" i="1"/>
  <c r="W495" i="1"/>
  <c r="V495" i="1"/>
  <c r="K495" i="1"/>
  <c r="W494" i="1"/>
  <c r="Z494" i="1"/>
  <c r="V494" i="1"/>
  <c r="K494" i="1"/>
  <c r="W493" i="1"/>
  <c r="Y493" i="1"/>
  <c r="V493" i="1"/>
  <c r="K493" i="1"/>
  <c r="W492" i="1"/>
  <c r="Y492" i="1"/>
  <c r="V492" i="1"/>
  <c r="K492" i="1"/>
  <c r="W491" i="1"/>
  <c r="V491" i="1"/>
  <c r="W490" i="1"/>
  <c r="V490" i="1"/>
  <c r="K490" i="1"/>
  <c r="W489" i="1"/>
  <c r="Z489" i="1"/>
  <c r="V489" i="1"/>
  <c r="K489" i="1"/>
  <c r="W488" i="1"/>
  <c r="Y488" i="1"/>
  <c r="V488" i="1"/>
  <c r="K488" i="1"/>
  <c r="W487" i="1"/>
  <c r="V487" i="1"/>
  <c r="K487" i="1"/>
  <c r="W486" i="1"/>
  <c r="V486" i="1"/>
  <c r="K486" i="1"/>
  <c r="W485" i="1"/>
  <c r="Y485" i="1"/>
  <c r="V485" i="1"/>
  <c r="K485" i="1"/>
  <c r="W484" i="1"/>
  <c r="Y484" i="1"/>
  <c r="V484" i="1"/>
  <c r="K484" i="1"/>
  <c r="W483" i="1"/>
  <c r="V483" i="1"/>
  <c r="K483" i="1"/>
  <c r="W482" i="1"/>
  <c r="Z482" i="1"/>
  <c r="V482" i="1"/>
  <c r="K482" i="1"/>
  <c r="W481" i="1"/>
  <c r="Y481" i="1"/>
  <c r="V481" i="1"/>
  <c r="K481" i="1"/>
  <c r="W480" i="1"/>
  <c r="V480" i="1"/>
  <c r="K480" i="1"/>
  <c r="W479" i="1"/>
  <c r="Z479" i="1"/>
  <c r="V479" i="1"/>
  <c r="K479" i="1"/>
  <c r="W478" i="1"/>
  <c r="Y478" i="1"/>
  <c r="V478" i="1"/>
  <c r="K478" i="1"/>
  <c r="W477" i="1"/>
  <c r="Z477" i="1"/>
  <c r="V477" i="1"/>
  <c r="K477" i="1"/>
  <c r="W476" i="1"/>
  <c r="Y476" i="1"/>
  <c r="V476" i="1"/>
  <c r="K476" i="1"/>
  <c r="W475" i="1"/>
  <c r="Z475" i="1"/>
  <c r="V475" i="1"/>
  <c r="K475" i="1"/>
  <c r="W474" i="1"/>
  <c r="Y474" i="1"/>
  <c r="V474" i="1"/>
  <c r="K474" i="1"/>
  <c r="W473" i="1"/>
  <c r="Z473" i="1"/>
  <c r="V473" i="1"/>
  <c r="K473" i="1"/>
  <c r="W472" i="1"/>
  <c r="Y472" i="1"/>
  <c r="V472" i="1"/>
  <c r="K472" i="1"/>
  <c r="W471" i="1"/>
  <c r="Y471" i="1"/>
  <c r="V471" i="1"/>
  <c r="K471" i="1"/>
  <c r="W470" i="1"/>
  <c r="Y470" i="1"/>
  <c r="V470" i="1"/>
  <c r="K470" i="1"/>
  <c r="W469" i="1"/>
  <c r="Z469" i="1"/>
  <c r="V469" i="1"/>
  <c r="K469" i="1"/>
  <c r="W468" i="1"/>
  <c r="Z468" i="1"/>
  <c r="V468" i="1"/>
  <c r="K468" i="1"/>
  <c r="W467" i="1"/>
  <c r="Z467" i="1"/>
  <c r="V467" i="1"/>
  <c r="K467" i="1"/>
  <c r="W466" i="1"/>
  <c r="Z466" i="1"/>
  <c r="V466" i="1"/>
  <c r="K466" i="1"/>
  <c r="W465" i="1"/>
  <c r="V465" i="1"/>
  <c r="K465" i="1"/>
  <c r="W464" i="1"/>
  <c r="V464" i="1"/>
  <c r="K464" i="1"/>
  <c r="W463" i="1"/>
  <c r="V463" i="1"/>
  <c r="K463" i="1"/>
  <c r="W462" i="1"/>
  <c r="K462" i="1"/>
  <c r="W461" i="1"/>
  <c r="K461" i="1"/>
  <c r="W460" i="1"/>
  <c r="K460" i="1"/>
  <c r="W459" i="1"/>
  <c r="Z459" i="1"/>
  <c r="V459" i="1"/>
  <c r="K459" i="1"/>
  <c r="W458" i="1"/>
  <c r="Z458" i="1"/>
  <c r="V458" i="1"/>
  <c r="K458" i="1"/>
  <c r="W457" i="1"/>
  <c r="Z457" i="1"/>
  <c r="V457" i="1"/>
  <c r="K457" i="1"/>
  <c r="W456" i="1"/>
  <c r="Z456" i="1"/>
  <c r="V456" i="1"/>
  <c r="K456" i="1"/>
  <c r="W455" i="1"/>
  <c r="Z455" i="1"/>
  <c r="V455" i="1"/>
  <c r="K455" i="1"/>
  <c r="W454" i="1"/>
  <c r="Y454" i="1"/>
  <c r="V454" i="1"/>
  <c r="K454" i="1"/>
  <c r="W453" i="1"/>
  <c r="V453" i="1"/>
  <c r="K453" i="1"/>
  <c r="W452" i="1"/>
  <c r="Y452" i="1"/>
  <c r="V452" i="1"/>
  <c r="K452" i="1"/>
  <c r="W451" i="1"/>
  <c r="Z451" i="1"/>
  <c r="V451" i="1"/>
  <c r="K451" i="1"/>
  <c r="W450" i="1"/>
  <c r="V450" i="1"/>
  <c r="K450" i="1"/>
  <c r="W449" i="1"/>
  <c r="V449" i="1"/>
  <c r="K449" i="1"/>
  <c r="W448" i="1"/>
  <c r="Y448" i="1"/>
  <c r="V448" i="1"/>
  <c r="K448" i="1"/>
  <c r="W447" i="1"/>
  <c r="Z447" i="1"/>
  <c r="V447" i="1"/>
  <c r="K447" i="1"/>
  <c r="W446" i="1"/>
  <c r="Y446" i="1"/>
  <c r="V446" i="1"/>
  <c r="K446" i="1"/>
  <c r="W445" i="1"/>
  <c r="Z445" i="1"/>
  <c r="V445" i="1"/>
  <c r="K445" i="1"/>
  <c r="W444" i="1"/>
  <c r="Y444" i="1"/>
  <c r="V444" i="1"/>
  <c r="K444" i="1"/>
  <c r="W443" i="1"/>
  <c r="Z443" i="1"/>
  <c r="V443" i="1"/>
  <c r="K443" i="1"/>
  <c r="W442" i="1"/>
  <c r="Y442" i="1"/>
  <c r="K442" i="1"/>
  <c r="W441" i="1"/>
  <c r="Y441" i="1"/>
  <c r="V441" i="1"/>
  <c r="K441" i="1"/>
  <c r="W440" i="1"/>
  <c r="V440" i="1"/>
  <c r="K440" i="1"/>
  <c r="W439" i="1"/>
  <c r="Y439" i="1"/>
  <c r="V439" i="1"/>
  <c r="K439" i="1"/>
  <c r="W438" i="1"/>
  <c r="V438" i="1"/>
  <c r="K438" i="1"/>
  <c r="W437" i="1"/>
  <c r="V437" i="1"/>
  <c r="K437" i="1"/>
  <c r="W436" i="1"/>
  <c r="V436" i="1"/>
  <c r="K436" i="1"/>
  <c r="W435" i="1"/>
  <c r="V435" i="1"/>
  <c r="K435" i="1"/>
  <c r="W434" i="1"/>
  <c r="V434" i="1"/>
  <c r="K434" i="1"/>
  <c r="W433" i="1"/>
  <c r="Y433" i="1"/>
  <c r="V433" i="1"/>
  <c r="K433" i="1"/>
  <c r="W432" i="1"/>
  <c r="Z432" i="1"/>
  <c r="V432" i="1"/>
  <c r="K432" i="1"/>
  <c r="W431" i="1"/>
  <c r="Y431" i="1"/>
  <c r="V431" i="1"/>
  <c r="K431" i="1"/>
  <c r="W430" i="1"/>
  <c r="Z430" i="1"/>
  <c r="V430" i="1"/>
  <c r="K430" i="1"/>
  <c r="W429" i="1"/>
  <c r="V429" i="1"/>
  <c r="K429" i="1"/>
  <c r="W428" i="1"/>
  <c r="Z428" i="1"/>
  <c r="V428" i="1"/>
  <c r="K428" i="1"/>
  <c r="W427" i="1"/>
  <c r="Y427" i="1"/>
  <c r="V427" i="1"/>
  <c r="K427" i="1"/>
  <c r="W426" i="1"/>
  <c r="V426" i="1"/>
  <c r="K426" i="1"/>
  <c r="W425" i="1"/>
  <c r="Y425" i="1"/>
  <c r="V425" i="1"/>
  <c r="K425" i="1"/>
  <c r="W424" i="1"/>
  <c r="K424" i="1"/>
  <c r="W423" i="1"/>
  <c r="V423" i="1"/>
  <c r="K423" i="1"/>
  <c r="W422" i="1"/>
  <c r="Y422" i="1"/>
  <c r="V422" i="1"/>
  <c r="K422" i="1"/>
  <c r="W421" i="1"/>
  <c r="Z421" i="1"/>
  <c r="V421" i="1"/>
  <c r="K421" i="1"/>
  <c r="W420" i="1"/>
  <c r="V420" i="1"/>
  <c r="K420" i="1"/>
  <c r="W419" i="1"/>
  <c r="V419" i="1"/>
  <c r="K419" i="1"/>
  <c r="W418" i="1"/>
  <c r="Y418" i="1"/>
  <c r="V418" i="1"/>
  <c r="K418" i="1"/>
  <c r="W417" i="1"/>
  <c r="V417" i="1"/>
  <c r="K417" i="1"/>
  <c r="W416" i="1"/>
  <c r="Y416" i="1"/>
  <c r="K416" i="1"/>
  <c r="W415" i="1"/>
  <c r="Y415" i="1"/>
  <c r="V415" i="1"/>
  <c r="K415" i="1"/>
  <c r="W414" i="1"/>
  <c r="Z414" i="1"/>
  <c r="K414" i="1"/>
  <c r="W413" i="1"/>
  <c r="Z413" i="1"/>
  <c r="K413" i="1"/>
  <c r="W412" i="1"/>
  <c r="V412" i="1"/>
  <c r="K412" i="1"/>
  <c r="W411" i="1"/>
  <c r="Y411" i="1"/>
  <c r="V411" i="1"/>
  <c r="K411" i="1"/>
  <c r="W410" i="1"/>
  <c r="V410" i="1"/>
  <c r="K410" i="1"/>
  <c r="W409" i="1"/>
  <c r="Y409" i="1"/>
  <c r="V409" i="1"/>
  <c r="K409" i="1"/>
  <c r="W408" i="1"/>
  <c r="V408" i="1"/>
  <c r="K408" i="1"/>
  <c r="W407" i="1"/>
  <c r="V407" i="1"/>
  <c r="K407" i="1"/>
  <c r="W406" i="1"/>
  <c r="Y406" i="1"/>
  <c r="V406" i="1"/>
  <c r="K406" i="1"/>
  <c r="W405" i="1"/>
  <c r="Y405" i="1"/>
  <c r="V405" i="1"/>
  <c r="K405" i="1"/>
  <c r="W404" i="1"/>
  <c r="V404" i="1"/>
  <c r="K404" i="1"/>
  <c r="W403" i="1"/>
  <c r="V403" i="1"/>
  <c r="K403" i="1"/>
  <c r="W402" i="1"/>
  <c r="Z402" i="1"/>
  <c r="V402" i="1"/>
  <c r="K402" i="1"/>
  <c r="W401" i="1"/>
  <c r="Y401" i="1"/>
  <c r="V401" i="1"/>
  <c r="K401" i="1"/>
  <c r="W400" i="1"/>
  <c r="V400" i="1"/>
  <c r="K400" i="1"/>
  <c r="W399" i="1"/>
  <c r="V399" i="1"/>
  <c r="K399" i="1"/>
  <c r="W398" i="1"/>
  <c r="V398" i="1"/>
  <c r="K398" i="1"/>
  <c r="W397" i="1"/>
  <c r="Y397" i="1"/>
  <c r="V397" i="1"/>
  <c r="K397" i="1"/>
  <c r="W396" i="1"/>
  <c r="V396" i="1"/>
  <c r="K396" i="1"/>
  <c r="W395" i="1"/>
  <c r="V395" i="1"/>
  <c r="K395" i="1"/>
  <c r="W394" i="1"/>
  <c r="Z394" i="1"/>
  <c r="V394" i="1"/>
  <c r="K394" i="1"/>
  <c r="W393" i="1"/>
  <c r="Z393" i="1"/>
  <c r="V393" i="1"/>
  <c r="K393" i="1"/>
  <c r="W392" i="1"/>
  <c r="V392" i="1"/>
  <c r="K392" i="1"/>
  <c r="W391" i="1"/>
  <c r="Y391" i="1"/>
  <c r="V391" i="1"/>
  <c r="K391" i="1"/>
  <c r="W390" i="1"/>
  <c r="V390" i="1"/>
  <c r="K390" i="1"/>
  <c r="W389" i="1"/>
  <c r="Y389" i="1"/>
  <c r="V389" i="1"/>
  <c r="K389" i="1"/>
  <c r="W388" i="1"/>
  <c r="Z388" i="1"/>
  <c r="V388" i="1"/>
  <c r="K388" i="1"/>
  <c r="W387" i="1"/>
  <c r="V387" i="1"/>
  <c r="K387" i="1"/>
  <c r="W386" i="1"/>
  <c r="V386" i="1"/>
  <c r="K386" i="1"/>
  <c r="W385" i="1"/>
  <c r="Z385" i="1"/>
  <c r="V385" i="1"/>
  <c r="K385" i="1"/>
  <c r="W384" i="1"/>
  <c r="Z384" i="1"/>
  <c r="V384" i="1"/>
  <c r="K384" i="1"/>
  <c r="W383" i="1"/>
  <c r="Z383" i="1"/>
  <c r="V383" i="1"/>
  <c r="K383" i="1"/>
  <c r="W382" i="1"/>
  <c r="Z382" i="1"/>
  <c r="V382" i="1"/>
  <c r="K382" i="1"/>
  <c r="W381" i="1"/>
  <c r="Y381" i="1"/>
  <c r="V381" i="1"/>
  <c r="K381" i="1"/>
  <c r="W380" i="1"/>
  <c r="V380" i="1"/>
  <c r="K380" i="1"/>
  <c r="W379" i="1"/>
  <c r="Y379" i="1"/>
  <c r="V379" i="1"/>
  <c r="K379" i="1"/>
  <c r="W378" i="1"/>
  <c r="Z378" i="1"/>
  <c r="V378" i="1"/>
  <c r="K378" i="1"/>
  <c r="W377" i="1"/>
  <c r="Y377" i="1"/>
  <c r="V377" i="1"/>
  <c r="K377" i="1"/>
  <c r="W376" i="1"/>
  <c r="Z376" i="1"/>
  <c r="V376" i="1"/>
  <c r="K376" i="1"/>
  <c r="W375" i="1"/>
  <c r="V375" i="1"/>
  <c r="K375" i="1"/>
  <c r="W374" i="1"/>
  <c r="V374" i="1"/>
  <c r="K374" i="1"/>
  <c r="W373" i="1"/>
  <c r="Y373" i="1"/>
  <c r="V373" i="1"/>
  <c r="K373" i="1"/>
  <c r="W372" i="1"/>
  <c r="Z372" i="1"/>
  <c r="V372" i="1"/>
  <c r="K372" i="1"/>
  <c r="W371" i="1"/>
  <c r="V371" i="1"/>
  <c r="K371" i="1"/>
  <c r="W370" i="1"/>
  <c r="Z370" i="1"/>
  <c r="V370" i="1"/>
  <c r="K370" i="1"/>
  <c r="W369" i="1"/>
  <c r="Y369" i="1"/>
  <c r="V369" i="1"/>
  <c r="K369" i="1"/>
  <c r="W368" i="1"/>
  <c r="V368" i="1"/>
  <c r="K368" i="1"/>
  <c r="W367" i="1"/>
  <c r="Z367" i="1"/>
  <c r="V367" i="1"/>
  <c r="K367" i="1"/>
  <c r="W366" i="1"/>
  <c r="Y366" i="1"/>
  <c r="V366" i="1"/>
  <c r="K366" i="1"/>
  <c r="W365" i="1"/>
  <c r="Y365" i="1"/>
  <c r="V365" i="1"/>
  <c r="K365" i="1"/>
  <c r="W364" i="1"/>
  <c r="Z364" i="1"/>
  <c r="V364" i="1"/>
  <c r="K364" i="1"/>
  <c r="W363" i="1"/>
  <c r="V363" i="1"/>
  <c r="K363" i="1"/>
  <c r="W362" i="1"/>
  <c r="V362" i="1"/>
  <c r="K362" i="1"/>
  <c r="W361" i="1"/>
  <c r="Z361" i="1"/>
  <c r="V361" i="1"/>
  <c r="K361" i="1"/>
  <c r="W360" i="1"/>
  <c r="Z360" i="1"/>
  <c r="V360" i="1"/>
  <c r="K360" i="1"/>
  <c r="W359" i="1"/>
  <c r="Y359" i="1"/>
  <c r="V359" i="1"/>
  <c r="K359" i="1"/>
  <c r="W358" i="1"/>
  <c r="V358" i="1"/>
  <c r="K358" i="1"/>
  <c r="W357" i="1"/>
  <c r="Z357" i="1"/>
  <c r="V357" i="1"/>
  <c r="K357" i="1"/>
  <c r="W356" i="1"/>
  <c r="V356" i="1"/>
  <c r="K356" i="1"/>
  <c r="W355" i="1"/>
  <c r="Y355" i="1"/>
  <c r="V355" i="1"/>
  <c r="K355" i="1"/>
  <c r="W354" i="1"/>
  <c r="V354" i="1"/>
  <c r="K354" i="1"/>
  <c r="W353" i="1"/>
  <c r="Z353" i="1"/>
  <c r="V353" i="1"/>
  <c r="K353" i="1"/>
  <c r="W352" i="1"/>
  <c r="V352" i="1"/>
  <c r="K352" i="1"/>
  <c r="W351" i="1"/>
  <c r="V351" i="1"/>
  <c r="K351" i="1"/>
  <c r="W350" i="1"/>
  <c r="Z350" i="1"/>
  <c r="V350" i="1"/>
  <c r="K350" i="1"/>
  <c r="W349" i="1"/>
  <c r="Z349" i="1"/>
  <c r="V349" i="1"/>
  <c r="K349" i="1"/>
  <c r="W348" i="1"/>
  <c r="V348" i="1"/>
  <c r="K348" i="1"/>
  <c r="W347" i="1"/>
  <c r="K347" i="1"/>
  <c r="W346" i="1"/>
  <c r="Y346" i="1"/>
  <c r="V346" i="1"/>
  <c r="K346" i="1"/>
  <c r="W345" i="1"/>
  <c r="Z345" i="1"/>
  <c r="V345" i="1"/>
  <c r="K345" i="1"/>
  <c r="W344" i="1"/>
  <c r="Z344" i="1"/>
  <c r="V344" i="1"/>
  <c r="K344" i="1"/>
  <c r="W343" i="1"/>
  <c r="Z343" i="1"/>
  <c r="V343" i="1"/>
  <c r="K343" i="1"/>
  <c r="W342" i="1"/>
  <c r="Y342" i="1"/>
  <c r="V342" i="1"/>
  <c r="K342" i="1"/>
  <c r="W341" i="1"/>
  <c r="Z341" i="1"/>
  <c r="K341" i="1"/>
  <c r="W340" i="1"/>
  <c r="Z340" i="1"/>
  <c r="K340" i="1"/>
  <c r="W339" i="1"/>
  <c r="V339" i="1"/>
  <c r="K339" i="1"/>
  <c r="W338" i="1"/>
  <c r="Y338" i="1"/>
  <c r="V338" i="1"/>
  <c r="K338" i="1"/>
  <c r="W337" i="1"/>
  <c r="Z337" i="1"/>
  <c r="V337" i="1"/>
  <c r="K337" i="1"/>
  <c r="W336" i="1"/>
  <c r="Z336" i="1"/>
  <c r="V336" i="1"/>
  <c r="K336" i="1"/>
  <c r="W335" i="1"/>
  <c r="V335" i="1"/>
  <c r="K335" i="1"/>
  <c r="W334" i="1"/>
  <c r="Z334" i="1"/>
  <c r="V334" i="1"/>
  <c r="K334" i="1"/>
  <c r="W333" i="1"/>
  <c r="Z333" i="1"/>
  <c r="V333" i="1"/>
  <c r="K333" i="1"/>
  <c r="W332" i="1"/>
  <c r="Y332" i="1"/>
  <c r="K332" i="1"/>
  <c r="W331" i="1"/>
  <c r="Y331" i="1"/>
  <c r="V331" i="1"/>
  <c r="K331" i="1"/>
  <c r="W330" i="1"/>
  <c r="Z330" i="1"/>
  <c r="V330" i="1"/>
  <c r="K330" i="1"/>
  <c r="W329" i="1"/>
  <c r="Z329" i="1"/>
  <c r="V329" i="1"/>
  <c r="K329" i="1"/>
  <c r="W328" i="1"/>
  <c r="V328" i="1"/>
  <c r="K328" i="1"/>
  <c r="W327" i="1"/>
  <c r="Y327" i="1"/>
  <c r="V327" i="1"/>
  <c r="K327" i="1"/>
  <c r="W326" i="1"/>
  <c r="Z326" i="1"/>
  <c r="V326" i="1"/>
  <c r="K326" i="1"/>
  <c r="W325" i="1"/>
  <c r="Z325" i="1"/>
  <c r="V325" i="1"/>
  <c r="K325" i="1"/>
  <c r="W324" i="1"/>
  <c r="V324" i="1"/>
  <c r="K324" i="1"/>
  <c r="W323" i="1"/>
  <c r="V323" i="1"/>
  <c r="K323" i="1"/>
  <c r="W322" i="1"/>
  <c r="V322" i="1"/>
  <c r="K322" i="1"/>
  <c r="W321" i="1"/>
  <c r="Z321" i="1"/>
  <c r="V321" i="1"/>
  <c r="K321" i="1"/>
  <c r="W320" i="1"/>
  <c r="V320" i="1"/>
  <c r="K320" i="1"/>
  <c r="W319" i="1"/>
  <c r="Y319" i="1"/>
  <c r="V319" i="1"/>
  <c r="K319" i="1"/>
  <c r="W318" i="1"/>
  <c r="Z318" i="1"/>
  <c r="V318" i="1"/>
  <c r="K318" i="1"/>
  <c r="W317" i="1"/>
  <c r="Z317" i="1"/>
  <c r="V317" i="1"/>
  <c r="K317" i="1"/>
  <c r="W316" i="1"/>
  <c r="V316" i="1"/>
  <c r="K316" i="1"/>
  <c r="W315" i="1"/>
  <c r="Y315" i="1"/>
  <c r="V315" i="1"/>
  <c r="K315" i="1"/>
  <c r="W314" i="1"/>
  <c r="Z314" i="1"/>
  <c r="V314" i="1"/>
  <c r="K314" i="1"/>
  <c r="W313" i="1"/>
  <c r="Z313" i="1"/>
  <c r="V313" i="1"/>
  <c r="K313" i="1"/>
  <c r="W312" i="1"/>
  <c r="Z312" i="1"/>
  <c r="V312" i="1"/>
  <c r="K312" i="1"/>
  <c r="W311" i="1"/>
  <c r="V311" i="1"/>
  <c r="K311" i="1"/>
  <c r="W310" i="1"/>
  <c r="V310" i="1"/>
  <c r="K310" i="1"/>
  <c r="W309" i="1"/>
  <c r="Z309" i="1"/>
  <c r="V309" i="1"/>
  <c r="K309" i="1"/>
  <c r="W308" i="1"/>
  <c r="V308" i="1"/>
  <c r="K308" i="1"/>
  <c r="W307" i="1"/>
  <c r="Y307" i="1"/>
  <c r="V307" i="1"/>
  <c r="K307" i="1"/>
  <c r="W306" i="1"/>
  <c r="V306" i="1"/>
  <c r="K306" i="1"/>
  <c r="W305" i="1"/>
  <c r="Z305" i="1"/>
  <c r="V305" i="1"/>
  <c r="K305" i="1"/>
  <c r="W304" i="1"/>
  <c r="V304" i="1"/>
  <c r="K304" i="1"/>
  <c r="W303" i="1"/>
  <c r="V303" i="1"/>
  <c r="K303" i="1"/>
  <c r="W302" i="1"/>
  <c r="Z302" i="1"/>
  <c r="V302" i="1"/>
  <c r="K302" i="1"/>
  <c r="W301" i="1"/>
  <c r="Z301" i="1"/>
  <c r="V301" i="1"/>
  <c r="K301" i="1"/>
  <c r="W300" i="1"/>
  <c r="V300" i="1"/>
  <c r="K300" i="1"/>
  <c r="W299" i="1"/>
  <c r="V299" i="1"/>
  <c r="K299" i="1"/>
  <c r="W298" i="1"/>
  <c r="Z298" i="1"/>
  <c r="V298" i="1"/>
  <c r="K298" i="1"/>
  <c r="W297" i="1"/>
  <c r="Z297" i="1"/>
  <c r="V297" i="1"/>
  <c r="K297" i="1"/>
  <c r="W296" i="1"/>
  <c r="V296" i="1"/>
  <c r="K296" i="1"/>
  <c r="W295" i="1"/>
  <c r="Y295" i="1"/>
  <c r="V295" i="1"/>
  <c r="K295" i="1"/>
  <c r="W294" i="1"/>
  <c r="Z294" i="1"/>
  <c r="V294" i="1"/>
  <c r="K294" i="1"/>
  <c r="W293" i="1"/>
  <c r="Z293" i="1"/>
  <c r="V293" i="1"/>
  <c r="K293" i="1"/>
  <c r="W292" i="1"/>
  <c r="V292" i="1"/>
  <c r="K292" i="1"/>
  <c r="W291" i="1"/>
  <c r="Z291" i="1"/>
  <c r="V291" i="1"/>
  <c r="K291" i="1"/>
  <c r="W290" i="1"/>
  <c r="Z290" i="1"/>
  <c r="V290" i="1"/>
  <c r="K290" i="1"/>
  <c r="W289" i="1"/>
  <c r="Z289" i="1"/>
  <c r="V289" i="1"/>
  <c r="K289" i="1"/>
  <c r="W288" i="1"/>
  <c r="Z288" i="1"/>
  <c r="V288" i="1"/>
  <c r="K288" i="1"/>
  <c r="W287" i="1"/>
  <c r="Z287" i="1"/>
  <c r="V287" i="1"/>
  <c r="K287" i="1"/>
  <c r="W286" i="1"/>
  <c r="Z286" i="1"/>
  <c r="V286" i="1"/>
  <c r="K286" i="1"/>
  <c r="W285" i="1"/>
  <c r="Z285" i="1"/>
  <c r="V285" i="1"/>
  <c r="K285" i="1"/>
  <c r="W284" i="1"/>
  <c r="Z284" i="1"/>
  <c r="V284" i="1"/>
  <c r="K284" i="1"/>
  <c r="W283" i="1"/>
  <c r="Z283" i="1"/>
  <c r="V283" i="1"/>
  <c r="K283" i="1"/>
  <c r="W282" i="1"/>
  <c r="Z282" i="1"/>
  <c r="V282" i="1"/>
  <c r="K282" i="1"/>
  <c r="W281" i="1"/>
  <c r="Z281" i="1"/>
  <c r="V281" i="1"/>
  <c r="K281" i="1"/>
  <c r="W280" i="1"/>
  <c r="Y280" i="1"/>
  <c r="V280" i="1"/>
  <c r="K280" i="1"/>
  <c r="W279" i="1"/>
  <c r="Z279" i="1"/>
  <c r="V279" i="1"/>
  <c r="K279" i="1"/>
  <c r="W278" i="1"/>
  <c r="V278" i="1"/>
  <c r="K278" i="1"/>
  <c r="W277" i="1"/>
  <c r="Z277" i="1"/>
  <c r="V277" i="1"/>
  <c r="K277" i="1"/>
  <c r="W276" i="1"/>
  <c r="V276" i="1"/>
  <c r="K276" i="1"/>
  <c r="W275" i="1"/>
  <c r="V275" i="1"/>
  <c r="K275" i="1"/>
  <c r="W274" i="1"/>
  <c r="Y274" i="1"/>
  <c r="V274" i="1"/>
  <c r="K274" i="1"/>
  <c r="W273" i="1"/>
  <c r="Z273" i="1"/>
  <c r="K273" i="1"/>
  <c r="W272" i="1"/>
  <c r="X272" i="1"/>
  <c r="K272" i="1"/>
  <c r="W271" i="1"/>
  <c r="X271" i="1"/>
  <c r="Y271" i="1"/>
  <c r="V271" i="1"/>
  <c r="K271" i="1"/>
  <c r="W270" i="1"/>
  <c r="V270" i="1"/>
  <c r="K270" i="1"/>
  <c r="W269" i="1"/>
  <c r="X269" i="1"/>
  <c r="Y269" i="1"/>
  <c r="V269" i="1"/>
  <c r="K269" i="1"/>
  <c r="W268" i="1"/>
  <c r="V268" i="1"/>
  <c r="K268" i="1"/>
  <c r="W267" i="1"/>
  <c r="V267" i="1"/>
  <c r="K267" i="1"/>
  <c r="W266" i="1"/>
  <c r="V266" i="1"/>
  <c r="K266" i="1"/>
  <c r="W265" i="1"/>
  <c r="Z265" i="1"/>
  <c r="V265" i="1"/>
  <c r="K265" i="1"/>
  <c r="W264" i="1"/>
  <c r="Z264" i="1"/>
  <c r="V264" i="1"/>
  <c r="K264" i="1"/>
  <c r="W263" i="1"/>
  <c r="Z263" i="1"/>
  <c r="V263" i="1"/>
  <c r="K263" i="1"/>
  <c r="W262" i="1"/>
  <c r="V262" i="1"/>
  <c r="K262" i="1"/>
  <c r="W261" i="1"/>
  <c r="Z261" i="1"/>
  <c r="V261" i="1"/>
  <c r="K261" i="1"/>
  <c r="W260" i="1"/>
  <c r="Z260" i="1"/>
  <c r="V260" i="1"/>
  <c r="K260" i="1"/>
  <c r="W259" i="1"/>
  <c r="V259" i="1"/>
  <c r="K259" i="1"/>
  <c r="W258" i="1"/>
  <c r="Z258" i="1"/>
  <c r="V258" i="1"/>
  <c r="K258" i="1"/>
  <c r="W257" i="1"/>
  <c r="V257" i="1"/>
  <c r="K257" i="1"/>
  <c r="W256" i="1"/>
  <c r="Z256" i="1"/>
  <c r="V256" i="1"/>
  <c r="K256" i="1"/>
  <c r="W255" i="1"/>
  <c r="Z255" i="1"/>
  <c r="V255" i="1"/>
  <c r="K255" i="1"/>
  <c r="W254" i="1"/>
  <c r="Z254" i="1"/>
  <c r="V254" i="1"/>
  <c r="K254" i="1"/>
  <c r="W253" i="1"/>
  <c r="Z253" i="1"/>
  <c r="V253" i="1"/>
  <c r="K253" i="1"/>
  <c r="W252" i="1"/>
  <c r="V252" i="1"/>
  <c r="K252" i="1"/>
  <c r="W251" i="1"/>
  <c r="Z251" i="1"/>
  <c r="V251" i="1"/>
  <c r="K251" i="1"/>
  <c r="W250" i="1"/>
  <c r="Z250" i="1"/>
  <c r="V250" i="1"/>
  <c r="K250" i="1"/>
  <c r="W249" i="1"/>
  <c r="V249" i="1"/>
  <c r="K249" i="1"/>
  <c r="W248" i="1"/>
  <c r="V248" i="1"/>
  <c r="K248" i="1"/>
  <c r="W247" i="1"/>
  <c r="V247" i="1"/>
  <c r="K247" i="1"/>
  <c r="W246" i="1"/>
  <c r="V246" i="1"/>
  <c r="K246" i="1"/>
  <c r="W245" i="1"/>
  <c r="V245" i="1"/>
  <c r="K245" i="1"/>
  <c r="W244" i="1"/>
  <c r="Z244" i="1"/>
  <c r="V244" i="1"/>
  <c r="K244" i="1"/>
  <c r="W243" i="1"/>
  <c r="Z243" i="1"/>
  <c r="V243" i="1"/>
  <c r="K243" i="1"/>
  <c r="W242" i="1"/>
  <c r="V242" i="1"/>
  <c r="K242" i="1"/>
  <c r="W241" i="1"/>
  <c r="V241" i="1"/>
  <c r="K241" i="1"/>
  <c r="W240" i="1"/>
  <c r="Z240" i="1"/>
  <c r="V240" i="1"/>
  <c r="K240" i="1"/>
  <c r="W239" i="1"/>
  <c r="Z239" i="1"/>
  <c r="V239" i="1"/>
  <c r="K239" i="1"/>
  <c r="W238" i="1"/>
  <c r="Z238" i="1"/>
  <c r="V238" i="1"/>
  <c r="K238" i="1"/>
  <c r="W237" i="1"/>
  <c r="V237" i="1"/>
  <c r="K237" i="1"/>
  <c r="W236" i="1"/>
  <c r="Z236" i="1"/>
  <c r="V236" i="1"/>
  <c r="K236" i="1"/>
  <c r="W235" i="1"/>
  <c r="Z235" i="1"/>
  <c r="V235" i="1"/>
  <c r="K235" i="1"/>
  <c r="W234" i="1"/>
  <c r="V234" i="1"/>
  <c r="K234" i="1"/>
  <c r="W233" i="1"/>
  <c r="V233" i="1"/>
  <c r="K233" i="1"/>
  <c r="W232" i="1"/>
  <c r="V232" i="1"/>
  <c r="K232" i="1"/>
  <c r="W231" i="1"/>
  <c r="Z231" i="1"/>
  <c r="V231" i="1"/>
  <c r="K231" i="1"/>
  <c r="W230" i="1"/>
  <c r="V230" i="1"/>
  <c r="K230" i="1"/>
  <c r="W229" i="1"/>
  <c r="V229" i="1"/>
  <c r="K229" i="1"/>
  <c r="W228" i="1"/>
  <c r="Z228" i="1"/>
  <c r="V228" i="1"/>
  <c r="K228" i="1"/>
  <c r="W227" i="1"/>
  <c r="Z227" i="1"/>
  <c r="V227" i="1"/>
  <c r="K227" i="1"/>
  <c r="W226" i="1"/>
  <c r="Y226" i="1"/>
  <c r="V226" i="1"/>
  <c r="K226" i="1"/>
  <c r="W225" i="1"/>
  <c r="V225" i="1"/>
  <c r="K225" i="1"/>
  <c r="W224" i="1"/>
  <c r="Z224" i="1"/>
  <c r="V224" i="1"/>
  <c r="K224" i="1"/>
  <c r="W223" i="1"/>
  <c r="Z223" i="1"/>
  <c r="V223" i="1"/>
  <c r="K223" i="1"/>
  <c r="W222" i="1"/>
  <c r="V222" i="1"/>
  <c r="K222" i="1"/>
  <c r="W221" i="1"/>
  <c r="V221" i="1"/>
  <c r="K221" i="1"/>
  <c r="W220" i="1"/>
  <c r="Z220" i="1"/>
  <c r="V220" i="1"/>
  <c r="K220" i="1"/>
  <c r="W219" i="1"/>
  <c r="Z219" i="1"/>
  <c r="V219" i="1"/>
  <c r="K219" i="1"/>
  <c r="W218" i="1"/>
  <c r="V218" i="1"/>
  <c r="K218" i="1"/>
  <c r="W217" i="1"/>
  <c r="Y217" i="1"/>
  <c r="V217" i="1"/>
  <c r="W216" i="1"/>
  <c r="Y216" i="1"/>
  <c r="V216" i="1"/>
  <c r="K216" i="1"/>
  <c r="W215" i="1"/>
  <c r="V215" i="1"/>
  <c r="K215" i="1"/>
  <c r="W214" i="1"/>
  <c r="X214" i="1"/>
  <c r="V214" i="1"/>
  <c r="K214" i="1"/>
  <c r="W213" i="1"/>
  <c r="V213" i="1"/>
  <c r="K213" i="1"/>
  <c r="W212" i="1"/>
  <c r="Z212" i="1"/>
  <c r="V212" i="1"/>
  <c r="K212" i="1"/>
  <c r="W211" i="1"/>
  <c r="V211" i="1"/>
  <c r="K211" i="1"/>
  <c r="W210" i="1"/>
  <c r="V210" i="1"/>
  <c r="K210" i="1"/>
  <c r="W209" i="1"/>
  <c r="Z209" i="1"/>
  <c r="V209" i="1"/>
  <c r="K209" i="1"/>
  <c r="W208" i="1"/>
  <c r="Z208" i="1"/>
  <c r="V208" i="1"/>
  <c r="K208" i="1"/>
  <c r="W207" i="1"/>
  <c r="V207" i="1"/>
  <c r="K207" i="1"/>
  <c r="W206" i="1"/>
  <c r="V206" i="1"/>
  <c r="K206" i="1"/>
  <c r="W205" i="1"/>
  <c r="V205" i="1"/>
  <c r="K205" i="1"/>
  <c r="W204" i="1"/>
  <c r="V204" i="1"/>
  <c r="K204" i="1"/>
  <c r="W203" i="1"/>
  <c r="V203" i="1"/>
  <c r="K203" i="1"/>
  <c r="W202" i="1"/>
  <c r="V202" i="1"/>
  <c r="K202" i="1"/>
  <c r="W201" i="1"/>
  <c r="V201" i="1"/>
  <c r="K201" i="1"/>
  <c r="W200" i="1"/>
  <c r="V200" i="1"/>
  <c r="K200" i="1"/>
  <c r="W199" i="1"/>
  <c r="V199" i="1"/>
  <c r="K199" i="1"/>
  <c r="W198" i="1"/>
  <c r="V198" i="1"/>
  <c r="K198" i="1"/>
  <c r="W197" i="1"/>
  <c r="Z197" i="1"/>
  <c r="V197" i="1"/>
  <c r="K197" i="1"/>
  <c r="W196" i="1"/>
  <c r="Z196" i="1"/>
  <c r="V196" i="1"/>
  <c r="K196" i="1"/>
  <c r="W195" i="1"/>
  <c r="V195" i="1"/>
  <c r="K195" i="1"/>
  <c r="W194" i="1"/>
  <c r="Z194" i="1"/>
  <c r="V194" i="1"/>
  <c r="K194" i="1"/>
  <c r="W193" i="1"/>
  <c r="Z193" i="1"/>
  <c r="V193" i="1"/>
  <c r="K193" i="1"/>
  <c r="W192" i="1"/>
  <c r="Z192" i="1"/>
  <c r="V192" i="1"/>
  <c r="K192" i="1"/>
  <c r="W191" i="1"/>
  <c r="V191" i="1"/>
  <c r="K191" i="1"/>
  <c r="W190" i="1"/>
  <c r="V190" i="1"/>
  <c r="K190" i="1"/>
  <c r="W189" i="1"/>
  <c r="Z189" i="1"/>
  <c r="V189" i="1"/>
  <c r="K189" i="1"/>
  <c r="W188" i="1"/>
  <c r="Z188" i="1"/>
  <c r="V188" i="1"/>
  <c r="K188" i="1"/>
  <c r="W187" i="1"/>
  <c r="V187" i="1"/>
  <c r="K187" i="1"/>
  <c r="W186" i="1"/>
  <c r="Y186" i="1"/>
  <c r="V186" i="1"/>
  <c r="K186" i="1"/>
  <c r="W185" i="1"/>
  <c r="Z185" i="1"/>
  <c r="V185" i="1"/>
  <c r="K185" i="1"/>
  <c r="W184" i="1"/>
  <c r="Z184" i="1"/>
  <c r="V184" i="1"/>
  <c r="K184" i="1"/>
  <c r="W183" i="1"/>
  <c r="V183" i="1"/>
  <c r="K183" i="1"/>
  <c r="W182" i="1"/>
  <c r="Z182" i="1"/>
  <c r="V182" i="1"/>
  <c r="K182" i="1"/>
  <c r="W181" i="1"/>
  <c r="Z181" i="1"/>
  <c r="V181" i="1"/>
  <c r="K181" i="1"/>
  <c r="W180" i="1"/>
  <c r="Z180" i="1"/>
  <c r="V180" i="1"/>
  <c r="K180" i="1"/>
  <c r="W179" i="1"/>
  <c r="V179" i="1"/>
  <c r="K179" i="1"/>
  <c r="W178" i="1"/>
  <c r="V178" i="1"/>
  <c r="K178" i="1"/>
  <c r="W177" i="1"/>
  <c r="Z177" i="1"/>
  <c r="V177" i="1"/>
  <c r="K177" i="1"/>
  <c r="W176" i="1"/>
  <c r="Z176" i="1"/>
  <c r="V176" i="1"/>
  <c r="K176" i="1"/>
  <c r="W175" i="1"/>
  <c r="V175" i="1"/>
  <c r="K175" i="1"/>
  <c r="W174" i="1"/>
  <c r="V174" i="1"/>
  <c r="K174" i="1"/>
  <c r="W173" i="1"/>
  <c r="V173" i="1"/>
  <c r="K173" i="1"/>
  <c r="W172" i="1"/>
  <c r="Z172" i="1"/>
  <c r="V172" i="1"/>
  <c r="K172" i="1"/>
  <c r="W171" i="1"/>
  <c r="V171" i="1"/>
  <c r="K171" i="1"/>
  <c r="W170" i="1"/>
  <c r="V170" i="1"/>
  <c r="W169" i="1"/>
  <c r="Y169" i="1"/>
  <c r="V169" i="1"/>
  <c r="K169" i="1"/>
  <c r="W168" i="1"/>
  <c r="Z168" i="1"/>
  <c r="V168" i="1"/>
  <c r="K168" i="1"/>
  <c r="W167" i="1"/>
  <c r="Z167" i="1"/>
  <c r="V167" i="1"/>
  <c r="K167" i="1"/>
  <c r="W166" i="1"/>
  <c r="Y166" i="1"/>
  <c r="V166" i="1"/>
  <c r="K166" i="1"/>
  <c r="W165" i="1"/>
  <c r="Z165" i="1"/>
  <c r="V165" i="1"/>
  <c r="K165" i="1"/>
  <c r="W164" i="1"/>
  <c r="V164" i="1"/>
  <c r="K164" i="1"/>
  <c r="W163" i="1"/>
  <c r="V163" i="1"/>
  <c r="K163" i="1"/>
  <c r="W162" i="1"/>
  <c r="V162" i="1"/>
  <c r="K162" i="1"/>
  <c r="W161" i="1"/>
  <c r="Z161" i="1"/>
  <c r="V161" i="1"/>
  <c r="K161" i="1"/>
  <c r="W160" i="1"/>
  <c r="Z160" i="1"/>
  <c r="V160" i="1"/>
  <c r="K160" i="1"/>
  <c r="W159" i="1"/>
  <c r="Z159" i="1"/>
  <c r="V159" i="1"/>
  <c r="K159" i="1"/>
  <c r="W158" i="1"/>
  <c r="Y158" i="1"/>
  <c r="V158" i="1"/>
  <c r="K158" i="1"/>
  <c r="W157" i="1"/>
  <c r="Z157" i="1"/>
  <c r="V157" i="1"/>
  <c r="K157" i="1"/>
  <c r="W156" i="1"/>
  <c r="V156" i="1"/>
  <c r="K156" i="1"/>
  <c r="W155" i="1"/>
  <c r="V155" i="1"/>
  <c r="K155" i="1"/>
  <c r="W154" i="1"/>
  <c r="V154" i="1"/>
  <c r="K154" i="1"/>
  <c r="W153" i="1"/>
  <c r="Z153" i="1"/>
  <c r="V153" i="1"/>
  <c r="K153" i="1"/>
  <c r="W152" i="1"/>
  <c r="Z152" i="1"/>
  <c r="V152" i="1"/>
  <c r="K152" i="1"/>
  <c r="W151" i="1"/>
  <c r="Z151" i="1"/>
  <c r="V151" i="1"/>
  <c r="K151" i="1"/>
  <c r="W150" i="1"/>
  <c r="Z150" i="1"/>
  <c r="V150" i="1"/>
  <c r="K150" i="1"/>
  <c r="W149" i="1"/>
  <c r="V149" i="1"/>
  <c r="K149" i="1"/>
  <c r="W148" i="1"/>
  <c r="V148" i="1"/>
  <c r="K148" i="1"/>
  <c r="W147" i="1"/>
  <c r="V147" i="1"/>
  <c r="K147" i="1"/>
  <c r="W146" i="1"/>
  <c r="Y146" i="1"/>
  <c r="V146" i="1"/>
  <c r="K146" i="1"/>
  <c r="W145" i="1"/>
  <c r="Z145" i="1"/>
  <c r="V145" i="1"/>
  <c r="K145" i="1"/>
  <c r="W144" i="1"/>
  <c r="V144" i="1"/>
  <c r="K144" i="1"/>
  <c r="W143" i="1"/>
  <c r="Y143" i="1"/>
  <c r="V143" i="1"/>
  <c r="K143" i="1"/>
  <c r="W142" i="1"/>
  <c r="V142" i="1"/>
  <c r="K142" i="1"/>
  <c r="W141" i="1"/>
  <c r="Z141" i="1"/>
  <c r="V141" i="1"/>
  <c r="K141" i="1"/>
  <c r="W140" i="1"/>
  <c r="V140" i="1"/>
  <c r="K140" i="1"/>
  <c r="W139" i="1"/>
  <c r="Y139" i="1"/>
  <c r="V139" i="1"/>
  <c r="K139" i="1"/>
  <c r="W138" i="1"/>
  <c r="V138" i="1"/>
  <c r="K138" i="1"/>
  <c r="W137" i="1"/>
  <c r="V137" i="1"/>
  <c r="K137" i="1"/>
  <c r="W136" i="1"/>
  <c r="K136" i="1"/>
  <c r="W135" i="1"/>
  <c r="Z135" i="1"/>
  <c r="V135" i="1"/>
  <c r="K135" i="1"/>
  <c r="W134" i="1"/>
  <c r="V134" i="1"/>
  <c r="K134" i="1"/>
  <c r="W133" i="1"/>
  <c r="V133" i="1"/>
  <c r="K133" i="1"/>
  <c r="W132" i="1"/>
  <c r="Z132" i="1"/>
  <c r="V132" i="1"/>
  <c r="K132" i="1"/>
  <c r="W131" i="1"/>
  <c r="V131" i="1"/>
  <c r="K131" i="1"/>
  <c r="W130" i="1"/>
  <c r="Y130" i="1"/>
  <c r="V130" i="1"/>
  <c r="K130" i="1"/>
  <c r="W129" i="1"/>
  <c r="V129" i="1"/>
  <c r="K129" i="1"/>
  <c r="W128" i="1"/>
  <c r="Z128" i="1"/>
  <c r="V128" i="1"/>
  <c r="K128" i="1"/>
  <c r="W127" i="1"/>
  <c r="Z127" i="1"/>
  <c r="V127" i="1"/>
  <c r="K127" i="1"/>
  <c r="W126" i="1"/>
  <c r="V126" i="1"/>
  <c r="K126" i="1"/>
  <c r="W125" i="1"/>
  <c r="Y125" i="1"/>
  <c r="V125" i="1"/>
  <c r="K125" i="1"/>
  <c r="W124" i="1"/>
  <c r="V124" i="1"/>
  <c r="K124" i="1"/>
  <c r="W123" i="1"/>
  <c r="V123" i="1"/>
  <c r="K123" i="1"/>
  <c r="W122" i="1"/>
  <c r="Y122" i="1"/>
  <c r="K122" i="1"/>
  <c r="W121" i="1"/>
  <c r="Y121" i="1"/>
  <c r="V121" i="1"/>
  <c r="K121" i="1"/>
  <c r="W120" i="1"/>
  <c r="Z120" i="1"/>
  <c r="V120" i="1"/>
  <c r="K120" i="1"/>
  <c r="W119" i="1"/>
  <c r="Z119" i="1"/>
  <c r="V119" i="1"/>
  <c r="K119" i="1"/>
  <c r="W118" i="1"/>
  <c r="V118" i="1"/>
  <c r="K118" i="1"/>
  <c r="W117" i="1"/>
  <c r="Y117" i="1"/>
  <c r="V117" i="1"/>
  <c r="K117" i="1"/>
  <c r="W116" i="1"/>
  <c r="Z116" i="1"/>
  <c r="V116" i="1"/>
  <c r="K116" i="1"/>
  <c r="W115" i="1"/>
  <c r="Z115" i="1"/>
  <c r="V115" i="1"/>
  <c r="K115" i="1"/>
  <c r="W114" i="1"/>
  <c r="V114" i="1"/>
  <c r="K114" i="1"/>
  <c r="W113" i="1"/>
  <c r="Y113" i="1"/>
  <c r="V113" i="1"/>
  <c r="K113" i="1"/>
  <c r="W112" i="1"/>
  <c r="V112" i="1"/>
  <c r="K112" i="1"/>
  <c r="W111" i="1"/>
  <c r="Z111" i="1"/>
  <c r="V111" i="1"/>
  <c r="K111" i="1"/>
  <c r="W110" i="1"/>
  <c r="Z110" i="1"/>
  <c r="V110" i="1"/>
  <c r="K110" i="1"/>
  <c r="W109" i="1"/>
  <c r="Y109" i="1"/>
  <c r="V109" i="1"/>
  <c r="K109" i="1"/>
  <c r="W108" i="1"/>
  <c r="K108" i="1"/>
  <c r="W107" i="1"/>
  <c r="V107" i="1"/>
  <c r="K107" i="1"/>
  <c r="W106" i="1"/>
  <c r="Z106" i="1"/>
  <c r="V106" i="1"/>
  <c r="K106" i="1"/>
  <c r="W105" i="1"/>
  <c r="V105" i="1"/>
  <c r="K105" i="1"/>
  <c r="W104" i="1"/>
  <c r="Y104" i="1"/>
  <c r="V104" i="1"/>
  <c r="K104" i="1"/>
  <c r="W103" i="1"/>
  <c r="Z103" i="1"/>
  <c r="V103" i="1"/>
  <c r="K103" i="1"/>
  <c r="W102" i="1"/>
  <c r="Z102" i="1"/>
  <c r="V102" i="1"/>
  <c r="K102" i="1"/>
  <c r="W101" i="1"/>
  <c r="Z101" i="1"/>
  <c r="V101" i="1"/>
  <c r="K101" i="1"/>
  <c r="W100" i="1"/>
  <c r="Y100" i="1"/>
  <c r="V100" i="1"/>
  <c r="K100" i="1"/>
  <c r="W99" i="1"/>
  <c r="V99" i="1"/>
  <c r="K99" i="1"/>
  <c r="W98" i="1"/>
  <c r="V98" i="1"/>
  <c r="K98" i="1"/>
  <c r="W97" i="1"/>
  <c r="Z97" i="1"/>
  <c r="K97" i="1"/>
  <c r="W96" i="1"/>
  <c r="K96" i="1"/>
  <c r="W95" i="1"/>
  <c r="Z95" i="1"/>
  <c r="V95" i="1"/>
  <c r="K95" i="1"/>
  <c r="W94" i="1"/>
  <c r="Z94" i="1"/>
  <c r="V94" i="1"/>
  <c r="K94" i="1"/>
  <c r="W93" i="1"/>
  <c r="Z93" i="1"/>
  <c r="V93" i="1"/>
  <c r="K93" i="1"/>
  <c r="W92" i="1"/>
  <c r="Z92" i="1"/>
  <c r="V92" i="1"/>
  <c r="K92" i="1"/>
  <c r="W91" i="1"/>
  <c r="Z91" i="1"/>
  <c r="V91" i="1"/>
  <c r="K91" i="1"/>
  <c r="W90" i="1"/>
  <c r="Z90" i="1"/>
  <c r="V90" i="1"/>
  <c r="K90" i="1"/>
  <c r="W89" i="1"/>
  <c r="Y89" i="1"/>
  <c r="V89" i="1"/>
  <c r="K89" i="1"/>
  <c r="W88" i="1"/>
  <c r="Z88" i="1"/>
  <c r="V88" i="1"/>
  <c r="K88" i="1"/>
  <c r="W87" i="1"/>
  <c r="Y87" i="1"/>
  <c r="V87" i="1"/>
  <c r="K87" i="1"/>
  <c r="W86" i="1"/>
  <c r="Y86" i="1"/>
  <c r="V86" i="1"/>
  <c r="K86" i="1"/>
  <c r="W85" i="1"/>
  <c r="Z85" i="1"/>
  <c r="V85" i="1"/>
  <c r="K85" i="1"/>
  <c r="W84" i="1"/>
  <c r="Z84" i="1"/>
  <c r="V84" i="1"/>
  <c r="K84" i="1"/>
  <c r="W83" i="1"/>
  <c r="V83" i="1"/>
  <c r="K83" i="1"/>
  <c r="W82" i="1"/>
  <c r="Y82" i="1"/>
  <c r="V82" i="1"/>
  <c r="K82" i="1"/>
  <c r="W81" i="1"/>
  <c r="Z81" i="1"/>
  <c r="V81" i="1"/>
  <c r="K81" i="1"/>
  <c r="W80" i="1"/>
  <c r="Z80" i="1"/>
  <c r="V80" i="1"/>
  <c r="K80" i="1"/>
  <c r="W79" i="1"/>
  <c r="V79" i="1"/>
  <c r="K79" i="1"/>
  <c r="W78" i="1"/>
  <c r="Y78" i="1"/>
  <c r="V78" i="1"/>
  <c r="K78" i="1"/>
  <c r="W77" i="1"/>
  <c r="V77" i="1"/>
  <c r="K77" i="1"/>
  <c r="W76" i="1"/>
  <c r="Z76" i="1"/>
  <c r="V76" i="1"/>
  <c r="K76" i="1"/>
  <c r="W75" i="1"/>
  <c r="V75" i="1"/>
  <c r="K75" i="1"/>
  <c r="W74" i="1"/>
  <c r="V74" i="1"/>
  <c r="K74" i="1"/>
  <c r="W73" i="1"/>
  <c r="V73" i="1"/>
  <c r="K73" i="1"/>
  <c r="W72" i="1"/>
  <c r="V72" i="1"/>
  <c r="K72" i="1"/>
  <c r="W71" i="1"/>
  <c r="V71" i="1"/>
  <c r="K71" i="1"/>
  <c r="W70" i="1"/>
  <c r="V70" i="1"/>
  <c r="K70" i="1"/>
  <c r="W69" i="1"/>
  <c r="V69" i="1"/>
  <c r="K69" i="1"/>
  <c r="W68" i="1"/>
  <c r="V68" i="1"/>
  <c r="K68" i="1"/>
  <c r="W67" i="1"/>
  <c r="V67" i="1"/>
  <c r="K67" i="1"/>
  <c r="W66" i="1"/>
  <c r="Y66" i="1"/>
  <c r="V66" i="1"/>
  <c r="K66" i="1"/>
  <c r="W65" i="1"/>
  <c r="V65" i="1"/>
  <c r="K65" i="1"/>
  <c r="W64" i="1"/>
  <c r="V64" i="1"/>
  <c r="K64" i="1"/>
  <c r="W63" i="1"/>
  <c r="V63" i="1"/>
  <c r="K63" i="1"/>
  <c r="W62" i="1"/>
  <c r="V62" i="1"/>
  <c r="K62" i="1"/>
  <c r="W61" i="1"/>
  <c r="Z61" i="1"/>
  <c r="V61" i="1"/>
  <c r="K61" i="1"/>
  <c r="W60" i="1"/>
  <c r="Z60" i="1"/>
  <c r="V60" i="1"/>
  <c r="K60" i="1"/>
  <c r="W59" i="1"/>
  <c r="Z59" i="1"/>
  <c r="V59" i="1"/>
  <c r="K59" i="1"/>
  <c r="W58" i="1"/>
  <c r="Z58" i="1"/>
  <c r="V58" i="1"/>
  <c r="K58" i="1"/>
  <c r="W57" i="1"/>
  <c r="Z57" i="1"/>
  <c r="V57" i="1"/>
  <c r="K57" i="1"/>
  <c r="W56" i="1"/>
  <c r="Z56" i="1"/>
  <c r="V56" i="1"/>
  <c r="K56" i="1"/>
  <c r="W55" i="1"/>
  <c r="V55" i="1"/>
  <c r="K55" i="1"/>
  <c r="W54" i="1"/>
  <c r="Z54" i="1"/>
  <c r="V54" i="1"/>
  <c r="K54" i="1"/>
  <c r="W53" i="1"/>
  <c r="V53" i="1"/>
  <c r="K53" i="1"/>
  <c r="W52" i="1"/>
  <c r="V52" i="1"/>
  <c r="K52" i="1"/>
  <c r="W51" i="1"/>
  <c r="V51" i="1"/>
  <c r="K51" i="1"/>
  <c r="W50" i="1"/>
  <c r="Z50" i="1"/>
  <c r="V50" i="1"/>
  <c r="K50" i="1"/>
  <c r="W49" i="1"/>
  <c r="V49" i="1"/>
  <c r="K49" i="1"/>
  <c r="W48" i="1"/>
  <c r="V48" i="1"/>
  <c r="K48" i="1"/>
  <c r="W47" i="1"/>
  <c r="V47" i="1"/>
  <c r="K47" i="1"/>
  <c r="W46" i="1"/>
  <c r="V46" i="1"/>
  <c r="K46" i="1"/>
  <c r="W45" i="1"/>
  <c r="V45" i="1"/>
  <c r="K45" i="1"/>
  <c r="W44" i="1"/>
  <c r="Y44" i="1"/>
  <c r="V44" i="1"/>
  <c r="K44" i="1"/>
  <c r="W43" i="1"/>
  <c r="V43" i="1"/>
  <c r="K43" i="1"/>
  <c r="W42" i="1"/>
  <c r="V42" i="1"/>
  <c r="K42" i="1"/>
  <c r="W41" i="1"/>
  <c r="V41" i="1"/>
  <c r="K41" i="1"/>
  <c r="W40" i="1"/>
  <c r="Y40" i="1"/>
  <c r="V40" i="1"/>
  <c r="K40" i="1"/>
  <c r="W39" i="1"/>
  <c r="V39" i="1"/>
  <c r="K39" i="1"/>
  <c r="W38" i="1"/>
  <c r="Z38" i="1"/>
  <c r="V38" i="1"/>
  <c r="K38" i="1"/>
  <c r="W37" i="1"/>
  <c r="Z37" i="1"/>
  <c r="V37" i="1"/>
  <c r="K37" i="1"/>
  <c r="W36" i="1"/>
  <c r="V36" i="1"/>
  <c r="K36" i="1"/>
  <c r="W35" i="1"/>
  <c r="V35" i="1"/>
  <c r="K35" i="1"/>
  <c r="W34" i="1"/>
  <c r="V34" i="1"/>
  <c r="K34" i="1"/>
  <c r="W33" i="1"/>
  <c r="V33" i="1"/>
  <c r="K33" i="1"/>
  <c r="W32" i="1"/>
  <c r="Y32" i="1"/>
  <c r="V32" i="1"/>
  <c r="K32" i="1"/>
  <c r="W31" i="1"/>
  <c r="Z31" i="1"/>
  <c r="V31" i="1"/>
  <c r="K31" i="1"/>
  <c r="W30" i="1"/>
  <c r="V30" i="1"/>
  <c r="K30" i="1"/>
  <c r="W29" i="1"/>
  <c r="V29" i="1"/>
  <c r="K29" i="1"/>
  <c r="W28" i="1"/>
  <c r="Y28" i="1"/>
  <c r="V28" i="1"/>
  <c r="K28" i="1"/>
  <c r="W27" i="1"/>
  <c r="K27" i="1"/>
  <c r="W26" i="1"/>
  <c r="K26" i="1"/>
  <c r="W25" i="1"/>
  <c r="Z25" i="1"/>
  <c r="K25" i="1"/>
  <c r="W24" i="1"/>
  <c r="V24" i="1"/>
  <c r="K24" i="1"/>
  <c r="W23" i="1"/>
  <c r="V23" i="1"/>
  <c r="K23" i="1"/>
  <c r="W22" i="1"/>
  <c r="Z22" i="1"/>
  <c r="V22" i="1"/>
  <c r="K22" i="1"/>
  <c r="W21" i="1"/>
  <c r="K21" i="1"/>
  <c r="W20" i="1"/>
  <c r="K20" i="1"/>
  <c r="W19" i="1"/>
  <c r="Y19" i="1"/>
  <c r="K19" i="1"/>
  <c r="W18" i="1"/>
  <c r="Y18" i="1"/>
  <c r="V18" i="1"/>
  <c r="K18" i="1"/>
  <c r="W17" i="1"/>
  <c r="V17" i="1"/>
  <c r="K17" i="1"/>
  <c r="W16" i="1"/>
  <c r="V16" i="1"/>
  <c r="K16" i="1"/>
  <c r="W15" i="1"/>
  <c r="V15" i="1"/>
  <c r="K15" i="1"/>
  <c r="W14" i="1"/>
  <c r="V14" i="1"/>
  <c r="K14" i="1"/>
  <c r="W13" i="1"/>
  <c r="V13" i="1"/>
  <c r="K13" i="1"/>
  <c r="W12" i="1"/>
  <c r="Z12" i="1"/>
  <c r="V12" i="1"/>
  <c r="K12" i="1"/>
  <c r="W11" i="1"/>
  <c r="K11" i="1"/>
  <c r="W10" i="1"/>
  <c r="V10" i="1"/>
  <c r="K10" i="1"/>
  <c r="W9" i="1"/>
  <c r="Y9" i="1"/>
  <c r="V9" i="1"/>
  <c r="K9" i="1"/>
  <c r="W8" i="1"/>
  <c r="Z8" i="1"/>
  <c r="V8" i="1"/>
  <c r="K8" i="1"/>
  <c r="W7" i="1"/>
  <c r="Z7" i="1"/>
  <c r="V7" i="1"/>
  <c r="K7" i="1"/>
  <c r="W6" i="1"/>
  <c r="Z6" i="1"/>
  <c r="K6" i="1"/>
  <c r="W5" i="1"/>
  <c r="K5" i="1"/>
  <c r="W4" i="1"/>
  <c r="Z4" i="1"/>
  <c r="V4" i="1"/>
  <c r="K4" i="1"/>
  <c r="W3" i="1"/>
  <c r="Z3" i="1"/>
  <c r="V3" i="1"/>
  <c r="K3" i="1"/>
  <c r="W2" i="1"/>
  <c r="V2" i="1"/>
  <c r="K2" i="1"/>
  <c r="Z2701" i="1"/>
  <c r="Z2697" i="1"/>
  <c r="Z2265" i="1"/>
  <c r="Y1074" i="1"/>
  <c r="Z2358" i="1"/>
  <c r="Y973" i="1"/>
  <c r="Y2417" i="1"/>
  <c r="Y2544" i="1"/>
  <c r="Y1217" i="1"/>
  <c r="Y1347" i="1"/>
  <c r="Y165" i="1"/>
  <c r="Y1005" i="1"/>
  <c r="Y1082" i="1"/>
  <c r="Y1255" i="1"/>
  <c r="Y1343" i="1"/>
  <c r="Z401" i="1"/>
  <c r="Z684" i="1"/>
  <c r="Z970" i="1"/>
  <c r="Y977" i="1"/>
  <c r="Z1125" i="1"/>
  <c r="Y1924" i="1"/>
  <c r="Z1948" i="1"/>
  <c r="Y2668" i="1"/>
  <c r="Z2378" i="1"/>
  <c r="Y597" i="1"/>
  <c r="Z754" i="1"/>
  <c r="Y754" i="1"/>
  <c r="Z1124" i="1"/>
  <c r="Y1133" i="1"/>
  <c r="Z1958" i="1"/>
  <c r="Y1958" i="1"/>
  <c r="Z903" i="1"/>
  <c r="Z1879" i="1"/>
  <c r="Y1879" i="1"/>
  <c r="Z1926" i="1"/>
  <c r="Y2342" i="1"/>
  <c r="Z2342" i="1"/>
  <c r="Z2682" i="1"/>
  <c r="Y2682" i="1"/>
  <c r="Y161" i="1"/>
  <c r="Z609" i="1"/>
  <c r="Z621" i="1"/>
  <c r="Y690" i="1"/>
  <c r="Y1902" i="1"/>
  <c r="Z1902" i="1"/>
  <c r="Y2253" i="1"/>
  <c r="Z2253" i="1"/>
  <c r="Z2373" i="1"/>
  <c r="Y2373" i="1"/>
  <c r="X2459" i="1"/>
  <c r="Y2459" i="1"/>
  <c r="Z2459" i="1"/>
  <c r="Y2503" i="1"/>
  <c r="Z2503" i="1"/>
  <c r="Z2507" i="1"/>
  <c r="Y2507" i="1"/>
  <c r="Y1618" i="1"/>
  <c r="Y1877" i="1"/>
  <c r="Z1881" i="1"/>
  <c r="Y1881" i="1"/>
  <c r="O22" i="2"/>
  <c r="Q22" i="2"/>
  <c r="R22" i="2"/>
  <c r="S22" i="2"/>
  <c r="Y2572" i="1"/>
  <c r="Y2495" i="1"/>
  <c r="Y2382" i="1"/>
  <c r="Z2382" i="1"/>
  <c r="Z2427" i="1"/>
  <c r="Y2472" i="1"/>
  <c r="Z2472" i="1"/>
  <c r="Y2630" i="1"/>
  <c r="Z2630" i="1"/>
  <c r="Z582" i="1"/>
  <c r="Y747" i="1"/>
  <c r="Z880" i="1"/>
  <c r="Y1003" i="1"/>
  <c r="Z1044" i="1"/>
  <c r="Z1258" i="1"/>
  <c r="Y1377" i="1"/>
  <c r="Z1467" i="1"/>
  <c r="Z1598" i="1"/>
  <c r="Z1616" i="1"/>
  <c r="Y1672" i="1"/>
  <c r="Z1672" i="1"/>
  <c r="Z1769" i="1"/>
  <c r="Y1769" i="1"/>
  <c r="Z2224" i="1"/>
  <c r="Y2356" i="1"/>
  <c r="Z2356" i="1"/>
  <c r="Z2431" i="1"/>
  <c r="Y2448" i="1"/>
  <c r="Z2476" i="1"/>
  <c r="Z2480" i="1"/>
  <c r="Y2563" i="1"/>
  <c r="Z2629" i="1"/>
  <c r="Z2637" i="1"/>
  <c r="Y2637" i="1"/>
  <c r="Z2641" i="1"/>
  <c r="Z2649" i="1"/>
  <c r="Y2649" i="1"/>
  <c r="Z2659" i="1"/>
  <c r="Y2659" i="1"/>
  <c r="Y2774" i="1"/>
  <c r="Z2774" i="1"/>
  <c r="Z989" i="1"/>
  <c r="Y989" i="1"/>
  <c r="Z1897" i="1"/>
  <c r="Z2560" i="1"/>
  <c r="Y2560" i="1"/>
  <c r="Z962" i="1"/>
  <c r="Y962" i="1"/>
  <c r="Z981" i="1"/>
  <c r="Y981" i="1"/>
  <c r="Z997" i="1"/>
  <c r="Y997" i="1"/>
  <c r="Z1333" i="1"/>
  <c r="Z1431" i="1"/>
  <c r="Y1865" i="1"/>
  <c r="Y2245" i="1"/>
  <c r="Y2370" i="1"/>
  <c r="Z2370" i="1"/>
  <c r="Z2483" i="1"/>
  <c r="Y2483" i="1"/>
  <c r="Y1021" i="1"/>
  <c r="Z1021" i="1"/>
  <c r="Y715" i="1"/>
  <c r="Y729" i="1"/>
  <c r="Y739" i="1"/>
  <c r="Z985" i="1"/>
  <c r="Y985" i="1"/>
  <c r="Z1001" i="1"/>
  <c r="Y1001" i="1"/>
  <c r="Z1746" i="1"/>
  <c r="Y1930" i="1"/>
  <c r="Y2261" i="1"/>
  <c r="Z2261" i="1"/>
  <c r="Z2377" i="1"/>
  <c r="Y2377" i="1"/>
  <c r="Y2441" i="1"/>
  <c r="Z2441" i="1"/>
  <c r="Z2451" i="1"/>
  <c r="Z2473" i="1"/>
  <c r="Y2473" i="1"/>
  <c r="Z2523" i="1"/>
  <c r="Y2523" i="1"/>
  <c r="Y2531" i="1"/>
  <c r="Z2531" i="1"/>
  <c r="Z2631" i="1"/>
  <c r="Y2631" i="1"/>
  <c r="Y2645" i="1"/>
  <c r="Y2655" i="1"/>
  <c r="Y2663" i="1"/>
  <c r="Y2672" i="1"/>
  <c r="Z2690" i="1"/>
  <c r="Z2709" i="1"/>
  <c r="Z586" i="1"/>
  <c r="Z627" i="1"/>
  <c r="Y751" i="1"/>
  <c r="Y172" i="1"/>
  <c r="Y176" i="1"/>
  <c r="Y192" i="1"/>
  <c r="Y648" i="1"/>
  <c r="Y680" i="1"/>
  <c r="Y954" i="1"/>
  <c r="Z966" i="1"/>
  <c r="Z1055" i="1"/>
  <c r="Z1086" i="1"/>
  <c r="Z1129" i="1"/>
  <c r="Z1137" i="1"/>
  <c r="Y1153" i="1"/>
  <c r="Y1161" i="1"/>
  <c r="Y1191" i="1"/>
  <c r="Y1199" i="1"/>
  <c r="Z1200" i="1"/>
  <c r="Z1224" i="1"/>
  <c r="Y1224" i="1"/>
  <c r="Y1272" i="1"/>
  <c r="Z1272" i="1"/>
  <c r="Y1310" i="1"/>
  <c r="Y1319" i="1"/>
  <c r="Y1326" i="1"/>
  <c r="Y1368" i="1"/>
  <c r="Z1447" i="1"/>
  <c r="Y1463" i="1"/>
  <c r="Z1463" i="1"/>
  <c r="Z1493" i="1"/>
  <c r="Z1580" i="1"/>
  <c r="Y1630" i="1"/>
  <c r="Z1685" i="1"/>
  <c r="Z1940" i="1"/>
  <c r="Y1960" i="1"/>
  <c r="Z1960" i="1"/>
  <c r="Y1276" i="1"/>
  <c r="Z1276" i="1"/>
  <c r="Y1682" i="1"/>
  <c r="Y1732" i="1"/>
  <c r="Z1732" i="1"/>
  <c r="Z1739" i="1"/>
  <c r="Y1747" i="1"/>
  <c r="Z1755" i="1"/>
  <c r="Y1763" i="1"/>
  <c r="Z1763" i="1"/>
  <c r="Y1873" i="1"/>
  <c r="Z1222" i="1"/>
  <c r="Z1316" i="1"/>
  <c r="Y1324" i="1"/>
  <c r="Y1332" i="1"/>
  <c r="Z1446" i="1"/>
  <c r="Y1446" i="1"/>
  <c r="Z1456" i="1"/>
  <c r="Y1481" i="1"/>
  <c r="Z1481" i="1"/>
  <c r="Z1491" i="1"/>
  <c r="Y1491" i="1"/>
  <c r="Z1632" i="1"/>
  <c r="Y1717" i="1"/>
  <c r="Z1938" i="1"/>
  <c r="Y1942" i="1"/>
  <c r="Z1942" i="1"/>
  <c r="Z1053" i="1"/>
  <c r="Y1078" i="1"/>
  <c r="Y1231" i="1"/>
  <c r="Z1359" i="1"/>
  <c r="Y1410" i="1"/>
  <c r="Z1545" i="1"/>
  <c r="Z1688" i="1"/>
  <c r="Z1727" i="1"/>
  <c r="Y1735" i="1"/>
  <c r="Z1743" i="1"/>
  <c r="Z1751" i="1"/>
  <c r="Y1759" i="1"/>
  <c r="Z1759" i="1"/>
  <c r="Y1871" i="1"/>
  <c r="Z1875" i="1"/>
  <c r="Y1875" i="1"/>
  <c r="Y2257" i="1"/>
  <c r="Z2257" i="1"/>
  <c r="Y2479" i="1"/>
  <c r="Z2479" i="1"/>
  <c r="Y2535" i="1"/>
  <c r="Z2556" i="1"/>
  <c r="Y2556" i="1"/>
  <c r="Z2604" i="1"/>
  <c r="Y2604" i="1"/>
  <c r="Z2623" i="1"/>
  <c r="Y2623" i="1"/>
  <c r="Z2722" i="1"/>
  <c r="Y2722" i="1"/>
  <c r="Z1891" i="1"/>
  <c r="Y1954" i="1"/>
  <c r="Z1954" i="1"/>
  <c r="Z2059" i="1"/>
  <c r="Y2059" i="1"/>
  <c r="Y2067" i="1"/>
  <c r="Z2071" i="1"/>
  <c r="Z2079" i="1"/>
  <c r="Z2083" i="1"/>
  <c r="Z2091" i="1"/>
  <c r="Y2091" i="1"/>
  <c r="Z2369" i="1"/>
  <c r="Y2369" i="1"/>
  <c r="Z2381" i="1"/>
  <c r="Y2381" i="1"/>
  <c r="X2463" i="1"/>
  <c r="Y2463" i="1"/>
  <c r="Z2489" i="1"/>
  <c r="Y2489" i="1"/>
  <c r="Z2534" i="1"/>
  <c r="Y2534" i="1"/>
  <c r="Z2542" i="1"/>
  <c r="X2542" i="1"/>
  <c r="Y2542" i="1"/>
  <c r="Z2551" i="1"/>
  <c r="Y2622" i="1"/>
  <c r="Z2622" i="1"/>
  <c r="Y2639" i="1"/>
  <c r="Z2639" i="1"/>
  <c r="Y2647" i="1"/>
  <c r="Z2647" i="1"/>
  <c r="Z2664" i="1"/>
  <c r="Y1471" i="1"/>
  <c r="Z1519" i="1"/>
  <c r="Z1533" i="1"/>
  <c r="Z1610" i="1"/>
  <c r="Y1647" i="1"/>
  <c r="Y1680" i="1"/>
  <c r="Z1702" i="1"/>
  <c r="Z1714" i="1"/>
  <c r="Z1718" i="1"/>
  <c r="Z2074" i="1"/>
  <c r="Z2202" i="1"/>
  <c r="Y2202" i="1"/>
  <c r="Y2348" i="1"/>
  <c r="Z2348" i="1"/>
  <c r="Y2386" i="1"/>
  <c r="Z2386" i="1"/>
  <c r="Y2407" i="1"/>
  <c r="Z2469" i="1"/>
  <c r="Z2492" i="1"/>
  <c r="Z2512" i="1"/>
  <c r="Z2621" i="1"/>
  <c r="Y1474" i="1"/>
  <c r="Z1575" i="1"/>
  <c r="Z1586" i="1"/>
  <c r="Z1625" i="1"/>
  <c r="Z1814" i="1"/>
  <c r="Y1867" i="1"/>
  <c r="Z1885" i="1"/>
  <c r="Y1887" i="1"/>
  <c r="Z1889" i="1"/>
  <c r="Z2057" i="1"/>
  <c r="Y2061" i="1"/>
  <c r="Z2065" i="1"/>
  <c r="Y2069" i="1"/>
  <c r="Z2073" i="1"/>
  <c r="Y2077" i="1"/>
  <c r="Z2081" i="1"/>
  <c r="Y2085" i="1"/>
  <c r="Z2089" i="1"/>
  <c r="Y2093" i="1"/>
  <c r="Y2182" i="1"/>
  <c r="Z2248" i="1"/>
  <c r="Z2269" i="1"/>
  <c r="Y2273" i="1"/>
  <c r="Z2273" i="1"/>
  <c r="Y2419" i="1"/>
  <c r="Z2419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/>
  <c r="R53" i="2"/>
  <c r="S53" i="2"/>
  <c r="Y2484" i="1"/>
  <c r="Y2587" i="1"/>
  <c r="Z2587" i="1"/>
  <c r="Y2691" i="1"/>
  <c r="Z2691" i="1"/>
  <c r="Y2780" i="1"/>
  <c r="Z2780" i="1"/>
  <c r="Y2643" i="1"/>
  <c r="Z2643" i="1"/>
  <c r="Z2240" i="1"/>
  <c r="Y2352" i="1"/>
  <c r="Z2352" i="1"/>
  <c r="Z2455" i="1"/>
  <c r="X2455" i="1"/>
  <c r="Y2455" i="1"/>
  <c r="Z2575" i="1"/>
  <c r="Y2575" i="1"/>
  <c r="Y2676" i="1"/>
  <c r="Y2679" i="1"/>
  <c r="Z2679" i="1"/>
  <c r="Y722" i="1"/>
  <c r="Y1207" i="1"/>
  <c r="Z1219" i="1"/>
  <c r="Y1380" i="1"/>
  <c r="Y1500" i="1"/>
  <c r="Z1651" i="1"/>
  <c r="Y1651" i="1"/>
  <c r="Z1903" i="1"/>
  <c r="Y1903" i="1"/>
  <c r="Y1917" i="1"/>
  <c r="Z1985" i="1"/>
  <c r="Y2255" i="1"/>
  <c r="Z2255" i="1"/>
  <c r="Y2271" i="1"/>
  <c r="Z2271" i="1"/>
  <c r="Y2350" i="1"/>
  <c r="Z2350" i="1"/>
  <c r="Z2385" i="1"/>
  <c r="Y2385" i="1"/>
  <c r="Z2559" i="1"/>
  <c r="Y208" i="1"/>
  <c r="Y212" i="1"/>
  <c r="Y223" i="1"/>
  <c r="Y243" i="1"/>
  <c r="Z271" i="1"/>
  <c r="X273" i="1"/>
  <c r="Y273" i="1"/>
  <c r="Y309" i="1"/>
  <c r="Y317" i="1"/>
  <c r="Y325" i="1"/>
  <c r="Z441" i="1"/>
  <c r="Y456" i="1"/>
  <c r="Z623" i="1"/>
  <c r="Y656" i="1"/>
  <c r="Z713" i="1"/>
  <c r="Z796" i="1"/>
  <c r="Z837" i="1"/>
  <c r="Y837" i="1"/>
  <c r="Y907" i="1"/>
  <c r="Y950" i="1"/>
  <c r="Z958" i="1"/>
  <c r="Y958" i="1"/>
  <c r="Y1054" i="1"/>
  <c r="Z1054" i="1"/>
  <c r="Z1159" i="1"/>
  <c r="Y1189" i="1"/>
  <c r="Z1197" i="1"/>
  <c r="Y1197" i="1"/>
  <c r="Z1218" i="1"/>
  <c r="Y1268" i="1"/>
  <c r="Z1268" i="1"/>
  <c r="Z1297" i="1"/>
  <c r="Y1328" i="1"/>
  <c r="Z1348" i="1"/>
  <c r="Y1348" i="1"/>
  <c r="Y1499" i="1"/>
  <c r="Z1499" i="1"/>
  <c r="Z1505" i="1"/>
  <c r="Y1511" i="1"/>
  <c r="Z1511" i="1"/>
  <c r="Z1515" i="1"/>
  <c r="Z1528" i="1"/>
  <c r="Z1565" i="1"/>
  <c r="Y2286" i="1"/>
  <c r="Y2366" i="1"/>
  <c r="Z2366" i="1"/>
  <c r="Y2401" i="1"/>
  <c r="Z2401" i="1"/>
  <c r="Z21" i="1"/>
  <c r="Y196" i="1"/>
  <c r="Z216" i="1"/>
  <c r="Y235" i="1"/>
  <c r="Y277" i="1"/>
  <c r="Y353" i="1"/>
  <c r="Y445" i="1"/>
  <c r="Z555" i="1"/>
  <c r="Z619" i="1"/>
  <c r="Y652" i="1"/>
  <c r="Z660" i="1"/>
  <c r="Y698" i="1"/>
  <c r="Z718" i="1"/>
  <c r="Y718" i="1"/>
  <c r="Y795" i="1"/>
  <c r="Y882" i="1"/>
  <c r="Z1115" i="1"/>
  <c r="Y1115" i="1"/>
  <c r="Y1150" i="1"/>
  <c r="Z1196" i="1"/>
  <c r="Y1203" i="1"/>
  <c r="Y1211" i="1"/>
  <c r="Y1387" i="1"/>
  <c r="Y473" i="1"/>
  <c r="Z706" i="1"/>
  <c r="Y706" i="1"/>
  <c r="Y717" i="1"/>
  <c r="Y819" i="1"/>
  <c r="Y951" i="1"/>
  <c r="Z1418" i="1"/>
  <c r="Y1418" i="1"/>
  <c r="Z448" i="1"/>
  <c r="Z481" i="1"/>
  <c r="Y664" i="1"/>
  <c r="Z743" i="1"/>
  <c r="Y743" i="1"/>
  <c r="Y799" i="1"/>
  <c r="Y804" i="1"/>
  <c r="Z812" i="1"/>
  <c r="Z1007" i="1"/>
  <c r="Y1090" i="1"/>
  <c r="Z1145" i="1"/>
  <c r="Y1145" i="1"/>
  <c r="Z1149" i="1"/>
  <c r="Y1149" i="1"/>
  <c r="Z1155" i="1"/>
  <c r="Z1171" i="1"/>
  <c r="Y1193" i="1"/>
  <c r="Z1215" i="1"/>
  <c r="Z1226" i="1"/>
  <c r="Y1247" i="1"/>
  <c r="Z1262" i="1"/>
  <c r="Y1262" i="1"/>
  <c r="Z1301" i="1"/>
  <c r="Y1301" i="1"/>
  <c r="Z1404" i="1"/>
  <c r="Y1404" i="1"/>
  <c r="Y1439" i="1"/>
  <c r="Z1439" i="1"/>
  <c r="Y1497" i="1"/>
  <c r="Z1557" i="1"/>
  <c r="Z1579" i="1"/>
  <c r="Y1095" i="1"/>
  <c r="Z1355" i="1"/>
  <c r="Y1355" i="1"/>
  <c r="Y1531" i="1"/>
  <c r="Y1668" i="1"/>
  <c r="Y1678" i="1"/>
  <c r="Z1786" i="1"/>
  <c r="Y1786" i="1"/>
  <c r="Z1790" i="1"/>
  <c r="Y1790" i="1"/>
  <c r="Y1857" i="1"/>
  <c r="Z1857" i="1"/>
  <c r="Y1901" i="1"/>
  <c r="Y1909" i="1"/>
  <c r="Z1909" i="1"/>
  <c r="Y1916" i="1"/>
  <c r="Z1916" i="1"/>
  <c r="Y2243" i="1"/>
  <c r="Z2243" i="1"/>
  <c r="Y2491" i="1"/>
  <c r="Z2491" i="1"/>
  <c r="Z1147" i="1"/>
  <c r="Y1260" i="1"/>
  <c r="Y1571" i="1"/>
  <c r="Z1571" i="1"/>
  <c r="Y1606" i="1"/>
  <c r="Y1638" i="1"/>
  <c r="Z1649" i="1"/>
  <c r="Y1649" i="1"/>
  <c r="Z1686" i="1"/>
  <c r="Y1812" i="1"/>
  <c r="Y1847" i="1"/>
  <c r="Z1847" i="1"/>
  <c r="Y2016" i="1"/>
  <c r="Y2187" i="1"/>
  <c r="Z2187" i="1"/>
  <c r="Z601" i="1"/>
  <c r="Z916" i="1"/>
  <c r="Z1026" i="1"/>
  <c r="Z1043" i="1"/>
  <c r="Y1103" i="1"/>
  <c r="Y1105" i="1"/>
  <c r="Z1109" i="1"/>
  <c r="Z1130" i="1"/>
  <c r="Z1138" i="1"/>
  <c r="Y1139" i="1"/>
  <c r="Z1229" i="1"/>
  <c r="Z1234" i="1"/>
  <c r="Y1240" i="1"/>
  <c r="Z1253" i="1"/>
  <c r="Z1304" i="1"/>
  <c r="Z1338" i="1"/>
  <c r="Z1340" i="1"/>
  <c r="Z1394" i="1"/>
  <c r="Z1414" i="1"/>
  <c r="Y1422" i="1"/>
  <c r="Y1455" i="1"/>
  <c r="Y1465" i="1"/>
  <c r="Z1676" i="1"/>
  <c r="Y1676" i="1"/>
  <c r="Z1776" i="1"/>
  <c r="Y1776" i="1"/>
  <c r="Z1780" i="1"/>
  <c r="Y1780" i="1"/>
  <c r="Y1869" i="1"/>
  <c r="Z1869" i="1"/>
  <c r="Y1907" i="1"/>
  <c r="Z1907" i="1"/>
  <c r="Y1918" i="1"/>
  <c r="Z1918" i="1"/>
  <c r="Y1851" i="1"/>
  <c r="Z1851" i="1"/>
  <c r="Y1968" i="1"/>
  <c r="Z1968" i="1"/>
  <c r="Y1974" i="1"/>
  <c r="Z1974" i="1"/>
  <c r="Y1984" i="1"/>
  <c r="Y1990" i="1"/>
  <c r="Z1990" i="1"/>
  <c r="Y1994" i="1"/>
  <c r="Z1994" i="1"/>
  <c r="Y1998" i="1"/>
  <c r="Z1998" i="1"/>
  <c r="Z2056" i="1"/>
  <c r="Z2220" i="1"/>
  <c r="Y2244" i="1"/>
  <c r="Z2244" i="1"/>
  <c r="Y2259" i="1"/>
  <c r="Z2259" i="1"/>
  <c r="Z2457" i="1"/>
  <c r="X2457" i="1"/>
  <c r="Y2457" i="1"/>
  <c r="X2465" i="1"/>
  <c r="Y2465" i="1"/>
  <c r="Y2475" i="1"/>
  <c r="Z2475" i="1"/>
  <c r="Z2497" i="1"/>
  <c r="Y2497" i="1"/>
  <c r="Y2564" i="1"/>
  <c r="Z2564" i="1"/>
  <c r="Y1771" i="1"/>
  <c r="Y1774" i="1"/>
  <c r="Y1778" i="1"/>
  <c r="Y1782" i="1"/>
  <c r="Y1788" i="1"/>
  <c r="Z1791" i="1"/>
  <c r="Z1795" i="1"/>
  <c r="Z1799" i="1"/>
  <c r="Z1807" i="1"/>
  <c r="Z1811" i="1"/>
  <c r="Y1839" i="1"/>
  <c r="Z1839" i="1"/>
  <c r="Y1855" i="1"/>
  <c r="Z1855" i="1"/>
  <c r="Z1893" i="1"/>
  <c r="Y2154" i="1"/>
  <c r="Y2212" i="1"/>
  <c r="Z2411" i="1"/>
  <c r="Y2411" i="1"/>
  <c r="Z2415" i="1"/>
  <c r="Y2415" i="1"/>
  <c r="Y2423" i="1"/>
  <c r="Z2423" i="1"/>
  <c r="Z2433" i="1"/>
  <c r="Z2447" i="1"/>
  <c r="Z2465" i="1"/>
  <c r="Y2488" i="1"/>
  <c r="Y1843" i="1"/>
  <c r="Z1843" i="1"/>
  <c r="Z1859" i="1"/>
  <c r="Y1859" i="1"/>
  <c r="Y1953" i="1"/>
  <c r="Y1966" i="1"/>
  <c r="Z1966" i="1"/>
  <c r="Y1976" i="1"/>
  <c r="Z1976" i="1"/>
  <c r="Y1982" i="1"/>
  <c r="Y1992" i="1"/>
  <c r="Z1992" i="1"/>
  <c r="Y1996" i="1"/>
  <c r="Z1996" i="1"/>
  <c r="Y2000" i="1"/>
  <c r="Z2000" i="1"/>
  <c r="Y2177" i="1"/>
  <c r="Z2177" i="1"/>
  <c r="Z2193" i="1"/>
  <c r="Z2203" i="1"/>
  <c r="Y2282" i="1"/>
  <c r="Y2330" i="1"/>
  <c r="Y2344" i="1"/>
  <c r="Z2344" i="1"/>
  <c r="Y2360" i="1"/>
  <c r="Z2360" i="1"/>
  <c r="Y2374" i="1"/>
  <c r="Z2374" i="1"/>
  <c r="Z2403" i="1"/>
  <c r="Y2445" i="1"/>
  <c r="Z2445" i="1"/>
  <c r="Y2165" i="1"/>
  <c r="Z2165" i="1"/>
  <c r="Y2169" i="1"/>
  <c r="Z2169" i="1"/>
  <c r="Z2175" i="1"/>
  <c r="Z2204" i="1"/>
  <c r="Y2215" i="1"/>
  <c r="Y2236" i="1"/>
  <c r="Z2236" i="1"/>
  <c r="Z2247" i="1"/>
  <c r="Y2247" i="1"/>
  <c r="Y2263" i="1"/>
  <c r="Z2263" i="1"/>
  <c r="Y2306" i="1"/>
  <c r="Y2354" i="1"/>
  <c r="Z2354" i="1"/>
  <c r="Z2409" i="1"/>
  <c r="Y2409" i="1"/>
  <c r="Y2496" i="1"/>
  <c r="X2538" i="1"/>
  <c r="Y2538" i="1"/>
  <c r="Z2538" i="1"/>
  <c r="Z2568" i="1"/>
  <c r="Y2568" i="1"/>
  <c r="O31" i="2"/>
  <c r="Q31" i="2"/>
  <c r="R31" i="2"/>
  <c r="S31" i="2"/>
  <c r="Z2579" i="1"/>
  <c r="Y2579" i="1"/>
  <c r="Y2582" i="1"/>
  <c r="Z2582" i="1"/>
  <c r="Z2002" i="1"/>
  <c r="Z2004" i="1"/>
  <c r="Y2012" i="1"/>
  <c r="Z2055" i="1"/>
  <c r="Y2114" i="1"/>
  <c r="Y2146" i="1"/>
  <c r="Y2207" i="1"/>
  <c r="Y2228" i="1"/>
  <c r="Z2228" i="1"/>
  <c r="Y2239" i="1"/>
  <c r="Y2251" i="1"/>
  <c r="Z2251" i="1"/>
  <c r="Y2267" i="1"/>
  <c r="Z2267" i="1"/>
  <c r="Z2310" i="1"/>
  <c r="Z2326" i="1"/>
  <c r="Y2379" i="1"/>
  <c r="Z2379" i="1"/>
  <c r="Z2452" i="1"/>
  <c r="Y2452" i="1"/>
  <c r="Y2468" i="1"/>
  <c r="Z2468" i="1"/>
  <c r="Z2481" i="1"/>
  <c r="Y2481" i="1"/>
  <c r="X2499" i="1"/>
  <c r="Y2499" i="1"/>
  <c r="Y2519" i="1"/>
  <c r="Z2519" i="1"/>
  <c r="Z2555" i="1"/>
  <c r="Y2362" i="1"/>
  <c r="Z2362" i="1"/>
  <c r="Y2461" i="1"/>
  <c r="Z2594" i="1"/>
  <c r="Y2594" i="1"/>
  <c r="Z2596" i="1"/>
  <c r="Y2596" i="1"/>
  <c r="Z2598" i="1"/>
  <c r="Y2598" i="1"/>
  <c r="Z2600" i="1"/>
  <c r="Y2600" i="1"/>
  <c r="Y2346" i="1"/>
  <c r="Z2346" i="1"/>
  <c r="Y2375" i="1"/>
  <c r="Z2375" i="1"/>
  <c r="Z2461" i="1"/>
  <c r="Z2528" i="1"/>
  <c r="Z2565" i="1"/>
  <c r="X2565" i="1"/>
  <c r="Y2565" i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580" i="1"/>
  <c r="Z2581" i="1"/>
  <c r="Z2591" i="1"/>
  <c r="Y2602" i="1"/>
  <c r="Z591" i="1"/>
  <c r="Y603" i="1"/>
  <c r="Z617" i="1"/>
  <c r="Y720" i="1"/>
  <c r="Y16" i="1"/>
  <c r="Y34" i="1"/>
  <c r="Y119" i="1"/>
  <c r="X213" i="1"/>
  <c r="Y297" i="1"/>
  <c r="Y313" i="1"/>
  <c r="Y321" i="1"/>
  <c r="Y329" i="1"/>
  <c r="Z332" i="1"/>
  <c r="Z346" i="1"/>
  <c r="Y349" i="1"/>
  <c r="Y357" i="1"/>
  <c r="Y385" i="1"/>
  <c r="Y393" i="1"/>
  <c r="Z405" i="1"/>
  <c r="Z452" i="1"/>
  <c r="Z470" i="1"/>
  <c r="Z590" i="1"/>
  <c r="Y590" i="1"/>
  <c r="Z677" i="1"/>
  <c r="Z735" i="1"/>
  <c r="Y735" i="1"/>
  <c r="O13" i="2"/>
  <c r="Q13" i="2"/>
  <c r="R13" i="2"/>
  <c r="S13" i="2"/>
  <c r="Y336" i="1"/>
  <c r="Z369" i="1"/>
  <c r="Z377" i="1"/>
  <c r="Y394" i="1"/>
  <c r="Z409" i="1"/>
  <c r="Z418" i="1"/>
  <c r="Z433" i="1"/>
  <c r="Z474" i="1"/>
  <c r="Z537" i="1"/>
  <c r="Z612" i="1"/>
  <c r="Y612" i="1"/>
  <c r="Z16" i="1"/>
  <c r="Z34" i="1"/>
  <c r="Z397" i="1"/>
  <c r="Z415" i="1"/>
  <c r="Z422" i="1"/>
  <c r="Z444" i="1"/>
  <c r="Z497" i="1"/>
  <c r="Z725" i="1"/>
  <c r="Y725" i="1"/>
  <c r="Z884" i="1"/>
  <c r="Y884" i="1"/>
  <c r="Z888" i="1"/>
  <c r="Y888" i="1"/>
  <c r="Z892" i="1"/>
  <c r="Y892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Y868" i="1"/>
  <c r="Y670" i="1"/>
  <c r="Z762" i="1"/>
  <c r="Y762" i="1"/>
  <c r="Z909" i="1"/>
  <c r="Z642" i="1"/>
  <c r="Y674" i="1"/>
  <c r="Y716" i="1"/>
  <c r="Y733" i="1"/>
  <c r="Z770" i="1"/>
  <c r="Y770" i="1"/>
  <c r="Z774" i="1"/>
  <c r="Y774" i="1"/>
  <c r="Z778" i="1"/>
  <c r="Y778" i="1"/>
  <c r="Z782" i="1"/>
  <c r="Y782" i="1"/>
  <c r="Z786" i="1"/>
  <c r="Y786" i="1"/>
  <c r="Z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Y839" i="1"/>
  <c r="Y967" i="1"/>
  <c r="Y1009" i="1"/>
  <c r="Y1028" i="1"/>
  <c r="X1039" i="1"/>
  <c r="Y1045" i="1"/>
  <c r="Y1046" i="1"/>
  <c r="Y1050" i="1"/>
  <c r="Y1079" i="1"/>
  <c r="Y1239" i="1"/>
  <c r="Y1244" i="1"/>
  <c r="Y1266" i="1"/>
  <c r="Y1274" i="1"/>
  <c r="Z1286" i="1"/>
  <c r="Z1295" i="1"/>
  <c r="Z1330" i="1"/>
  <c r="Z1345" i="1"/>
  <c r="Y1367" i="1"/>
  <c r="Y1396" i="1"/>
  <c r="Y1408" i="1"/>
  <c r="Y1416" i="1"/>
  <c r="Y1425" i="1"/>
  <c r="Z1426" i="1"/>
  <c r="Y1433" i="1"/>
  <c r="Y1443" i="1"/>
  <c r="Y1461" i="1"/>
  <c r="Y1469" i="1"/>
  <c r="Y1501" i="1"/>
  <c r="Y1502" i="1"/>
  <c r="Y1503" i="1"/>
  <c r="Z1530" i="1"/>
  <c r="Z1547" i="1"/>
  <c r="Z1555" i="1"/>
  <c r="Z1561" i="1"/>
  <c r="Z1563" i="1"/>
  <c r="Z1569" i="1"/>
  <c r="Z1577" i="1"/>
  <c r="Y1015" i="1"/>
  <c r="Y1059" i="1"/>
  <c r="Y1063" i="1"/>
  <c r="Y1089" i="1"/>
  <c r="Y1093" i="1"/>
  <c r="Y1097" i="1"/>
  <c r="Y1107" i="1"/>
  <c r="Y1119" i="1"/>
  <c r="Y1123" i="1"/>
  <c r="Z1281" i="1"/>
  <c r="Z1299" i="1"/>
  <c r="Z1308" i="1"/>
  <c r="Z1341" i="1"/>
  <c r="Y1350" i="1"/>
  <c r="Y1363" i="1"/>
  <c r="Z1364" i="1"/>
  <c r="Y1378" i="1"/>
  <c r="Y1401" i="1"/>
  <c r="Y1412" i="1"/>
  <c r="Y1420" i="1"/>
  <c r="Y1429" i="1"/>
  <c r="Y1437" i="1"/>
  <c r="Z1485" i="1"/>
  <c r="Y1507" i="1"/>
  <c r="Y1513" i="1"/>
  <c r="Y1523" i="1"/>
  <c r="Z1526" i="1"/>
  <c r="Y1539" i="1"/>
  <c r="Y1540" i="1"/>
  <c r="Z1543" i="1"/>
  <c r="Z1551" i="1"/>
  <c r="Z1559" i="1"/>
  <c r="Z1567" i="1"/>
  <c r="Z1583" i="1"/>
  <c r="Y1583" i="1"/>
  <c r="Y1592" i="1"/>
  <c r="Y1596" i="1"/>
  <c r="Y1600" i="1"/>
  <c r="Y1604" i="1"/>
  <c r="Y1608" i="1"/>
  <c r="Y1612" i="1"/>
  <c r="Z1613" i="1"/>
  <c r="Y1620" i="1"/>
  <c r="Y1628" i="1"/>
  <c r="Z1629" i="1"/>
  <c r="Y1643" i="1"/>
  <c r="Y1661" i="1"/>
  <c r="Z1673" i="1"/>
  <c r="Y1770" i="1"/>
  <c r="Y1585" i="1"/>
  <c r="Y1597" i="1"/>
  <c r="Y1601" i="1"/>
  <c r="Y1645" i="1"/>
  <c r="Z1646" i="1"/>
  <c r="Y1653" i="1"/>
  <c r="Y1662" i="1"/>
  <c r="Z1730" i="1"/>
  <c r="Y1730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81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Y1789" i="1"/>
  <c r="Z2196" i="1"/>
  <c r="Y2196" i="1"/>
  <c r="Y1793" i="1"/>
  <c r="Y1797" i="1"/>
  <c r="Y1801" i="1"/>
  <c r="Y1805" i="1"/>
  <c r="Y1816" i="1"/>
  <c r="Y1829" i="1"/>
  <c r="Y1837" i="1"/>
  <c r="Y1841" i="1"/>
  <c r="Y1845" i="1"/>
  <c r="Y1849" i="1"/>
  <c r="Y1853" i="1"/>
  <c r="Z1882" i="1"/>
  <c r="Z1911" i="1"/>
  <c r="Z1913" i="1"/>
  <c r="Z1934" i="1"/>
  <c r="Z1936" i="1"/>
  <c r="Z1957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Z2194" i="1"/>
  <c r="Y2194" i="1"/>
  <c r="Z2198" i="1"/>
  <c r="Y2198" i="1"/>
  <c r="Z1890" i="1"/>
  <c r="Z1920" i="1"/>
  <c r="Z1925" i="1"/>
  <c r="Z1950" i="1"/>
  <c r="Z1970" i="1"/>
  <c r="Z1972" i="1"/>
  <c r="Z1986" i="1"/>
  <c r="Z1988" i="1"/>
  <c r="Z2007" i="1"/>
  <c r="Z2009" i="1"/>
  <c r="Z2011" i="1"/>
  <c r="Z2015" i="1"/>
  <c r="Z2017" i="1"/>
  <c r="Z2019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85" i="1"/>
  <c r="Y2485" i="1"/>
  <c r="Z2516" i="1"/>
  <c r="Y2516" i="1"/>
  <c r="Z2525" i="1"/>
  <c r="Y2525" i="1"/>
  <c r="Z2558" i="1"/>
  <c r="Y2558" i="1"/>
  <c r="Z2569" i="1"/>
  <c r="Y2569" i="1"/>
  <c r="O23" i="2"/>
  <c r="Q23" i="2"/>
  <c r="R23" i="2"/>
  <c r="S23" i="2"/>
  <c r="Z2605" i="1"/>
  <c r="Y2605" i="1"/>
  <c r="Z2206" i="1"/>
  <c r="Y2209" i="1"/>
  <c r="Z2214" i="1"/>
  <c r="Y2217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Y2414" i="1"/>
  <c r="Z2449" i="1"/>
  <c r="Y2449" i="1"/>
  <c r="Z2493" i="1"/>
  <c r="Y2493" i="1"/>
  <c r="Z2501" i="1"/>
  <c r="Y2501" i="1"/>
  <c r="Z2524" i="1"/>
  <c r="Y2524" i="1"/>
  <c r="O24" i="2"/>
  <c r="Q24" i="2"/>
  <c r="R24" i="2"/>
  <c r="S24" i="2"/>
  <c r="Z2571" i="1"/>
  <c r="Y2571" i="1"/>
  <c r="Y2200" i="1"/>
  <c r="Z2413" i="1"/>
  <c r="Y2413" i="1"/>
  <c r="Z2439" i="1"/>
  <c r="Y2439" i="1"/>
  <c r="X2471" i="1"/>
  <c r="Y2471" i="1"/>
  <c r="Z2471" i="1"/>
  <c r="Z2500" i="1"/>
  <c r="Y2500" i="1"/>
  <c r="Z2509" i="1"/>
  <c r="Y2509" i="1"/>
  <c r="Y2532" i="1"/>
  <c r="Z2200" i="1"/>
  <c r="Z2210" i="1"/>
  <c r="Z2218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Z2477" i="1"/>
  <c r="Y2477" i="1"/>
  <c r="Z2508" i="1"/>
  <c r="Y2508" i="1"/>
  <c r="Z2517" i="1"/>
  <c r="Y2517" i="1"/>
  <c r="Z2539" i="1"/>
  <c r="Z2546" i="1"/>
  <c r="Y2546" i="1"/>
  <c r="O27" i="2"/>
  <c r="Q27" i="2"/>
  <c r="R27" i="2"/>
  <c r="S27" i="2"/>
  <c r="Z2567" i="1"/>
  <c r="Y2567" i="1"/>
  <c r="X2436" i="1"/>
  <c r="Y2436" i="1"/>
  <c r="X2456" i="1"/>
  <c r="Y2456" i="1"/>
  <c r="Z2467" i="1"/>
  <c r="Z2513" i="1"/>
  <c r="Y2513" i="1"/>
  <c r="Z2529" i="1"/>
  <c r="Y2529" i="1"/>
  <c r="Z2543" i="1"/>
  <c r="Y2543" i="1"/>
  <c r="Z2550" i="1"/>
  <c r="Y2550" i="1"/>
  <c r="Z2562" i="1"/>
  <c r="Y2562" i="1"/>
  <c r="O26" i="2"/>
  <c r="Q26" i="2"/>
  <c r="R26" i="2"/>
  <c r="S26" i="2"/>
  <c r="Z2566" i="1"/>
  <c r="O29" i="2"/>
  <c r="Q29" i="2"/>
  <c r="R29" i="2"/>
  <c r="S29" i="2"/>
  <c r="Z2577" i="1"/>
  <c r="Y2577" i="1"/>
  <c r="Z2432" i="1"/>
  <c r="Y2432" i="1"/>
  <c r="Z2443" i="1"/>
  <c r="Y2443" i="1"/>
  <c r="Y2453" i="1"/>
  <c r="Z2460" i="1"/>
  <c r="Y2460" i="1"/>
  <c r="Z2464" i="1"/>
  <c r="Y2464" i="1"/>
  <c r="X2505" i="1"/>
  <c r="Y2505" i="1"/>
  <c r="Z2521" i="1"/>
  <c r="Y2521" i="1"/>
  <c r="Z2548" i="1"/>
  <c r="Y2548" i="1"/>
  <c r="Z2554" i="1"/>
  <c r="Y2554" i="1"/>
  <c r="Z2572" i="1"/>
  <c r="Y2615" i="1"/>
  <c r="O40" i="2"/>
  <c r="Q40" i="2"/>
  <c r="R40" i="2"/>
  <c r="S40" i="2"/>
  <c r="Y2618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Y2673" i="1"/>
  <c r="Z2684" i="1"/>
  <c r="Y2684" i="1"/>
  <c r="Z2686" i="1"/>
  <c r="Y2686" i="1"/>
  <c r="Z2688" i="1"/>
  <c r="Y2688" i="1"/>
  <c r="O47" i="2"/>
  <c r="Q47" i="2"/>
  <c r="R47" i="2"/>
  <c r="S47" i="2"/>
  <c r="Z2705" i="1"/>
  <c r="Y2705" i="1"/>
  <c r="O59" i="2"/>
  <c r="Q59" i="2"/>
  <c r="R59" i="2"/>
  <c r="S59" i="2"/>
  <c r="Y2613" i="1"/>
  <c r="Z2638" i="1"/>
  <c r="Y2638" i="1"/>
  <c r="Z2642" i="1"/>
  <c r="Y2642" i="1"/>
  <c r="Z2646" i="1"/>
  <c r="Y2646" i="1"/>
  <c r="O39" i="2"/>
  <c r="Q39" i="2"/>
  <c r="R39" i="2"/>
  <c r="S39" i="2"/>
  <c r="Z2650" i="1"/>
  <c r="Y2650" i="1"/>
  <c r="Z2652" i="1"/>
  <c r="Y2652" i="1"/>
  <c r="O37" i="2"/>
  <c r="Q37" i="2"/>
  <c r="R37" i="2"/>
  <c r="S37" i="2"/>
  <c r="Z2656" i="1"/>
  <c r="Y2656" i="1"/>
  <c r="Z2660" i="1"/>
  <c r="Y2660" i="1"/>
  <c r="Z2708" i="1"/>
  <c r="O50" i="2"/>
  <c r="Q50" i="2"/>
  <c r="R50" i="2"/>
  <c r="S50" i="2"/>
  <c r="Y2708" i="1"/>
  <c r="Z2683" i="1"/>
  <c r="Z2685" i="1"/>
  <c r="Y2685" i="1"/>
  <c r="Z2687" i="1"/>
  <c r="Z2689" i="1"/>
  <c r="Y2689" i="1"/>
  <c r="O33" i="2"/>
  <c r="Q33" i="2"/>
  <c r="R33" i="2"/>
  <c r="S33" i="2"/>
  <c r="O35" i="2"/>
  <c r="Q35" i="2"/>
  <c r="R35" i="2"/>
  <c r="S35" i="2"/>
  <c r="Z2706" i="1"/>
  <c r="O48" i="2"/>
  <c r="Q48" i="2"/>
  <c r="R48" i="2"/>
  <c r="S48" i="2"/>
  <c r="Y2653" i="1"/>
  <c r="O44" i="2"/>
  <c r="Q44" i="2"/>
  <c r="R44" i="2"/>
  <c r="S44" i="2"/>
  <c r="Y2706" i="1"/>
  <c r="O55" i="2"/>
  <c r="Q55" i="2"/>
  <c r="R55" i="2"/>
  <c r="S55" i="2"/>
  <c r="Z2720" i="1"/>
  <c r="O45" i="2"/>
  <c r="Q45" i="2"/>
  <c r="R45" i="2"/>
  <c r="S45" i="2"/>
  <c r="O43" i="2"/>
  <c r="Q43" i="2"/>
  <c r="R43" i="2"/>
  <c r="S43" i="2"/>
  <c r="Y2703" i="1"/>
  <c r="O46" i="2"/>
  <c r="Q46" i="2"/>
  <c r="R46" i="2"/>
  <c r="S46" i="2"/>
  <c r="Z2710" i="1"/>
  <c r="O52" i="2"/>
  <c r="Q52" i="2"/>
  <c r="R52" i="2"/>
  <c r="S52" i="2"/>
  <c r="Y2712" i="1"/>
  <c r="Y2720" i="1"/>
  <c r="Z2721" i="1"/>
  <c r="Y1039" i="1"/>
  <c r="Z2665" i="1"/>
  <c r="Y2651" i="1"/>
  <c r="O28" i="2"/>
  <c r="Q28" i="2"/>
  <c r="R28" i="2"/>
  <c r="S28" i="2"/>
  <c r="Y1392" i="1"/>
  <c r="Z1290" i="1"/>
  <c r="Y1072" i="1"/>
  <c r="Y960" i="1"/>
  <c r="Y1382" i="1"/>
  <c r="Z1312" i="1"/>
  <c r="Y905" i="1"/>
  <c r="Z654" i="1"/>
  <c r="Z666" i="1"/>
  <c r="Y898" i="1"/>
  <c r="Y662" i="1"/>
  <c r="Z411" i="1"/>
  <c r="Y305" i="1"/>
  <c r="Y115" i="1"/>
  <c r="Z678" i="1"/>
  <c r="Y1453" i="1"/>
  <c r="Y1365" i="1"/>
  <c r="Y1264" i="1"/>
  <c r="Y1131" i="1"/>
  <c r="Z1121" i="1"/>
  <c r="Y1163" i="1"/>
  <c r="Z365" i="1"/>
  <c r="Z389" i="1"/>
  <c r="Y227" i="1"/>
  <c r="Z9" i="1"/>
  <c r="Z1167" i="1"/>
  <c r="Z381" i="1"/>
  <c r="Y293" i="1"/>
  <c r="Y239" i="1"/>
  <c r="Z100" i="1"/>
  <c r="Z792" i="1"/>
  <c r="Z1581" i="1"/>
  <c r="Y1634" i="1"/>
  <c r="Y1489" i="1"/>
  <c r="Z1403" i="1"/>
  <c r="Y933" i="1"/>
  <c r="Y180" i="1"/>
  <c r="Y1655" i="1"/>
  <c r="Y1361" i="1"/>
  <c r="Z2533" i="1"/>
  <c r="Y650" i="1"/>
  <c r="Z832" i="1"/>
  <c r="Z772" i="1"/>
  <c r="Y572" i="1"/>
  <c r="Y776" i="1"/>
  <c r="Y2482" i="1"/>
  <c r="Z2438" i="1"/>
  <c r="Z454" i="1"/>
  <c r="Z584" i="1"/>
  <c r="Y261" i="1"/>
  <c r="Y76" i="1"/>
  <c r="Z854" i="1"/>
  <c r="Y607" i="1"/>
  <c r="Z595" i="1"/>
  <c r="Z599" i="1"/>
  <c r="Z580" i="1"/>
  <c r="Y646" i="1"/>
  <c r="Y1798" i="1"/>
  <c r="Z828" i="1"/>
  <c r="Z731" i="1"/>
  <c r="Z780" i="1"/>
  <c r="Y2406" i="1"/>
  <c r="Y1783" i="1"/>
  <c r="Z952" i="1"/>
  <c r="Y1098" i="1"/>
  <c r="Y1088" i="1"/>
  <c r="Y956" i="1"/>
  <c r="Y708" i="1"/>
  <c r="Y658" i="1"/>
  <c r="Y948" i="1"/>
  <c r="Y625" i="1"/>
  <c r="Y714" i="1"/>
  <c r="Y141" i="1"/>
  <c r="Y54" i="1"/>
  <c r="Z1542" i="1"/>
  <c r="Y1351" i="1"/>
  <c r="Y1127" i="1"/>
  <c r="Y972" i="1"/>
  <c r="Y554" i="1"/>
  <c r="Y1590" i="1"/>
  <c r="Y1256" i="1"/>
  <c r="Z1011" i="1"/>
  <c r="Z836" i="1"/>
  <c r="Z824" i="1"/>
  <c r="Z749" i="1"/>
  <c r="Z696" i="1"/>
  <c r="Y1232" i="1"/>
  <c r="Y784" i="1"/>
  <c r="Y1151" i="1"/>
  <c r="Y760" i="1"/>
  <c r="Y1389" i="1"/>
  <c r="Y2709" i="1"/>
  <c r="Z2711" i="1"/>
  <c r="Z1698" i="1"/>
  <c r="Z1594" i="1"/>
  <c r="Z1517" i="1"/>
  <c r="Y1449" i="1"/>
  <c r="Z1435" i="1"/>
  <c r="Y1666" i="1"/>
  <c r="Y1553" i="1"/>
  <c r="Z1336" i="1"/>
  <c r="Y724" i="1"/>
  <c r="Y188" i="1"/>
  <c r="Z122" i="1"/>
  <c r="Y1372" i="1"/>
  <c r="Z19" i="1"/>
  <c r="Z1622" i="1"/>
  <c r="Y1181" i="1"/>
  <c r="Z1177" i="1"/>
  <c r="Y862" i="1"/>
  <c r="Z1573" i="1"/>
  <c r="Y1069" i="1"/>
  <c r="Y2392" i="1"/>
  <c r="Y1080" i="1"/>
  <c r="Y1037" i="1"/>
  <c r="Y692" i="1"/>
  <c r="Y700" i="1"/>
  <c r="Z416" i="1"/>
  <c r="Z331" i="1"/>
  <c r="Z2707" i="1"/>
  <c r="Y1135" i="1"/>
  <c r="Z1052" i="1"/>
  <c r="Y968" i="1"/>
  <c r="Z820" i="1"/>
  <c r="Z788" i="1"/>
  <c r="Y1091" i="1"/>
  <c r="Y764" i="1"/>
  <c r="Z734" i="1"/>
  <c r="Z1117" i="1"/>
  <c r="Z1535" i="1"/>
  <c r="Y1472" i="1"/>
  <c r="Z1483" i="1"/>
  <c r="Y1293" i="1"/>
  <c r="Y1113" i="1"/>
  <c r="Z925" i="1"/>
  <c r="Z1034" i="1"/>
  <c r="Z1174" i="1"/>
  <c r="Z1614" i="1"/>
  <c r="Z2540" i="1"/>
  <c r="Z2426" i="1"/>
  <c r="Y1220" i="1"/>
  <c r="Y50" i="1"/>
  <c r="Y12" i="1"/>
  <c r="Y2537" i="1"/>
  <c r="Z2474" i="1"/>
  <c r="Z2462" i="1"/>
  <c r="Y2410" i="1"/>
  <c r="Y2586" i="1"/>
  <c r="Y111" i="1"/>
  <c r="Y38" i="1"/>
  <c r="Y542" i="1"/>
  <c r="Z816" i="1"/>
  <c r="Z425" i="1"/>
  <c r="Y874" i="1"/>
  <c r="Y745" i="1"/>
  <c r="Z593" i="1"/>
  <c r="Z373" i="1"/>
  <c r="Y231" i="1"/>
  <c r="Z104" i="1"/>
  <c r="Z492" i="1"/>
  <c r="Z342" i="1"/>
  <c r="Y301" i="1"/>
  <c r="Y255" i="1"/>
  <c r="Y219" i="1"/>
  <c r="Z917" i="1"/>
  <c r="Y676" i="1"/>
  <c r="Y184" i="1"/>
  <c r="Z130" i="1"/>
  <c r="Z902" i="1"/>
  <c r="Z876" i="1"/>
  <c r="Y702" i="1"/>
  <c r="Y263" i="1"/>
  <c r="Z78" i="1"/>
  <c r="Y995" i="1"/>
  <c r="Y157" i="1"/>
  <c r="Z169" i="1"/>
  <c r="X2446" i="1"/>
  <c r="Y2446" i="1"/>
  <c r="Z1675" i="1"/>
  <c r="Y1574" i="1"/>
  <c r="Y2434" i="1"/>
  <c r="Y2235" i="1"/>
  <c r="Z2394" i="1"/>
  <c r="O10" i="2"/>
  <c r="Q10" i="2"/>
  <c r="R10" i="2"/>
  <c r="S10" i="2"/>
  <c r="Z1868" i="1"/>
  <c r="Z1775" i="1"/>
  <c r="Y1302" i="1"/>
  <c r="Y1182" i="1"/>
  <c r="Z2395" i="1"/>
  <c r="Z2190" i="1"/>
  <c r="Y2398" i="1"/>
  <c r="Y1912" i="1"/>
  <c r="Y2677" i="1"/>
  <c r="Y2669" i="1"/>
  <c r="Y2632" i="1"/>
  <c r="Y2616" i="1"/>
  <c r="Y2573" i="1"/>
  <c r="Z2490" i="1"/>
  <c r="Y2418" i="1"/>
  <c r="Y2422" i="1"/>
  <c r="Z2396" i="1"/>
  <c r="Y2557" i="1"/>
  <c r="Z2230" i="1"/>
  <c r="Z2590" i="1"/>
  <c r="Y2450" i="1"/>
  <c r="Y1122" i="1"/>
  <c r="Z561" i="1"/>
  <c r="Y2628" i="1"/>
  <c r="Z2442" i="1"/>
  <c r="Y2389" i="1"/>
  <c r="Y1283" i="1"/>
  <c r="Z1619" i="1"/>
  <c r="Z1369" i="1"/>
  <c r="Z1273" i="1"/>
  <c r="Y2624" i="1"/>
  <c r="Y2533" i="1"/>
  <c r="X2402" i="1"/>
  <c r="Y2402" i="1"/>
  <c r="Y1280" i="1"/>
  <c r="Z875" i="1"/>
  <c r="Y757" i="1"/>
  <c r="Z439" i="1"/>
  <c r="Z539" i="1"/>
  <c r="Z359" i="1"/>
  <c r="Y279" i="1"/>
  <c r="Y160" i="1"/>
  <c r="Y2707" i="1"/>
  <c r="Y2014" i="1"/>
  <c r="Y1648" i="1"/>
  <c r="Z1305" i="1"/>
  <c r="Y568" i="1"/>
  <c r="Z614" i="1"/>
  <c r="Z164" i="1"/>
  <c r="Y164" i="1"/>
  <c r="Y183" i="1"/>
  <c r="Z183" i="1"/>
  <c r="Z246" i="1"/>
  <c r="Y246" i="1"/>
  <c r="Z339" i="1"/>
  <c r="Y339" i="1"/>
  <c r="Y348" i="1"/>
  <c r="Z348" i="1"/>
  <c r="Z368" i="1"/>
  <c r="Y368" i="1"/>
  <c r="Z396" i="1"/>
  <c r="Y396" i="1"/>
  <c r="Z424" i="1"/>
  <c r="Y424" i="1"/>
  <c r="Z480" i="1"/>
  <c r="Y480" i="1"/>
  <c r="Y495" i="1"/>
  <c r="Z495" i="1"/>
  <c r="Y499" i="1"/>
  <c r="Z499" i="1"/>
  <c r="Y503" i="1"/>
  <c r="Z503" i="1"/>
  <c r="Y517" i="1"/>
  <c r="Z517" i="1"/>
  <c r="Y521" i="1"/>
  <c r="Z521" i="1"/>
  <c r="Y529" i="1"/>
  <c r="Z529" i="1"/>
  <c r="Y535" i="1"/>
  <c r="Z535" i="1"/>
  <c r="Y543" i="1"/>
  <c r="Z543" i="1"/>
  <c r="Y557" i="1"/>
  <c r="Z557" i="1"/>
  <c r="Y565" i="1"/>
  <c r="Z565" i="1"/>
  <c r="Y569" i="1"/>
  <c r="Z569" i="1"/>
  <c r="Y573" i="1"/>
  <c r="Z573" i="1"/>
  <c r="Y575" i="1"/>
  <c r="Z575" i="1"/>
  <c r="Y608" i="1"/>
  <c r="Z608" i="1"/>
  <c r="Y626" i="1"/>
  <c r="Z626" i="1"/>
  <c r="Z637" i="1"/>
  <c r="Y637" i="1"/>
  <c r="Z639" i="1"/>
  <c r="Y639" i="1"/>
  <c r="Z643" i="1"/>
  <c r="Y643" i="1"/>
  <c r="Z651" i="1"/>
  <c r="Y651" i="1"/>
  <c r="Z655" i="1"/>
  <c r="Y655" i="1"/>
  <c r="Z659" i="1"/>
  <c r="Y659" i="1"/>
  <c r="Z663" i="1"/>
  <c r="Y663" i="1"/>
  <c r="Z667" i="1"/>
  <c r="Y667" i="1"/>
  <c r="Z671" i="1"/>
  <c r="Y671" i="1"/>
  <c r="Z679" i="1"/>
  <c r="Y679" i="1"/>
  <c r="Z683" i="1"/>
  <c r="Y683" i="1"/>
  <c r="Z686" i="1"/>
  <c r="Y686" i="1"/>
  <c r="Z697" i="1"/>
  <c r="Y697" i="1"/>
  <c r="Z705" i="1"/>
  <c r="Y705" i="1"/>
  <c r="Z709" i="1"/>
  <c r="Y709" i="1"/>
  <c r="Y728" i="1"/>
  <c r="Z728" i="1"/>
  <c r="Z742" i="1"/>
  <c r="Y742" i="1"/>
  <c r="Z750" i="1"/>
  <c r="Y750" i="1"/>
  <c r="Y761" i="1"/>
  <c r="Z761" i="1"/>
  <c r="Z765" i="1"/>
  <c r="Y765" i="1"/>
  <c r="Z781" i="1"/>
  <c r="Y781" i="1"/>
  <c r="Z789" i="1"/>
  <c r="Y789" i="1"/>
  <c r="Z793" i="1"/>
  <c r="Y793" i="1"/>
  <c r="Z797" i="1"/>
  <c r="Y797" i="1"/>
  <c r="Y801" i="1"/>
  <c r="Z801" i="1"/>
  <c r="Z809" i="1"/>
  <c r="Y809" i="1"/>
  <c r="Z813" i="1"/>
  <c r="Y813" i="1"/>
  <c r="Z817" i="1"/>
  <c r="Y817" i="1"/>
  <c r="Z821" i="1"/>
  <c r="Y821" i="1"/>
  <c r="Z829" i="1"/>
  <c r="Y829" i="1"/>
  <c r="Z833" i="1"/>
  <c r="Y833" i="1"/>
  <c r="Z843" i="1"/>
  <c r="Y843" i="1"/>
  <c r="Z855" i="1"/>
  <c r="Y855" i="1"/>
  <c r="Z859" i="1"/>
  <c r="Y859" i="1"/>
  <c r="Z887" i="1"/>
  <c r="Y887" i="1"/>
  <c r="Y949" i="1"/>
  <c r="Z949" i="1"/>
  <c r="Z961" i="1"/>
  <c r="Y961" i="1"/>
  <c r="Y965" i="1"/>
  <c r="Z965" i="1"/>
  <c r="Y969" i="1"/>
  <c r="Z969" i="1"/>
  <c r="Z980" i="1"/>
  <c r="Y980" i="1"/>
  <c r="Z1004" i="1"/>
  <c r="Y1004" i="1"/>
  <c r="Y1012" i="1"/>
  <c r="Z1012" i="1"/>
  <c r="Y1027" i="1"/>
  <c r="Z1027" i="1"/>
  <c r="Z1042" i="1"/>
  <c r="X1042" i="1"/>
  <c r="Y1042" i="1"/>
  <c r="Z1058" i="1"/>
  <c r="Y1058" i="1"/>
  <c r="Y1067" i="1"/>
  <c r="Z1067" i="1"/>
  <c r="Z1092" i="1"/>
  <c r="Y1092" i="1"/>
  <c r="Z1106" i="1"/>
  <c r="Y1106" i="1"/>
  <c r="Z1110" i="1"/>
  <c r="Y1110" i="1"/>
  <c r="Z1128" i="1"/>
  <c r="Y1128" i="1"/>
  <c r="Z1132" i="1"/>
  <c r="Y1132" i="1"/>
  <c r="Z1168" i="1"/>
  <c r="Y1168" i="1"/>
  <c r="Z1172" i="1"/>
  <c r="Y1172" i="1"/>
  <c r="Y1175" i="1"/>
  <c r="Z1175" i="1"/>
  <c r="Z1186" i="1"/>
  <c r="Y1186" i="1"/>
  <c r="Z1194" i="1"/>
  <c r="Y1194" i="1"/>
  <c r="Z1208" i="1"/>
  <c r="Y1208" i="1"/>
  <c r="Z1212" i="1"/>
  <c r="Y1212" i="1"/>
  <c r="Y1227" i="1"/>
  <c r="Z1227" i="1"/>
  <c r="Z1230" i="1"/>
  <c r="Y1230" i="1"/>
  <c r="Z1233" i="1"/>
  <c r="Y1233" i="1"/>
  <c r="Z1241" i="1"/>
  <c r="Y1241" i="1"/>
  <c r="Z1245" i="1"/>
  <c r="Y1245" i="1"/>
  <c r="Y1248" i="1"/>
  <c r="Z1248" i="1"/>
  <c r="Y1250" i="1"/>
  <c r="Z1250" i="1"/>
  <c r="Y1254" i="1"/>
  <c r="Z1254" i="1"/>
  <c r="Z1261" i="1"/>
  <c r="Y1261" i="1"/>
  <c r="Y1269" i="1"/>
  <c r="Z1269" i="1"/>
  <c r="Y1277" i="1"/>
  <c r="Z1277" i="1"/>
  <c r="Z1294" i="1"/>
  <c r="Y1294" i="1"/>
  <c r="Z1309" i="1"/>
  <c r="Y1309" i="1"/>
  <c r="Z1320" i="1"/>
  <c r="Y1320" i="1"/>
  <c r="Y1323" i="1"/>
  <c r="Z1323" i="1"/>
  <c r="Y1327" i="1"/>
  <c r="Z1327" i="1"/>
  <c r="Z1349" i="1"/>
  <c r="Y1349" i="1"/>
  <c r="Y1356" i="1"/>
  <c r="Z1356" i="1"/>
  <c r="Y1358" i="1"/>
  <c r="Z1358" i="1"/>
  <c r="Y1366" i="1"/>
  <c r="Z1366" i="1"/>
  <c r="Z1373" i="1"/>
  <c r="Y1373" i="1"/>
  <c r="Y1390" i="1"/>
  <c r="Z1390" i="1"/>
  <c r="Y1393" i="1"/>
  <c r="Z1393" i="1"/>
  <c r="Y1397" i="1"/>
  <c r="Z1397" i="1"/>
  <c r="Y1400" i="1"/>
  <c r="Z1400" i="1"/>
  <c r="Y1424" i="1"/>
  <c r="Z1424" i="1"/>
  <c r="Z1432" i="1"/>
  <c r="Y1432" i="1"/>
  <c r="Y1450" i="1"/>
  <c r="Z1450" i="1"/>
  <c r="Y1454" i="1"/>
  <c r="Z1454" i="1"/>
  <c r="Z1457" i="1"/>
  <c r="Y1457" i="1"/>
  <c r="Z1459" i="1"/>
  <c r="Y1459" i="1"/>
  <c r="Y1466" i="1"/>
  <c r="Z1466" i="1"/>
  <c r="Y1470" i="1"/>
  <c r="Z1470" i="1"/>
  <c r="Y1473" i="1"/>
  <c r="Z1473" i="1"/>
  <c r="Y1480" i="1"/>
  <c r="Z1480" i="1"/>
  <c r="Y1484" i="1"/>
  <c r="Z1484" i="1"/>
  <c r="Y1490" i="1"/>
  <c r="Z1490" i="1"/>
  <c r="Y1504" i="1"/>
  <c r="Z1504" i="1"/>
  <c r="Z1508" i="1"/>
  <c r="Y1508" i="1"/>
  <c r="Z1518" i="1"/>
  <c r="Y1518" i="1"/>
  <c r="Z1529" i="1"/>
  <c r="Y1529" i="1"/>
  <c r="Y1532" i="1"/>
  <c r="Z1532" i="1"/>
  <c r="Z1550" i="1"/>
  <c r="Y1550" i="1"/>
  <c r="Z1554" i="1"/>
  <c r="Y1554" i="1"/>
  <c r="Z1562" i="1"/>
  <c r="Y1562" i="1"/>
  <c r="Z1566" i="1"/>
  <c r="Y1566" i="1"/>
  <c r="Z1578" i="1"/>
  <c r="Y1578" i="1"/>
  <c r="Z1582" i="1"/>
  <c r="Y1582" i="1"/>
  <c r="Y1587" i="1"/>
  <c r="Z1587" i="1"/>
  <c r="Z1591" i="1"/>
  <c r="Y1591" i="1"/>
  <c r="Y1603" i="1"/>
  <c r="Z1603" i="1"/>
  <c r="Z1607" i="1"/>
  <c r="Y1607" i="1"/>
  <c r="Z1611" i="1"/>
  <c r="Y1611" i="1"/>
  <c r="Z1615" i="1"/>
  <c r="Y1615" i="1"/>
  <c r="Z1623" i="1"/>
  <c r="Y1623" i="1"/>
  <c r="Z1635" i="1"/>
  <c r="Y1635" i="1"/>
  <c r="Z1640" i="1"/>
  <c r="Y1640" i="1"/>
  <c r="Z1652" i="1"/>
  <c r="Y1652" i="1"/>
  <c r="Y1659" i="1"/>
  <c r="Z1659" i="1"/>
  <c r="Y1663" i="1"/>
  <c r="Z1663" i="1"/>
  <c r="Y1671" i="1"/>
  <c r="Z1671" i="1"/>
  <c r="Z1691" i="1"/>
  <c r="Y1691" i="1"/>
  <c r="Z1699" i="1"/>
  <c r="Y1699" i="1"/>
  <c r="Z1707" i="1"/>
  <c r="Y1707" i="1"/>
  <c r="Z1723" i="1"/>
  <c r="Y1723" i="1"/>
  <c r="Z1740" i="1"/>
  <c r="Y1740" i="1"/>
  <c r="Z1744" i="1"/>
  <c r="Y1744" i="1"/>
  <c r="Z1748" i="1"/>
  <c r="Y1748" i="1"/>
  <c r="Z1760" i="1"/>
  <c r="Y1760" i="1"/>
  <c r="Z1764" i="1"/>
  <c r="Y1764" i="1"/>
  <c r="Y1768" i="1"/>
  <c r="Z1768" i="1"/>
  <c r="Y1772" i="1"/>
  <c r="Z1772" i="1"/>
  <c r="Y1787" i="1"/>
  <c r="Z1787" i="1"/>
  <c r="Z1794" i="1"/>
  <c r="Y1794" i="1"/>
  <c r="Z1802" i="1"/>
  <c r="Y1802" i="1"/>
  <c r="Z1806" i="1"/>
  <c r="Y1806" i="1"/>
  <c r="Z1817" i="1"/>
  <c r="Y1817" i="1"/>
  <c r="Z1821" i="1"/>
  <c r="Y1821" i="1"/>
  <c r="Z1828" i="1"/>
  <c r="Y1828" i="1"/>
  <c r="Z1840" i="1"/>
  <c r="Y1840" i="1"/>
  <c r="Z1844" i="1"/>
  <c r="Y1844" i="1"/>
  <c r="Z1848" i="1"/>
  <c r="Y1848" i="1"/>
  <c r="Y1852" i="1"/>
  <c r="Z1852" i="1"/>
  <c r="Y1856" i="1"/>
  <c r="Z1856" i="1"/>
  <c r="Y1860" i="1"/>
  <c r="Z1860" i="1"/>
  <c r="Y1864" i="1"/>
  <c r="Z1864" i="1"/>
  <c r="Z1880" i="1"/>
  <c r="Y1880" i="1"/>
  <c r="Y1888" i="1"/>
  <c r="Z1888" i="1"/>
  <c r="Y1896" i="1"/>
  <c r="Z1896" i="1"/>
  <c r="Y1904" i="1"/>
  <c r="Z1904" i="1"/>
  <c r="Z1908" i="1"/>
  <c r="Y1908" i="1"/>
  <c r="Z1919" i="1"/>
  <c r="Y1919" i="1"/>
  <c r="Y1931" i="1"/>
  <c r="Z1931" i="1"/>
  <c r="Z1935" i="1"/>
  <c r="Y1935" i="1"/>
  <c r="Y1939" i="1"/>
  <c r="Z1939" i="1"/>
  <c r="Z1947" i="1"/>
  <c r="Y1947" i="1"/>
  <c r="Z1951" i="1"/>
  <c r="Y1951" i="1"/>
  <c r="Y1959" i="1"/>
  <c r="Z1959" i="1"/>
  <c r="Z1967" i="1"/>
  <c r="Y1967" i="1"/>
  <c r="Z1971" i="1"/>
  <c r="Y1971" i="1"/>
  <c r="Y1975" i="1"/>
  <c r="Z1975" i="1"/>
  <c r="Z1979" i="1"/>
  <c r="Y1979" i="1"/>
  <c r="Y1983" i="1"/>
  <c r="Z1983" i="1"/>
  <c r="Y1987" i="1"/>
  <c r="Z1987" i="1"/>
  <c r="Y1991" i="1"/>
  <c r="Z1991" i="1"/>
  <c r="Y1995" i="1"/>
  <c r="Z1995" i="1"/>
  <c r="Z2003" i="1"/>
  <c r="Y2003" i="1"/>
  <c r="Z2006" i="1"/>
  <c r="Y2006" i="1"/>
  <c r="Y2018" i="1"/>
  <c r="Z2018" i="1"/>
  <c r="Y2022" i="1"/>
  <c r="Z2022" i="1"/>
  <c r="Z2030" i="1"/>
  <c r="Y2030" i="1"/>
  <c r="Z2034" i="1"/>
  <c r="Y2034" i="1"/>
  <c r="Z2038" i="1"/>
  <c r="Y2038" i="1"/>
  <c r="Y2042" i="1"/>
  <c r="Z2042" i="1"/>
  <c r="Z2046" i="1"/>
  <c r="Y2046" i="1"/>
  <c r="Y2060" i="1"/>
  <c r="Z2060" i="1"/>
  <c r="Y2064" i="1"/>
  <c r="Z2064" i="1"/>
  <c r="Y2068" i="1"/>
  <c r="Z2068" i="1"/>
  <c r="Y2072" i="1"/>
  <c r="Z2072" i="1"/>
  <c r="Y2076" i="1"/>
  <c r="Z2076" i="1"/>
  <c r="Y2084" i="1"/>
  <c r="Z2084" i="1"/>
  <c r="Y2088" i="1"/>
  <c r="Z2088" i="1"/>
  <c r="Y2092" i="1"/>
  <c r="Z2092" i="1"/>
  <c r="Y2100" i="1"/>
  <c r="Z2100" i="1"/>
  <c r="Y2104" i="1"/>
  <c r="Z2104" i="1"/>
  <c r="Y2116" i="1"/>
  <c r="Z2116" i="1"/>
  <c r="Y2120" i="1"/>
  <c r="Z2120" i="1"/>
  <c r="Z2128" i="1"/>
  <c r="Y2128" i="1"/>
  <c r="Y2132" i="1"/>
  <c r="Z2132" i="1"/>
  <c r="Z2140" i="1"/>
  <c r="Y2140" i="1"/>
  <c r="Z2144" i="1"/>
  <c r="Y2144" i="1"/>
  <c r="Y2156" i="1"/>
  <c r="Z2156" i="1"/>
  <c r="Y2164" i="1"/>
  <c r="Z2164" i="1"/>
  <c r="Z2168" i="1"/>
  <c r="Y2168" i="1"/>
  <c r="Z2172" i="1"/>
  <c r="Y2172" i="1"/>
  <c r="Z2180" i="1"/>
  <c r="Y2180" i="1"/>
  <c r="Y2229" i="1"/>
  <c r="Z2229" i="1"/>
  <c r="Z2233" i="1"/>
  <c r="Y2233" i="1"/>
  <c r="Z2234" i="1"/>
  <c r="Z1892" i="1"/>
  <c r="Z1900" i="1"/>
  <c r="Z1667" i="1"/>
  <c r="Z1679" i="1"/>
  <c r="Y1525" i="1"/>
  <c r="Z1413" i="1"/>
  <c r="Z1379" i="1"/>
  <c r="Y1298" i="1"/>
  <c r="Y1546" i="1"/>
  <c r="Z1383" i="1"/>
  <c r="Y1344" i="1"/>
  <c r="Y1257" i="1"/>
  <c r="Y1216" i="1"/>
  <c r="Y1178" i="1"/>
  <c r="Y1114" i="1"/>
  <c r="Y1070" i="1"/>
  <c r="Y693" i="1"/>
  <c r="Y689" i="1"/>
  <c r="Y604" i="1"/>
  <c r="Z551" i="1"/>
  <c r="Y2152" i="1"/>
  <c r="Z2096" i="1"/>
  <c r="Y2148" i="1"/>
  <c r="Y2136" i="1"/>
  <c r="Z1836" i="1"/>
  <c r="Z1352" i="1"/>
  <c r="Y1313" i="1"/>
  <c r="Z2176" i="1"/>
  <c r="Z1486" i="1"/>
  <c r="Z1291" i="1"/>
  <c r="Y2080" i="1"/>
  <c r="Z1494" i="1"/>
  <c r="Y1428" i="1"/>
  <c r="Z1927" i="1"/>
  <c r="Z1884" i="1"/>
  <c r="Z2054" i="1"/>
  <c r="Y1779" i="1"/>
  <c r="Z1636" i="1"/>
  <c r="Z1409" i="1"/>
  <c r="Y1204" i="1"/>
  <c r="Y1164" i="1"/>
  <c r="Y1102" i="1"/>
  <c r="Y1062" i="1"/>
  <c r="Y988" i="1"/>
  <c r="Z721" i="1"/>
  <c r="Z525" i="1"/>
  <c r="Z592" i="1"/>
  <c r="Z507" i="1"/>
  <c r="Y581" i="1"/>
  <c r="Z2026" i="1"/>
  <c r="Z1963" i="1"/>
  <c r="Z2050" i="1"/>
  <c r="Y825" i="1"/>
  <c r="Y611" i="1"/>
  <c r="Z1514" i="1"/>
  <c r="Z1627" i="1"/>
  <c r="Z746" i="1"/>
  <c r="Y1595" i="1"/>
  <c r="Y2010" i="1"/>
  <c r="Z1915" i="1"/>
  <c r="Z1376" i="1"/>
  <c r="Z1876" i="1"/>
  <c r="Z1683" i="1"/>
  <c r="Y1631" i="1"/>
  <c r="Y1558" i="1"/>
  <c r="Y1570" i="1"/>
  <c r="Z1462" i="1"/>
  <c r="Y1198" i="1"/>
  <c r="Y1148" i="1"/>
  <c r="Y1096" i="1"/>
  <c r="Y1035" i="1"/>
  <c r="Y984" i="1"/>
  <c r="Z879" i="1"/>
  <c r="Z701" i="1"/>
  <c r="Z578" i="1"/>
  <c r="Z472" i="1"/>
  <c r="Z484" i="1"/>
  <c r="Y2112" i="1"/>
  <c r="Y805" i="1"/>
  <c r="Z1999" i="1"/>
  <c r="Y1810" i="1"/>
  <c r="Z1237" i="1"/>
  <c r="Y1498" i="1"/>
  <c r="Y1715" i="1"/>
  <c r="Y1872" i="1"/>
  <c r="Y629" i="1"/>
  <c r="Z547" i="1"/>
  <c r="Y675" i="1"/>
  <c r="Z2397" i="1"/>
  <c r="Y2397" i="1"/>
  <c r="Z163" i="1"/>
  <c r="Y163" i="1"/>
  <c r="Z275" i="1"/>
  <c r="Y275" i="1"/>
  <c r="Z487" i="1"/>
  <c r="Y487" i="1"/>
  <c r="Z2391" i="1"/>
  <c r="Z44" i="1"/>
  <c r="Z2454" i="1"/>
  <c r="Y2390" i="1"/>
  <c r="Y334" i="1"/>
  <c r="Y475" i="1"/>
  <c r="Z2430" i="1"/>
  <c r="Y2393" i="1"/>
  <c r="Y858" i="1"/>
  <c r="Y753" i="1"/>
  <c r="Z921" i="1"/>
  <c r="Y850" i="1"/>
  <c r="Z979" i="1"/>
  <c r="Z1677" i="1"/>
  <c r="Y1605" i="1"/>
  <c r="Y1589" i="1"/>
  <c r="Y1509" i="1"/>
  <c r="Z1357" i="1"/>
  <c r="Y1307" i="1"/>
  <c r="Y1289" i="1"/>
  <c r="Y1051" i="1"/>
  <c r="Y1025" i="1"/>
  <c r="Y1492" i="1"/>
  <c r="Y1329" i="1"/>
  <c r="Y1252" i="1"/>
  <c r="Y1225" i="1"/>
  <c r="Y1071" i="1"/>
  <c r="Y955" i="1"/>
  <c r="Z748" i="1"/>
  <c r="Y653" i="1"/>
  <c r="Y730" i="1"/>
  <c r="Y314" i="1"/>
  <c r="Z613" i="1"/>
  <c r="Z549" i="1"/>
  <c r="Z1846" i="1"/>
  <c r="Y1146" i="1"/>
  <c r="Z1134" i="1"/>
  <c r="Z1126" i="1"/>
  <c r="Z1104" i="1"/>
  <c r="Z932" i="1"/>
  <c r="Z885" i="1"/>
  <c r="Z1120" i="1"/>
  <c r="Z1342" i="1"/>
  <c r="Y430" i="1"/>
  <c r="Y1556" i="1"/>
  <c r="Y1399" i="1"/>
  <c r="Z1154" i="1"/>
  <c r="Z831" i="1"/>
  <c r="Y1263" i="1"/>
  <c r="Z904" i="1"/>
  <c r="Z779" i="1"/>
  <c r="Y413" i="1"/>
  <c r="Y294" i="1"/>
  <c r="Z1388" i="1"/>
  <c r="Y1116" i="1"/>
  <c r="Y835" i="1"/>
  <c r="Z1482" i="1"/>
  <c r="Z901" i="1"/>
  <c r="Z853" i="1"/>
  <c r="Y1296" i="1"/>
  <c r="X2549" i="1"/>
  <c r="Z2549" i="1"/>
  <c r="Z2561" i="1"/>
  <c r="Y2561" i="1"/>
  <c r="Y2640" i="1"/>
  <c r="Z2640" i="1"/>
  <c r="Y2654" i="1"/>
  <c r="Z2654" i="1"/>
  <c r="Z2680" i="1"/>
  <c r="Y2680" i="1"/>
  <c r="Z2694" i="1"/>
  <c r="Y2694" i="1"/>
  <c r="Y1047" i="1"/>
  <c r="Y1221" i="1"/>
  <c r="Y1087" i="1"/>
  <c r="Y971" i="1"/>
  <c r="Y669" i="1"/>
  <c r="Z493" i="1"/>
  <c r="Y2338" i="1"/>
  <c r="Y1830" i="1"/>
  <c r="Y1804" i="1"/>
  <c r="Y1259" i="1"/>
  <c r="Z1040" i="1"/>
  <c r="Z924" i="1"/>
  <c r="Z2192" i="1"/>
  <c r="Y1969" i="1"/>
  <c r="Z1354" i="1"/>
  <c r="Z1094" i="1"/>
  <c r="Y1210" i="1"/>
  <c r="Z1506" i="1"/>
  <c r="Y1010" i="1"/>
  <c r="Z823" i="1"/>
  <c r="Y1158" i="1"/>
  <c r="Y1108" i="1"/>
  <c r="Y482" i="1"/>
  <c r="Y382" i="1"/>
  <c r="Y1516" i="1"/>
  <c r="Z815" i="1"/>
  <c r="Y2134" i="1"/>
  <c r="Y1524" i="1"/>
  <c r="Z2185" i="1"/>
  <c r="Z998" i="1"/>
  <c r="Z2292" i="1"/>
  <c r="Z845" i="1"/>
  <c r="Z857" i="1"/>
  <c r="Z105" i="1"/>
  <c r="Y105" i="1"/>
  <c r="Z112" i="1"/>
  <c r="Y112" i="1"/>
  <c r="Z310" i="1"/>
  <c r="Y310" i="1"/>
  <c r="Z354" i="1"/>
  <c r="Y354" i="1"/>
  <c r="Z386" i="1"/>
  <c r="Y386" i="1"/>
  <c r="Z390" i="1"/>
  <c r="Y390" i="1"/>
  <c r="Z410" i="1"/>
  <c r="Y410" i="1"/>
  <c r="Y419" i="1"/>
  <c r="Z419" i="1"/>
  <c r="Z423" i="1"/>
  <c r="Y423" i="1"/>
  <c r="Z426" i="1"/>
  <c r="Y426" i="1"/>
  <c r="Z434" i="1"/>
  <c r="Y434" i="1"/>
  <c r="Y449" i="1"/>
  <c r="Z449" i="1"/>
  <c r="Z453" i="1"/>
  <c r="Y453" i="1"/>
  <c r="Z460" i="1"/>
  <c r="Y460" i="1"/>
  <c r="Z462" i="1"/>
  <c r="Y462" i="1"/>
  <c r="Y501" i="1"/>
  <c r="Z501" i="1"/>
  <c r="Y519" i="1"/>
  <c r="Z519" i="1"/>
  <c r="Y541" i="1"/>
  <c r="Z541" i="1"/>
  <c r="Y553" i="1"/>
  <c r="Z553" i="1"/>
  <c r="Y606" i="1"/>
  <c r="Z606" i="1"/>
  <c r="Z628" i="1"/>
  <c r="Y628" i="1"/>
  <c r="Z635" i="1"/>
  <c r="Y635" i="1"/>
  <c r="Z638" i="1"/>
  <c r="Y638" i="1"/>
  <c r="Z661" i="1"/>
  <c r="Y661" i="1"/>
  <c r="Z687" i="1"/>
  <c r="Y687" i="1"/>
  <c r="Z707" i="1"/>
  <c r="Y707" i="1"/>
  <c r="Z710" i="1"/>
  <c r="Y710" i="1"/>
  <c r="Y719" i="1"/>
  <c r="Z719" i="1"/>
  <c r="Z723" i="1"/>
  <c r="Y723" i="1"/>
  <c r="Y752" i="1"/>
  <c r="Z752" i="1"/>
  <c r="Y787" i="1"/>
  <c r="Z787" i="1"/>
  <c r="Z791" i="1"/>
  <c r="Y791" i="1"/>
  <c r="Z807" i="1"/>
  <c r="Y807" i="1"/>
  <c r="Y811" i="1"/>
  <c r="Z811" i="1"/>
  <c r="Z827" i="1"/>
  <c r="Y827" i="1"/>
  <c r="Y861" i="1"/>
  <c r="Z861" i="1"/>
  <c r="Y865" i="1"/>
  <c r="Z865" i="1"/>
  <c r="Y869" i="1"/>
  <c r="Z869" i="1"/>
  <c r="Z877" i="1"/>
  <c r="Y877" i="1"/>
  <c r="Y889" i="1"/>
  <c r="Z889" i="1"/>
  <c r="Z897" i="1"/>
  <c r="Y897" i="1"/>
  <c r="Y912" i="1"/>
  <c r="Z912" i="1"/>
  <c r="Y920" i="1"/>
  <c r="Z920" i="1"/>
  <c r="Y928" i="1"/>
  <c r="Z928" i="1"/>
  <c r="Y936" i="1"/>
  <c r="Z936" i="1"/>
  <c r="Y944" i="1"/>
  <c r="Z944" i="1"/>
  <c r="Z959" i="1"/>
  <c r="Y959" i="1"/>
  <c r="Y974" i="1"/>
  <c r="Z974" i="1"/>
  <c r="Y982" i="1"/>
  <c r="Z982" i="1"/>
  <c r="Y986" i="1"/>
  <c r="Z986" i="1"/>
  <c r="Y990" i="1"/>
  <c r="Z990" i="1"/>
  <c r="Y994" i="1"/>
  <c r="Z994" i="1"/>
  <c r="Y1033" i="1"/>
  <c r="Z1033" i="1"/>
  <c r="Z1036" i="1"/>
  <c r="Y1036" i="1"/>
  <c r="Y1060" i="1"/>
  <c r="Z1060" i="1"/>
  <c r="Y1064" i="1"/>
  <c r="Z1064" i="1"/>
  <c r="Y1068" i="1"/>
  <c r="Z1068" i="1"/>
  <c r="Z1083" i="1"/>
  <c r="Y1083" i="1"/>
  <c r="Y1100" i="1"/>
  <c r="Z1100" i="1"/>
  <c r="Y1112" i="1"/>
  <c r="Z1112" i="1"/>
  <c r="Y1142" i="1"/>
  <c r="Z1142" i="1"/>
  <c r="Y1192" i="1"/>
  <c r="Z1192" i="1"/>
  <c r="Y1206" i="1"/>
  <c r="Z1206" i="1"/>
  <c r="Z1214" i="1"/>
  <c r="Y1214" i="1"/>
  <c r="Z1235" i="1"/>
  <c r="Y1235" i="1"/>
  <c r="Y1249" i="1"/>
  <c r="Z1249" i="1"/>
  <c r="Z1275" i="1"/>
  <c r="Y1275" i="1"/>
  <c r="Z1285" i="1"/>
  <c r="Y1285" i="1"/>
  <c r="Y1315" i="1"/>
  <c r="Z1315" i="1"/>
  <c r="Z1322" i="1"/>
  <c r="Y1322" i="1"/>
  <c r="Z1335" i="1"/>
  <c r="Y1335" i="1"/>
  <c r="Z1339" i="1"/>
  <c r="Y1339" i="1"/>
  <c r="Z1375" i="1"/>
  <c r="Y1375" i="1"/>
  <c r="Y1381" i="1"/>
  <c r="Z1381" i="1"/>
  <c r="Z1395" i="1"/>
  <c r="Y1395" i="1"/>
  <c r="Z1407" i="1"/>
  <c r="Y1407" i="1"/>
  <c r="Y1512" i="1"/>
  <c r="Z1512" i="1"/>
  <c r="Z1520" i="1"/>
  <c r="Y1520" i="1"/>
  <c r="Z1560" i="1"/>
  <c r="Y1560" i="1"/>
  <c r="Y1572" i="1"/>
  <c r="Z1572" i="1"/>
  <c r="Y1633" i="1"/>
  <c r="Z1633" i="1"/>
  <c r="Z1642" i="1"/>
  <c r="Y1642" i="1"/>
  <c r="Y1697" i="1"/>
  <c r="Z1697" i="1"/>
  <c r="Z1709" i="1"/>
  <c r="Y1709" i="1"/>
  <c r="Y1729" i="1"/>
  <c r="Z1729" i="1"/>
  <c r="Y1738" i="1"/>
  <c r="Z1738" i="1"/>
  <c r="Y1754" i="1"/>
  <c r="Z1754" i="1"/>
  <c r="Z1819" i="1"/>
  <c r="Y1819" i="1"/>
  <c r="Z1838" i="1"/>
  <c r="Y1838" i="1"/>
  <c r="Z1850" i="1"/>
  <c r="Y1850" i="1"/>
  <c r="Y1870" i="1"/>
  <c r="Z1870" i="1"/>
  <c r="Z1929" i="1"/>
  <c r="Y1929" i="1"/>
  <c r="Y1933" i="1"/>
  <c r="Z1933" i="1"/>
  <c r="Z1941" i="1"/>
  <c r="Y1941" i="1"/>
  <c r="Z1944" i="1"/>
  <c r="Y1944" i="1"/>
  <c r="Z1973" i="1"/>
  <c r="Y1973" i="1"/>
  <c r="Y1981" i="1"/>
  <c r="Z1981" i="1"/>
  <c r="Z2001" i="1"/>
  <c r="Y2001" i="1"/>
  <c r="Z2005" i="1"/>
  <c r="Y2005" i="1"/>
  <c r="Z2020" i="1"/>
  <c r="Y2020" i="1"/>
  <c r="Z2032" i="1"/>
  <c r="Y2032" i="1"/>
  <c r="Z2036" i="1"/>
  <c r="Y2036" i="1"/>
  <c r="Z2044" i="1"/>
  <c r="Y2044" i="1"/>
  <c r="Z2062" i="1"/>
  <c r="Y2062" i="1"/>
  <c r="Z2066" i="1"/>
  <c r="Y2066" i="1"/>
  <c r="Y2082" i="1"/>
  <c r="Z2082" i="1"/>
  <c r="Z2086" i="1"/>
  <c r="Y2086" i="1"/>
  <c r="Y2098" i="1"/>
  <c r="Z2098" i="1"/>
  <c r="Z2126" i="1"/>
  <c r="Y2126" i="1"/>
  <c r="Z2142" i="1"/>
  <c r="Y2142" i="1"/>
  <c r="Y2150" i="1"/>
  <c r="Z2150" i="1"/>
  <c r="Y2162" i="1"/>
  <c r="Z2162" i="1"/>
  <c r="Z2170" i="1"/>
  <c r="Y2170" i="1"/>
  <c r="Z2178" i="1"/>
  <c r="Y2178" i="1"/>
  <c r="Y2274" i="1"/>
  <c r="O20" i="2"/>
  <c r="Q20" i="2"/>
  <c r="R20" i="2"/>
  <c r="S20" i="2"/>
  <c r="Y2275" i="1"/>
  <c r="Z2275" i="1"/>
  <c r="Y2278" i="1"/>
  <c r="Z2278" i="1"/>
  <c r="Z2290" i="1"/>
  <c r="Y2290" i="1"/>
  <c r="Z2296" i="1"/>
  <c r="Y2296" i="1"/>
  <c r="Y2304" i="1"/>
  <c r="Z2304" i="1"/>
  <c r="Y2314" i="1"/>
  <c r="Z2314" i="1"/>
  <c r="Y2318" i="1"/>
  <c r="Z2318" i="1"/>
  <c r="Y2336" i="1"/>
  <c r="Z2336" i="1"/>
  <c r="Y2416" i="1"/>
  <c r="Z2416" i="1"/>
  <c r="Z1874" i="1"/>
  <c r="Z1898" i="1"/>
  <c r="Y1858" i="1"/>
  <c r="Z1665" i="1"/>
  <c r="Z1654" i="1"/>
  <c r="Y1609" i="1"/>
  <c r="Y1593" i="1"/>
  <c r="Z1621" i="1"/>
  <c r="Z1438" i="1"/>
  <c r="Y1029" i="1"/>
  <c r="Y1448" i="1"/>
  <c r="Y1371" i="1"/>
  <c r="Y1311" i="1"/>
  <c r="Y1075" i="1"/>
  <c r="Y1014" i="1"/>
  <c r="Y963" i="1"/>
  <c r="Y740" i="1"/>
  <c r="Y587" i="1"/>
  <c r="Z478" i="1"/>
  <c r="Y726" i="1"/>
  <c r="Y350" i="1"/>
  <c r="Y645" i="1"/>
  <c r="Z515" i="1"/>
  <c r="Y189" i="1"/>
  <c r="Y2294" i="1"/>
  <c r="X2276" i="1"/>
  <c r="Y2298" i="1"/>
  <c r="Z2028" i="1"/>
  <c r="Z1993" i="1"/>
  <c r="Y1808" i="1"/>
  <c r="Y1796" i="1"/>
  <c r="Z1773" i="1"/>
  <c r="Y2122" i="1"/>
  <c r="Z1552" i="1"/>
  <c r="Z1452" i="1"/>
  <c r="Y1385" i="1"/>
  <c r="Z940" i="1"/>
  <c r="Z893" i="1"/>
  <c r="Y1650" i="1"/>
  <c r="Y1267" i="1"/>
  <c r="Y1292" i="1"/>
  <c r="Y1921" i="1"/>
  <c r="Z1162" i="1"/>
  <c r="Y908" i="1"/>
  <c r="Y803" i="1"/>
  <c r="Y370" i="1"/>
  <c r="Y2334" i="1"/>
  <c r="Y1243" i="1"/>
  <c r="Z2288" i="1"/>
  <c r="Z2048" i="1"/>
  <c r="Z1066" i="1"/>
  <c r="Y873" i="1"/>
  <c r="Z849" i="1"/>
  <c r="Y881" i="1"/>
  <c r="Y579" i="1"/>
  <c r="Y311" i="1"/>
  <c r="Z311" i="1"/>
  <c r="Y483" i="1"/>
  <c r="Z483" i="1"/>
  <c r="Z504" i="1"/>
  <c r="Y504" i="1"/>
  <c r="Y526" i="1"/>
  <c r="Z526" i="1"/>
  <c r="Z548" i="1"/>
  <c r="Y548" i="1"/>
  <c r="Z558" i="1"/>
  <c r="Y558" i="1"/>
  <c r="Y562" i="1"/>
  <c r="Z562" i="1"/>
  <c r="Z570" i="1"/>
  <c r="Y570" i="1"/>
  <c r="Z583" i="1"/>
  <c r="Y583" i="1"/>
  <c r="Z610" i="1"/>
  <c r="Y610" i="1"/>
  <c r="Z759" i="1"/>
  <c r="Y759" i="1"/>
  <c r="Z775" i="1"/>
  <c r="Y775" i="1"/>
  <c r="Y2138" i="1"/>
  <c r="Z2138" i="1"/>
  <c r="Y2332" i="1"/>
  <c r="Z2332" i="1"/>
  <c r="Y2340" i="1"/>
  <c r="Z2340" i="1"/>
  <c r="Y2526" i="1"/>
  <c r="Z2526" i="1"/>
  <c r="Y2578" i="1"/>
  <c r="Z2578" i="1"/>
  <c r="Z577" i="1"/>
  <c r="Y576" i="1"/>
  <c r="Y494" i="1"/>
  <c r="Y594" i="1"/>
  <c r="Y540" i="1"/>
  <c r="Z566" i="1"/>
  <c r="Y763" i="1"/>
  <c r="Y695" i="1"/>
  <c r="Y598" i="1"/>
  <c r="Y2316" i="1"/>
  <c r="Z536" i="1"/>
  <c r="Z602" i="1"/>
  <c r="Z2308" i="1"/>
  <c r="Z552" i="1"/>
  <c r="Y522" i="1"/>
  <c r="Z83" i="1"/>
  <c r="Y83" i="1"/>
  <c r="Z374" i="1"/>
  <c r="Y374" i="1"/>
  <c r="Z1169" i="1"/>
  <c r="Y1169" i="1"/>
  <c r="Y1173" i="1"/>
  <c r="Z1173" i="1"/>
  <c r="Z1228" i="1"/>
  <c r="Y1228" i="1"/>
  <c r="Z1251" i="1"/>
  <c r="Y1251" i="1"/>
  <c r="Y1278" i="1"/>
  <c r="Z1278" i="1"/>
  <c r="Z1284" i="1"/>
  <c r="Y1284" i="1"/>
  <c r="Y1398" i="1"/>
  <c r="Z1398" i="1"/>
  <c r="Y1641" i="1"/>
  <c r="Z1641" i="1"/>
  <c r="Z1656" i="1"/>
  <c r="Y1656" i="1"/>
  <c r="Z1684" i="1"/>
  <c r="X1684" i="1"/>
  <c r="Y1684" i="1"/>
  <c r="Z587" i="1"/>
  <c r="Z442" i="1"/>
  <c r="Y1353" i="1"/>
  <c r="Y1288" i="1"/>
  <c r="Y511" i="1"/>
  <c r="Z783" i="1"/>
  <c r="Y657" i="1"/>
  <c r="Y703" i="1"/>
  <c r="Y518" i="1"/>
  <c r="Z391" i="1"/>
  <c r="Z2302" i="1"/>
  <c r="Z1238" i="1"/>
  <c r="Y691" i="1"/>
  <c r="Y514" i="1"/>
  <c r="Y101" i="1"/>
  <c r="Y771" i="1"/>
  <c r="O42" i="2"/>
  <c r="Q42" i="2"/>
  <c r="R42" i="2"/>
  <c r="S42" i="2"/>
  <c r="Z2300" i="1"/>
  <c r="Y2102" i="1"/>
  <c r="Y2024" i="1"/>
  <c r="Y1624" i="1"/>
  <c r="Y2320" i="1"/>
  <c r="Z2090" i="1"/>
  <c r="Y2070" i="1"/>
  <c r="Z2058" i="1"/>
  <c r="Z2118" i="1"/>
  <c r="Z2284" i="1"/>
  <c r="Z1213" i="1"/>
  <c r="Y1664" i="1"/>
  <c r="Y1487" i="1"/>
  <c r="Z1201" i="1"/>
  <c r="Y1187" i="1"/>
  <c r="Y641" i="1"/>
  <c r="Z741" i="1"/>
  <c r="Z913" i="1"/>
  <c r="Y2312" i="1"/>
  <c r="Z2280" i="1"/>
  <c r="Z2444" i="1"/>
  <c r="Y2130" i="1"/>
  <c r="Z2106" i="1"/>
  <c r="Z1165" i="1"/>
  <c r="Y500" i="1"/>
  <c r="Z1195" i="1"/>
  <c r="Z863" i="1"/>
  <c r="Y863" i="1"/>
  <c r="Z307" i="1"/>
  <c r="Y128" i="1"/>
  <c r="Y106" i="1"/>
  <c r="Z427" i="1"/>
  <c r="Y649" i="1"/>
  <c r="Y496" i="1"/>
  <c r="Z471" i="1"/>
  <c r="Z319" i="1"/>
  <c r="Y681" i="1"/>
  <c r="Y624" i="1"/>
  <c r="Y479" i="1"/>
  <c r="Z2328" i="1"/>
  <c r="Y2078" i="1"/>
  <c r="Z2008" i="1"/>
  <c r="Y2110" i="1"/>
  <c r="Y673" i="1"/>
  <c r="Z544" i="1"/>
  <c r="Y2188" i="1"/>
  <c r="Y530" i="1"/>
  <c r="Y2040" i="1"/>
  <c r="Z352" i="1"/>
  <c r="Y352" i="1"/>
  <c r="Z727" i="1"/>
  <c r="Y727" i="1"/>
  <c r="Z737" i="1"/>
  <c r="Y737" i="1"/>
  <c r="Z800" i="1"/>
  <c r="Y800" i="1"/>
  <c r="Z842" i="1"/>
  <c r="Y842" i="1"/>
  <c r="Y945" i="1"/>
  <c r="Z945" i="1"/>
  <c r="Z1143" i="1"/>
  <c r="Y1143" i="1"/>
  <c r="Y20" i="1"/>
  <c r="Z20" i="1"/>
  <c r="Z98" i="1"/>
  <c r="Y98" i="1"/>
  <c r="Z155" i="1"/>
  <c r="Y155" i="1"/>
  <c r="Y257" i="1"/>
  <c r="Z257" i="1"/>
  <c r="Y299" i="1"/>
  <c r="Z299" i="1"/>
  <c r="Y303" i="1"/>
  <c r="Z303" i="1"/>
  <c r="Y323" i="1"/>
  <c r="Z323" i="1"/>
  <c r="Y395" i="1"/>
  <c r="Z395" i="1"/>
  <c r="Y403" i="1"/>
  <c r="Z403" i="1"/>
  <c r="Y420" i="1"/>
  <c r="Z420" i="1"/>
  <c r="Y450" i="1"/>
  <c r="Z450" i="1"/>
  <c r="Y463" i="1"/>
  <c r="Z463" i="1"/>
  <c r="Z846" i="1"/>
  <c r="Y846" i="1"/>
  <c r="Y2412" i="1"/>
  <c r="Z2412" i="1"/>
  <c r="Y2420" i="1"/>
  <c r="Z2420" i="1"/>
  <c r="Y2424" i="1"/>
  <c r="Z2424" i="1"/>
  <c r="Z2522" i="1"/>
  <c r="Y2522" i="1"/>
  <c r="Y2545" i="1"/>
  <c r="Y2588" i="1"/>
  <c r="Z2588" i="1"/>
  <c r="Y2608" i="1"/>
  <c r="O32" i="2"/>
  <c r="Q32" i="2"/>
  <c r="R32" i="2"/>
  <c r="S32" i="2"/>
  <c r="Y2658" i="1"/>
  <c r="Z2658" i="1"/>
  <c r="Y2662" i="1"/>
  <c r="Z2662" i="1"/>
  <c r="Y2462" i="1"/>
  <c r="Z2458" i="1"/>
  <c r="Y2494" i="1"/>
  <c r="Y636" i="1"/>
  <c r="Z523" i="1"/>
  <c r="Z476" i="1"/>
  <c r="Z563" i="1"/>
  <c r="Z488" i="1"/>
  <c r="Z315" i="1"/>
  <c r="Z559" i="1"/>
  <c r="Z533" i="1"/>
  <c r="Z505" i="1"/>
  <c r="Z431" i="1"/>
  <c r="Y367" i="1"/>
  <c r="Y345" i="1"/>
  <c r="Y265" i="1"/>
  <c r="Y168" i="1"/>
  <c r="Y132" i="1"/>
  <c r="Y2408" i="1"/>
  <c r="Y447" i="1"/>
  <c r="Y364" i="1"/>
  <c r="Z622" i="1"/>
  <c r="Y344" i="1"/>
  <c r="Y2592" i="1"/>
  <c r="Z379" i="1"/>
  <c r="Y341" i="1"/>
  <c r="Y110" i="1"/>
  <c r="Z2603" i="1"/>
  <c r="Z1689" i="1"/>
  <c r="Y1538" i="1"/>
  <c r="Y2440" i="1"/>
  <c r="Z1721" i="1"/>
  <c r="Z1701" i="1"/>
  <c r="Y1496" i="1"/>
  <c r="X2428" i="1"/>
  <c r="Y2428" i="1"/>
  <c r="Z1038" i="1"/>
  <c r="Z1176" i="1"/>
  <c r="Z1576" i="1"/>
  <c r="Z1766" i="1"/>
  <c r="Z446" i="1"/>
  <c r="Z355" i="1"/>
  <c r="Z327" i="1"/>
  <c r="Z295" i="1"/>
  <c r="Z121" i="1"/>
  <c r="Z32" i="1"/>
  <c r="Z2428" i="1"/>
  <c r="Z338" i="1"/>
  <c r="Z1073" i="1"/>
  <c r="Y92" i="1"/>
  <c r="Y7" i="1"/>
  <c r="Z113" i="1"/>
  <c r="Z272" i="1"/>
  <c r="Z5" i="1"/>
  <c r="Y5" i="1"/>
  <c r="Z41" i="1"/>
  <c r="Y41" i="1"/>
  <c r="Z53" i="1"/>
  <c r="Y53" i="1"/>
  <c r="Z114" i="1"/>
  <c r="Y114" i="1"/>
  <c r="Z118" i="1"/>
  <c r="Y118" i="1"/>
  <c r="Z156" i="1"/>
  <c r="Y156" i="1"/>
  <c r="Y175" i="1"/>
  <c r="Z175" i="1"/>
  <c r="Y191" i="1"/>
  <c r="Z191" i="1"/>
  <c r="Z266" i="1"/>
  <c r="Y266" i="1"/>
  <c r="Z270" i="1"/>
  <c r="X270" i="1"/>
  <c r="Z320" i="1"/>
  <c r="Y320" i="1"/>
  <c r="Z335" i="1"/>
  <c r="Y335" i="1"/>
  <c r="Y356" i="1"/>
  <c r="Z356" i="1"/>
  <c r="Z380" i="1"/>
  <c r="Y380" i="1"/>
  <c r="Z392" i="1"/>
  <c r="Y392" i="1"/>
  <c r="Z461" i="1"/>
  <c r="Y461" i="1"/>
  <c r="Y464" i="1"/>
  <c r="Z464" i="1"/>
  <c r="Y491" i="1"/>
  <c r="Z491" i="1"/>
  <c r="Y509" i="1"/>
  <c r="Z509" i="1"/>
  <c r="Y527" i="1"/>
  <c r="Z527" i="1"/>
  <c r="Y545" i="1"/>
  <c r="Z545" i="1"/>
  <c r="Y567" i="1"/>
  <c r="Z567" i="1"/>
  <c r="Y571" i="1"/>
  <c r="Z571" i="1"/>
  <c r="Y588" i="1"/>
  <c r="Z588" i="1"/>
  <c r="Z847" i="1"/>
  <c r="Y847" i="1"/>
  <c r="Z851" i="1"/>
  <c r="Y851" i="1"/>
  <c r="Z867" i="1"/>
  <c r="Y867" i="1"/>
  <c r="Z891" i="1"/>
  <c r="Y891" i="1"/>
  <c r="Y906" i="1"/>
  <c r="Z906" i="1"/>
  <c r="Z926" i="1"/>
  <c r="Y926" i="1"/>
  <c r="Z934" i="1"/>
  <c r="Y934" i="1"/>
  <c r="Y953" i="1"/>
  <c r="O3" i="2"/>
  <c r="Q3" i="2"/>
  <c r="R3" i="2"/>
  <c r="S3" i="2"/>
  <c r="Y957" i="1"/>
  <c r="Z957" i="1"/>
  <c r="Y1049" i="1"/>
  <c r="Z1049" i="1"/>
  <c r="Y1077" i="1"/>
  <c r="Z1077" i="1"/>
  <c r="Y1085" i="1"/>
  <c r="Z1085" i="1"/>
  <c r="Y1166" i="1"/>
  <c r="Z1166" i="1"/>
  <c r="Y1184" i="1"/>
  <c r="Z1184" i="1"/>
  <c r="Z1271" i="1"/>
  <c r="Y1271" i="1"/>
  <c r="Y1279" i="1"/>
  <c r="Z1279" i="1"/>
  <c r="Y1282" i="1"/>
  <c r="Z1282" i="1"/>
  <c r="Y1325" i="1"/>
  <c r="Z1325" i="1"/>
  <c r="Z1346" i="1"/>
  <c r="Y1346" i="1"/>
  <c r="Y1360" i="1"/>
  <c r="Z1360" i="1"/>
  <c r="Y1445" i="1"/>
  <c r="Z1445" i="1"/>
  <c r="Z1464" i="1"/>
  <c r="Y1464" i="1"/>
  <c r="Z1488" i="1"/>
  <c r="Y1488" i="1"/>
  <c r="Z1527" i="1"/>
  <c r="Y1527" i="1"/>
  <c r="Z1534" i="1"/>
  <c r="Y1534" i="1"/>
  <c r="Z1541" i="1"/>
  <c r="Y1541" i="1"/>
  <c r="Y1544" i="1"/>
  <c r="Z1544" i="1"/>
  <c r="Y1548" i="1"/>
  <c r="Z1548" i="1"/>
  <c r="Z1568" i="1"/>
  <c r="Y1568" i="1"/>
  <c r="Y1617" i="1"/>
  <c r="Z1617" i="1"/>
  <c r="Y1657" i="1"/>
  <c r="Z1657" i="1"/>
  <c r="Y1669" i="1"/>
  <c r="Z1669" i="1"/>
  <c r="Z1693" i="1"/>
  <c r="Y1693" i="1"/>
  <c r="Y1705" i="1"/>
  <c r="Z1705" i="1"/>
  <c r="Y1713" i="1"/>
  <c r="Z1713" i="1"/>
  <c r="Z1725" i="1"/>
  <c r="Y1725" i="1"/>
  <c r="Z1733" i="1"/>
  <c r="Y1733" i="1"/>
  <c r="Y1742" i="1"/>
  <c r="Z1742" i="1"/>
  <c r="Y1750" i="1"/>
  <c r="Z1750" i="1"/>
  <c r="Y1758" i="1"/>
  <c r="Z1758" i="1"/>
  <c r="Y1762" i="1"/>
  <c r="Z1762" i="1"/>
  <c r="Y2715" i="1"/>
  <c r="Z2715" i="1"/>
  <c r="Z1937" i="1"/>
  <c r="Y1800" i="1"/>
  <c r="Z1781" i="1"/>
  <c r="Z1910" i="1"/>
  <c r="Y2197" i="1"/>
  <c r="Y1854" i="1"/>
  <c r="Z2087" i="1"/>
  <c r="Y2075" i="1"/>
  <c r="Y1977" i="1"/>
  <c r="Y2199" i="1"/>
  <c r="Y2208" i="1"/>
  <c r="Y1949" i="1"/>
  <c r="Y668" i="1"/>
  <c r="Z668" i="1"/>
  <c r="Z672" i="1"/>
  <c r="Y672" i="1"/>
  <c r="Z1894" i="1"/>
  <c r="Z1886" i="1"/>
  <c r="Z1862" i="1"/>
  <c r="Y2201" i="1"/>
  <c r="Z2063" i="1"/>
  <c r="Z2195" i="1"/>
  <c r="Z1914" i="1"/>
  <c r="Y738" i="1"/>
  <c r="Z738" i="1"/>
  <c r="Y1906" i="1"/>
  <c r="Z1906" i="1"/>
  <c r="O19" i="2"/>
  <c r="Q19" i="2"/>
  <c r="R19" i="2"/>
  <c r="S19" i="2"/>
  <c r="Z2216" i="1"/>
  <c r="Y2216" i="1"/>
  <c r="Y508" i="1"/>
  <c r="Z532" i="1"/>
  <c r="Y732" i="1"/>
  <c r="Z732" i="1"/>
  <c r="Y1180" i="1"/>
  <c r="Z1180" i="1"/>
  <c r="Y1188" i="1"/>
  <c r="Z1188" i="1"/>
  <c r="Y1411" i="1"/>
  <c r="Z1411" i="1"/>
  <c r="Z2466" i="1"/>
  <c r="Y2466" i="1"/>
  <c r="Y2540" i="1"/>
  <c r="Y2498" i="1"/>
  <c r="Y2486" i="1"/>
  <c r="Y2470" i="1"/>
  <c r="Y2478" i="1"/>
  <c r="Y2225" i="1"/>
  <c r="Z2021" i="1"/>
  <c r="Z2013" i="1"/>
  <c r="Z1430" i="1"/>
  <c r="Y1458" i="1"/>
  <c r="Z1434" i="1"/>
  <c r="Y1144" i="1"/>
  <c r="Y1000" i="1"/>
  <c r="Y330" i="1"/>
  <c r="Y209" i="1"/>
  <c r="Y185" i="1"/>
  <c r="Y88" i="1"/>
  <c r="Z2545" i="1"/>
  <c r="Z2215" i="1"/>
  <c r="Y2223" i="1"/>
  <c r="Z1020" i="1"/>
  <c r="Y1423" i="1"/>
  <c r="Z1202" i="1"/>
  <c r="Y1008" i="1"/>
  <c r="Y333" i="1"/>
  <c r="Z2510" i="1"/>
  <c r="Y343" i="1"/>
  <c r="Z2227" i="1"/>
  <c r="Y2514" i="1"/>
  <c r="Z146" i="1"/>
  <c r="Y91" i="1"/>
  <c r="Z82" i="1"/>
  <c r="Z2518" i="1"/>
  <c r="Z1442" i="1"/>
  <c r="Y116" i="1"/>
  <c r="Z2219" i="1"/>
  <c r="Y2698" i="1"/>
  <c r="Y2702" i="1"/>
  <c r="Y894" i="1"/>
  <c r="Z894" i="1"/>
  <c r="Y1041" i="1"/>
  <c r="Z1041" i="1"/>
  <c r="Z2226" i="1"/>
  <c r="Z2222" i="1"/>
  <c r="Z1402" i="1"/>
  <c r="Y1160" i="1"/>
  <c r="Y1140" i="1"/>
  <c r="Y996" i="1"/>
  <c r="Y236" i="1"/>
  <c r="Y197" i="1"/>
  <c r="Y181" i="1"/>
  <c r="Y84" i="1"/>
  <c r="Y1792" i="1"/>
  <c r="Z1419" i="1"/>
  <c r="Y1405" i="1"/>
  <c r="Y340" i="1"/>
  <c r="Y318" i="1"/>
  <c r="Y302" i="1"/>
  <c r="Y6" i="1"/>
  <c r="Z274" i="1"/>
  <c r="Y260" i="1"/>
  <c r="Y97" i="1"/>
  <c r="Z1170" i="1"/>
  <c r="Y2553" i="1"/>
  <c r="Z2221" i="1"/>
  <c r="Z89" i="1"/>
  <c r="Y2549" i="1"/>
  <c r="Z991" i="1"/>
  <c r="Y2530" i="1"/>
  <c r="Y2502" i="1"/>
  <c r="Y2574" i="1"/>
  <c r="Y711" i="1"/>
  <c r="Y95" i="1"/>
  <c r="Z26" i="1"/>
  <c r="Y26" i="1"/>
  <c r="Y171" i="1"/>
  <c r="Z171" i="1"/>
  <c r="Y179" i="1"/>
  <c r="Z179" i="1"/>
  <c r="Y187" i="1"/>
  <c r="Z187" i="1"/>
  <c r="Z195" i="1"/>
  <c r="Y195" i="1"/>
  <c r="Z550" i="1"/>
  <c r="Y550" i="1"/>
  <c r="Y978" i="1"/>
  <c r="Z978" i="1"/>
  <c r="Z1752" i="1"/>
  <c r="Y1752" i="1"/>
  <c r="Z1756" i="1"/>
  <c r="Y1756" i="1"/>
  <c r="Y2364" i="1"/>
  <c r="Z2364" i="1"/>
  <c r="Y1024" i="1"/>
  <c r="Y1152" i="1"/>
  <c r="Y1136" i="1"/>
  <c r="Y1118" i="1"/>
  <c r="Y992" i="1"/>
  <c r="Y3" i="1"/>
  <c r="Y298" i="1"/>
  <c r="Y220" i="1"/>
  <c r="Y193" i="1"/>
  <c r="Y177" i="1"/>
  <c r="Y80" i="1"/>
  <c r="Z1997" i="1"/>
  <c r="Y337" i="1"/>
  <c r="Y326" i="1"/>
  <c r="Y2174" i="1"/>
  <c r="Y1415" i="1"/>
  <c r="Y25" i="1"/>
  <c r="Y120" i="1"/>
  <c r="Z1101" i="1"/>
  <c r="Z86" i="1"/>
  <c r="Y704" i="1"/>
  <c r="Y81" i="1"/>
  <c r="Y85" i="1"/>
  <c r="Z87" i="1"/>
  <c r="Y90" i="1"/>
  <c r="Y93" i="1"/>
  <c r="Y94" i="1"/>
  <c r="Y229" i="1"/>
  <c r="Z229" i="1"/>
  <c r="Y249" i="1"/>
  <c r="Z249" i="1"/>
  <c r="Y574" i="1"/>
  <c r="Z574" i="1"/>
  <c r="Z665" i="1"/>
  <c r="Y665" i="1"/>
  <c r="Z685" i="1"/>
  <c r="Y685" i="1"/>
  <c r="Z1141" i="1"/>
  <c r="Y1141" i="1"/>
  <c r="Y1549" i="1"/>
  <c r="Z1549" i="1"/>
  <c r="Z1883" i="1"/>
  <c r="Y1883" i="1"/>
  <c r="O30" i="2"/>
  <c r="Q30" i="2"/>
  <c r="R30" i="2"/>
  <c r="S30" i="2"/>
  <c r="O14" i="2"/>
  <c r="Q14" i="2"/>
  <c r="R14" i="2"/>
  <c r="S14" i="2"/>
  <c r="Y1686" i="1"/>
  <c r="O16" i="2"/>
  <c r="Q16" i="2"/>
  <c r="R16" i="2"/>
  <c r="S16" i="2"/>
  <c r="Y2551" i="1"/>
  <c r="O21" i="2"/>
  <c r="Q21" i="2"/>
  <c r="R21" i="2"/>
  <c r="S21" i="2"/>
  <c r="Y918" i="1"/>
  <c r="Y942" i="1"/>
  <c r="Y1374" i="1"/>
  <c r="Y938" i="1"/>
  <c r="Y8" i="1"/>
  <c r="Y170" i="1"/>
  <c r="Z170" i="1"/>
  <c r="Y174" i="1"/>
  <c r="Z174" i="1"/>
  <c r="Y178" i="1"/>
  <c r="Z178" i="1"/>
  <c r="Z190" i="1"/>
  <c r="Y190" i="1"/>
  <c r="Y221" i="1"/>
  <c r="Z221" i="1"/>
  <c r="Y841" i="1"/>
  <c r="Z841" i="1"/>
  <c r="Y1626" i="1"/>
  <c r="Z1626" i="1"/>
  <c r="Z2158" i="1"/>
  <c r="Y2158" i="1"/>
  <c r="Y1809" i="1"/>
  <c r="Z1510" i="1"/>
  <c r="Z1421" i="1"/>
  <c r="Y1386" i="1"/>
  <c r="Z1417" i="1"/>
  <c r="Y1190" i="1"/>
  <c r="Y976" i="1"/>
  <c r="Z618" i="1"/>
  <c r="Y376" i="1"/>
  <c r="Z280" i="1"/>
  <c r="Y102" i="1"/>
  <c r="Y2620" i="1"/>
  <c r="Y808" i="1"/>
  <c r="Y878" i="1"/>
  <c r="Y372" i="1"/>
  <c r="Y312" i="1"/>
  <c r="Y388" i="1"/>
  <c r="Z269" i="1"/>
  <c r="Z109" i="1"/>
  <c r="Z2183" i="1"/>
  <c r="Y1863" i="1"/>
  <c r="Y1674" i="1"/>
  <c r="Z1827" i="1"/>
  <c r="Z1726" i="1"/>
  <c r="Z1706" i="1"/>
  <c r="Z1694" i="1"/>
  <c r="Y1391" i="1"/>
  <c r="Y644" i="1"/>
  <c r="Y167" i="1"/>
  <c r="Z18" i="1"/>
  <c r="Y546" i="1"/>
  <c r="Y528" i="1"/>
  <c r="Z139" i="1"/>
  <c r="Y914" i="1"/>
  <c r="Y640" i="1"/>
  <c r="Y922" i="1"/>
  <c r="Z1831" i="1"/>
  <c r="Y890" i="1"/>
  <c r="Y564" i="1"/>
  <c r="Z63" i="1"/>
  <c r="Y63" i="1"/>
  <c r="Z79" i="1"/>
  <c r="Y79" i="1"/>
  <c r="Z108" i="1"/>
  <c r="Y108" i="1"/>
  <c r="Y999" i="1"/>
  <c r="Z999" i="1"/>
  <c r="Y1564" i="1"/>
  <c r="Z1564" i="1"/>
  <c r="Y866" i="1"/>
  <c r="Z866" i="1"/>
  <c r="Y886" i="1"/>
  <c r="Z886" i="1"/>
  <c r="Y1384" i="1"/>
  <c r="Z1384" i="1"/>
  <c r="Y1436" i="1"/>
  <c r="Z1436" i="1"/>
  <c r="Z2404" i="1"/>
  <c r="Y2404" i="1"/>
  <c r="Z2547" i="1"/>
  <c r="X2547" i="1"/>
  <c r="Y2547" i="1"/>
  <c r="Y1989" i="1"/>
  <c r="Z1861" i="1"/>
  <c r="Y1406" i="1"/>
  <c r="Y838" i="1"/>
  <c r="Y22" i="1"/>
  <c r="Z117" i="1"/>
  <c r="Z28" i="1"/>
  <c r="Y2400" i="1"/>
  <c r="Y1899" i="1"/>
  <c r="Y1670" i="1"/>
  <c r="Z1602" i="1"/>
  <c r="Z1722" i="1"/>
  <c r="Z1710" i="1"/>
  <c r="Z953" i="1"/>
  <c r="Y159" i="1"/>
  <c r="Y946" i="1"/>
  <c r="Y1660" i="1"/>
  <c r="Y2504" i="1"/>
  <c r="Y182" i="1"/>
  <c r="Y400" i="1"/>
  <c r="Z400" i="1"/>
  <c r="Z404" i="1"/>
  <c r="Y404" i="1"/>
  <c r="Y1081" i="1"/>
  <c r="Z1081" i="1"/>
  <c r="Y1157" i="1"/>
  <c r="Z1157" i="1"/>
  <c r="Z1185" i="1"/>
  <c r="Y1185" i="1"/>
  <c r="Z1287" i="1"/>
  <c r="Y1287" i="1"/>
  <c r="Y1317" i="1"/>
  <c r="Z1317" i="1"/>
  <c r="Y1599" i="1"/>
  <c r="Z1599" i="1"/>
  <c r="Y2205" i="1"/>
  <c r="Z2205" i="1"/>
  <c r="Z27" i="1"/>
  <c r="Y27" i="1"/>
  <c r="Z123" i="1"/>
  <c r="Y123" i="1"/>
  <c r="Z131" i="1"/>
  <c r="Y131" i="1"/>
  <c r="Y154" i="1"/>
  <c r="Z154" i="1"/>
  <c r="Y162" i="1"/>
  <c r="Z162" i="1"/>
  <c r="Z173" i="1"/>
  <c r="Y173" i="1"/>
  <c r="Z232" i="1"/>
  <c r="Y232" i="1"/>
  <c r="Z248" i="1"/>
  <c r="Y248" i="1"/>
  <c r="Z252" i="1"/>
  <c r="Y252" i="1"/>
  <c r="Y408" i="1"/>
  <c r="Z408" i="1"/>
  <c r="Z412" i="1"/>
  <c r="Y412" i="1"/>
  <c r="Y465" i="1"/>
  <c r="Z465" i="1"/>
  <c r="Z498" i="1"/>
  <c r="Y498" i="1"/>
  <c r="Z506" i="1"/>
  <c r="Y506" i="1"/>
  <c r="Z510" i="1"/>
  <c r="Y510" i="1"/>
  <c r="Z524" i="1"/>
  <c r="Y524" i="1"/>
  <c r="Y531" i="1"/>
  <c r="Z531" i="1"/>
  <c r="Z534" i="1"/>
  <c r="Y534" i="1"/>
  <c r="Z556" i="1"/>
  <c r="Y556" i="1"/>
  <c r="Z615" i="1"/>
  <c r="Y615" i="1"/>
  <c r="Y1265" i="1"/>
  <c r="Z1265" i="1"/>
  <c r="Y1444" i="1"/>
  <c r="Z1444" i="1"/>
  <c r="Z1824" i="1"/>
  <c r="Y1824" i="1"/>
  <c r="Y2211" i="1"/>
  <c r="Z2211" i="1"/>
  <c r="Y2213" i="1"/>
  <c r="Z2213" i="1"/>
  <c r="Y2232" i="1"/>
  <c r="Z2232" i="1"/>
  <c r="Z2425" i="1"/>
  <c r="Y2425" i="1"/>
  <c r="Z2584" i="1"/>
  <c r="Y2584" i="1"/>
  <c r="Z2714" i="1"/>
  <c r="Y2714" i="1"/>
  <c r="Z2717" i="1"/>
  <c r="Y2717" i="1"/>
  <c r="Y596" i="1"/>
  <c r="Y256" i="1"/>
  <c r="Y228" i="1"/>
  <c r="Y1334" i="1"/>
  <c r="Y516" i="1"/>
  <c r="Y688" i="1"/>
  <c r="Z1451" i="1"/>
  <c r="Y1337" i="1"/>
  <c r="Y560" i="1"/>
  <c r="Y135" i="1"/>
  <c r="Y589" i="1"/>
  <c r="Y2725" i="1"/>
  <c r="Y1468" i="1"/>
  <c r="Z226" i="1"/>
  <c r="Y2520" i="1"/>
  <c r="Z2693" i="1"/>
  <c r="Z10" i="1"/>
  <c r="Y10" i="1"/>
  <c r="O9" i="2"/>
  <c r="Q9" i="2"/>
  <c r="R9" i="2"/>
  <c r="S9" i="2"/>
  <c r="Z17" i="1"/>
  <c r="Y17" i="1"/>
  <c r="Z30" i="1"/>
  <c r="Y30" i="1"/>
  <c r="Y126" i="1"/>
  <c r="Z126" i="1"/>
  <c r="Y134" i="1"/>
  <c r="Z134" i="1"/>
  <c r="Z247" i="1"/>
  <c r="Y247" i="1"/>
  <c r="Z259" i="1"/>
  <c r="Y259" i="1"/>
  <c r="Y407" i="1"/>
  <c r="Z407" i="1"/>
  <c r="Y929" i="1"/>
  <c r="Z929" i="1"/>
  <c r="Y937" i="1"/>
  <c r="Z937" i="1"/>
  <c r="Y941" i="1"/>
  <c r="Z941" i="1"/>
  <c r="Z964" i="1"/>
  <c r="Y964" i="1"/>
  <c r="Z975" i="1"/>
  <c r="Y975" i="1"/>
  <c r="Y987" i="1"/>
  <c r="Z987" i="1"/>
  <c r="Z993" i="1"/>
  <c r="Y993" i="1"/>
  <c r="Y1002" i="1"/>
  <c r="Z1002" i="1"/>
  <c r="Z1022" i="1"/>
  <c r="Y1022" i="1"/>
  <c r="Y1048" i="1"/>
  <c r="Z1048" i="1"/>
  <c r="Z1057" i="1"/>
  <c r="Y1057" i="1"/>
  <c r="Y1061" i="1"/>
  <c r="Z1061" i="1"/>
  <c r="Z1084" i="1"/>
  <c r="Y1084" i="1"/>
  <c r="Z1156" i="1"/>
  <c r="Y1156" i="1"/>
  <c r="Y1205" i="1"/>
  <c r="Z1205" i="1"/>
  <c r="Z1209" i="1"/>
  <c r="Y1209" i="1"/>
  <c r="Z1236" i="1"/>
  <c r="Y1236" i="1"/>
  <c r="Z1815" i="1"/>
  <c r="Y1815" i="1"/>
  <c r="Z1823" i="1"/>
  <c r="Y1823" i="1"/>
  <c r="Z2576" i="1"/>
  <c r="Z2453" i="1"/>
  <c r="Y1820" i="1"/>
  <c r="Z630" i="1"/>
  <c r="Y744" i="1"/>
  <c r="Y244" i="1"/>
  <c r="Y224" i="1"/>
  <c r="Y736" i="1"/>
  <c r="Z585" i="1"/>
  <c r="Y2108" i="1"/>
  <c r="Z2322" i="1"/>
  <c r="Z2231" i="1"/>
  <c r="Z1331" i="1"/>
  <c r="Z485" i="1"/>
  <c r="Y451" i="1"/>
  <c r="Y443" i="1"/>
  <c r="Y477" i="1"/>
  <c r="Y414" i="1"/>
  <c r="Y2576" i="1"/>
  <c r="Y520" i="1"/>
  <c r="Z2661" i="1"/>
  <c r="Y2636" i="1"/>
  <c r="Z1475" i="1"/>
  <c r="Y2657" i="1"/>
  <c r="Z2237" i="1"/>
  <c r="Z158" i="1"/>
  <c r="Z2644" i="1"/>
  <c r="Z755" i="1"/>
  <c r="Y150" i="1"/>
  <c r="Y31" i="1"/>
  <c r="Z29" i="1"/>
  <c r="Y29" i="1"/>
  <c r="Z33" i="1"/>
  <c r="Y33" i="1"/>
  <c r="Y73" i="1"/>
  <c r="Z73" i="1"/>
  <c r="Y77" i="1"/>
  <c r="Z77" i="1"/>
  <c r="Z99" i="1"/>
  <c r="Y99" i="1"/>
  <c r="Z107" i="1"/>
  <c r="Y107" i="1"/>
  <c r="Z129" i="1"/>
  <c r="Y129" i="1"/>
  <c r="Y133" i="1"/>
  <c r="Z133" i="1"/>
  <c r="Z211" i="1"/>
  <c r="Y211" i="1"/>
  <c r="Z218" i="1"/>
  <c r="Y218" i="1"/>
  <c r="Z222" i="1"/>
  <c r="Y222" i="1"/>
  <c r="Z230" i="1"/>
  <c r="Y230" i="1"/>
  <c r="Z234" i="1"/>
  <c r="Y234" i="1"/>
  <c r="Z242" i="1"/>
  <c r="Y242" i="1"/>
  <c r="Y262" i="1"/>
  <c r="Z262" i="1"/>
  <c r="Z278" i="1"/>
  <c r="Y278" i="1"/>
  <c r="Z306" i="1"/>
  <c r="Y306" i="1"/>
  <c r="Z322" i="1"/>
  <c r="Y322" i="1"/>
  <c r="Z358" i="1"/>
  <c r="Y358" i="1"/>
  <c r="Z362" i="1"/>
  <c r="Y362" i="1"/>
  <c r="Z398" i="1"/>
  <c r="Y398" i="1"/>
  <c r="Z773" i="1"/>
  <c r="Y773" i="1"/>
  <c r="Z777" i="1"/>
  <c r="Y777" i="1"/>
  <c r="Y1818" i="1"/>
  <c r="Z1818" i="1"/>
  <c r="Y1826" i="1"/>
  <c r="Z1826" i="1"/>
  <c r="Y1866" i="1"/>
  <c r="Z1866" i="1"/>
  <c r="Y1878" i="1"/>
  <c r="Z1878" i="1"/>
  <c r="Z1895" i="1"/>
  <c r="Y1895" i="1"/>
  <c r="Y1923" i="1"/>
  <c r="Z1923" i="1"/>
  <c r="Y1928" i="1"/>
  <c r="Z1928" i="1"/>
  <c r="Z1943" i="1"/>
  <c r="Y1943" i="1"/>
  <c r="Z1965" i="1"/>
  <c r="Y1965" i="1"/>
  <c r="Y240" i="1"/>
  <c r="Y600" i="1"/>
  <c r="Y538" i="1"/>
  <c r="Z512" i="1"/>
  <c r="Y432" i="1"/>
  <c r="Z699" i="1"/>
  <c r="Y502" i="1"/>
  <c r="Y489" i="1"/>
  <c r="Y264" i="1"/>
  <c r="Y2713" i="1"/>
  <c r="O41" i="2"/>
  <c r="Q41" i="2"/>
  <c r="R41" i="2"/>
  <c r="S41" i="2"/>
  <c r="Z1822" i="1"/>
  <c r="Z2718" i="1"/>
  <c r="Z1842" i="1"/>
  <c r="Y785" i="1"/>
  <c r="Y469" i="1"/>
  <c r="Y378" i="1"/>
  <c r="Z166" i="1"/>
  <c r="Y127" i="1"/>
  <c r="Y4" i="1"/>
  <c r="Y2324" i="1"/>
  <c r="Y2648" i="1"/>
  <c r="Y2124" i="1"/>
  <c r="Z366" i="1"/>
  <c r="Z406" i="1"/>
  <c r="Y402" i="1"/>
  <c r="Y238" i="1"/>
  <c r="Z125" i="1"/>
  <c r="Z124" i="1"/>
  <c r="Y124" i="1"/>
  <c r="Y225" i="1"/>
  <c r="Z225" i="1"/>
  <c r="Y233" i="1"/>
  <c r="Z233" i="1"/>
  <c r="Y237" i="1"/>
  <c r="Z237" i="1"/>
  <c r="Y241" i="1"/>
  <c r="Z241" i="1"/>
  <c r="Y245" i="1"/>
  <c r="Z245" i="1"/>
  <c r="Z756" i="1"/>
  <c r="Y756" i="1"/>
  <c r="Y1270" i="1"/>
  <c r="Z1270" i="1"/>
  <c r="Y1303" i="1"/>
  <c r="Z1303" i="1"/>
  <c r="Y1306" i="1"/>
  <c r="Z1306" i="1"/>
  <c r="Y1314" i="1"/>
  <c r="Z1314" i="1"/>
  <c r="Z1318" i="1"/>
  <c r="Y1318" i="1"/>
  <c r="Y1321" i="1"/>
  <c r="Z1321" i="1"/>
  <c r="X1687" i="1"/>
  <c r="Z1687" i="1"/>
  <c r="Z1695" i="1"/>
  <c r="Y1695" i="1"/>
  <c r="Z1703" i="1"/>
  <c r="Y1703" i="1"/>
  <c r="Z1711" i="1"/>
  <c r="Y1711" i="1"/>
  <c r="Z1719" i="1"/>
  <c r="Y1719" i="1"/>
  <c r="Y1731" i="1"/>
  <c r="Z1731" i="1"/>
  <c r="Z1736" i="1"/>
  <c r="Y1736" i="1"/>
  <c r="Y1803" i="1"/>
  <c r="Z1803" i="1"/>
  <c r="Z1825" i="1"/>
  <c r="Y1825" i="1"/>
  <c r="Y194" i="1"/>
  <c r="Z186" i="1"/>
  <c r="Z217" i="1"/>
  <c r="Z23" i="1"/>
  <c r="Y23" i="1"/>
  <c r="Y36" i="1"/>
  <c r="Z36" i="1"/>
  <c r="Y48" i="1"/>
  <c r="Z48" i="1"/>
  <c r="Y52" i="1"/>
  <c r="Z52" i="1"/>
  <c r="Z64" i="1"/>
  <c r="Y64" i="1"/>
  <c r="Z68" i="1"/>
  <c r="Y68" i="1"/>
  <c r="Z72" i="1"/>
  <c r="O11" i="2"/>
  <c r="Q11" i="2"/>
  <c r="R11" i="2"/>
  <c r="S11" i="2"/>
  <c r="Z137" i="1"/>
  <c r="Y137" i="1"/>
  <c r="Z149" i="1"/>
  <c r="Y149" i="1"/>
  <c r="Y198" i="1"/>
  <c r="Z198" i="1"/>
  <c r="Y202" i="1"/>
  <c r="Z202" i="1"/>
  <c r="Y206" i="1"/>
  <c r="Z206" i="1"/>
  <c r="Y210" i="1"/>
  <c r="Z210" i="1"/>
  <c r="Z214" i="1"/>
  <c r="Y214" i="1"/>
  <c r="Z268" i="1"/>
  <c r="X268" i="1"/>
  <c r="Y268" i="1"/>
  <c r="Z417" i="1"/>
  <c r="Y417" i="1"/>
  <c r="Z436" i="1"/>
  <c r="Y436" i="1"/>
  <c r="Z440" i="1"/>
  <c r="Y440" i="1"/>
  <c r="Z647" i="1"/>
  <c r="Y647" i="1"/>
  <c r="Z694" i="1"/>
  <c r="Y694" i="1"/>
  <c r="Z930" i="1"/>
  <c r="Y930" i="1"/>
  <c r="Y983" i="1"/>
  <c r="Z983" i="1"/>
  <c r="Y1065" i="1"/>
  <c r="Z1065" i="1"/>
  <c r="Z1076" i="1"/>
  <c r="Y1076" i="1"/>
  <c r="Z1111" i="1"/>
  <c r="Y1111" i="1"/>
  <c r="Z1179" i="1"/>
  <c r="Y1179" i="1"/>
  <c r="Y1223" i="1"/>
  <c r="Z1223" i="1"/>
  <c r="Z1370" i="1"/>
  <c r="Y1370" i="1"/>
  <c r="Z1427" i="1"/>
  <c r="Y1427" i="1"/>
  <c r="Z1460" i="1"/>
  <c r="Y1460" i="1"/>
  <c r="O15" i="2"/>
  <c r="Q15" i="2"/>
  <c r="R15" i="2"/>
  <c r="S15" i="2"/>
  <c r="Y1588" i="1"/>
  <c r="Z1588" i="1"/>
  <c r="Y1639" i="1"/>
  <c r="Z1639" i="1"/>
  <c r="Y1777" i="1"/>
  <c r="Z1777" i="1"/>
  <c r="O54" i="2"/>
  <c r="Q54" i="2"/>
  <c r="R54" i="2"/>
  <c r="S54" i="2"/>
  <c r="Z2719" i="1"/>
  <c r="O5" i="2"/>
  <c r="Q5" i="2"/>
  <c r="R5" i="2"/>
  <c r="S5" i="2"/>
  <c r="Y145" i="1"/>
  <c r="Y72" i="1"/>
  <c r="Y37" i="1"/>
  <c r="Z66" i="1"/>
  <c r="Z1099" i="1"/>
  <c r="Z1658" i="1"/>
  <c r="Z143" i="1"/>
  <c r="Y2" i="1"/>
  <c r="O7" i="2"/>
  <c r="Q7" i="2"/>
  <c r="R7" i="2"/>
  <c r="S7" i="2"/>
  <c r="Z2" i="1"/>
  <c r="Z11" i="1"/>
  <c r="Y11" i="1"/>
  <c r="O2" i="2"/>
  <c r="Q2" i="2"/>
  <c r="R2" i="2"/>
  <c r="S2" i="2"/>
  <c r="Z15" i="1"/>
  <c r="Y15" i="1"/>
  <c r="Z35" i="1"/>
  <c r="Y35" i="1"/>
  <c r="Z39" i="1"/>
  <c r="Y39" i="1"/>
  <c r="Z43" i="1"/>
  <c r="Y43" i="1"/>
  <c r="Z47" i="1"/>
  <c r="Y47" i="1"/>
  <c r="Z51" i="1"/>
  <c r="Y51" i="1"/>
  <c r="Z55" i="1"/>
  <c r="Y55" i="1"/>
  <c r="Z67" i="1"/>
  <c r="Y67" i="1"/>
  <c r="Z71" i="1"/>
  <c r="Y71" i="1"/>
  <c r="Z75" i="1"/>
  <c r="Y75" i="1"/>
  <c r="Z136" i="1"/>
  <c r="Y136" i="1"/>
  <c r="Z140" i="1"/>
  <c r="Y140" i="1"/>
  <c r="Z144" i="1"/>
  <c r="Y144" i="1"/>
  <c r="Z148" i="1"/>
  <c r="Y148" i="1"/>
  <c r="Z201" i="1"/>
  <c r="Y201" i="1"/>
  <c r="Z205" i="1"/>
  <c r="Y205" i="1"/>
  <c r="Z213" i="1"/>
  <c r="Y213" i="1"/>
  <c r="Y267" i="1"/>
  <c r="Z267" i="1"/>
  <c r="Y435" i="1"/>
  <c r="Z435" i="1"/>
  <c r="O12" i="2"/>
  <c r="Q12" i="2"/>
  <c r="R12" i="2"/>
  <c r="S12" i="2"/>
  <c r="Y14" i="1"/>
  <c r="Z14" i="1"/>
  <c r="Y21" i="1"/>
  <c r="O6" i="2"/>
  <c r="Q6" i="2"/>
  <c r="R6" i="2"/>
  <c r="S6" i="2"/>
  <c r="Z42" i="1"/>
  <c r="Y42" i="1"/>
  <c r="Z46" i="1"/>
  <c r="Y46" i="1"/>
  <c r="Y62" i="1"/>
  <c r="Z62" i="1"/>
  <c r="Y70" i="1"/>
  <c r="Z70" i="1"/>
  <c r="Y74" i="1"/>
  <c r="Z74" i="1"/>
  <c r="Y147" i="1"/>
  <c r="Z147" i="1"/>
  <c r="Z200" i="1"/>
  <c r="Y200" i="1"/>
  <c r="Z204" i="1"/>
  <c r="Y204" i="1"/>
  <c r="Y276" i="1"/>
  <c r="Z276" i="1"/>
  <c r="Y292" i="1"/>
  <c r="Z292" i="1"/>
  <c r="Z296" i="1"/>
  <c r="Y296" i="1"/>
  <c r="Z300" i="1"/>
  <c r="Y300" i="1"/>
  <c r="Z304" i="1"/>
  <c r="Y304" i="1"/>
  <c r="Z308" i="1"/>
  <c r="Y308" i="1"/>
  <c r="Z316" i="1"/>
  <c r="Y316" i="1"/>
  <c r="Y324" i="1"/>
  <c r="Z324" i="1"/>
  <c r="Z328" i="1"/>
  <c r="Y328" i="1"/>
  <c r="Z438" i="1"/>
  <c r="Y438" i="1"/>
  <c r="Y513" i="1"/>
  <c r="Z513" i="1"/>
  <c r="Y620" i="1"/>
  <c r="Z620" i="1"/>
  <c r="Y421" i="1"/>
  <c r="Y712" i="1"/>
  <c r="Z40" i="1"/>
  <c r="Z1300" i="1"/>
  <c r="Y1183" i="1"/>
  <c r="Y428" i="1"/>
  <c r="Z13" i="1"/>
  <c r="Y13" i="1"/>
  <c r="Z24" i="1"/>
  <c r="Y24" i="1"/>
  <c r="Z45" i="1"/>
  <c r="Y45" i="1"/>
  <c r="Z49" i="1"/>
  <c r="Y49" i="1"/>
  <c r="Y65" i="1"/>
  <c r="Z65" i="1"/>
  <c r="Y69" i="1"/>
  <c r="Z69" i="1"/>
  <c r="Z96" i="1"/>
  <c r="Y96" i="1"/>
  <c r="Y138" i="1"/>
  <c r="Z138" i="1"/>
  <c r="Y142" i="1"/>
  <c r="Z142" i="1"/>
  <c r="Z199" i="1"/>
  <c r="Y199" i="1"/>
  <c r="Z203" i="1"/>
  <c r="Y203" i="1"/>
  <c r="Z207" i="1"/>
  <c r="Y207" i="1"/>
  <c r="Z215" i="1"/>
  <c r="Y215" i="1"/>
  <c r="Y347" i="1"/>
  <c r="Z347" i="1"/>
  <c r="Y351" i="1"/>
  <c r="Z351" i="1"/>
  <c r="Z363" i="1"/>
  <c r="Y363" i="1"/>
  <c r="Y371" i="1"/>
  <c r="Z371" i="1"/>
  <c r="Z375" i="1"/>
  <c r="Y375" i="1"/>
  <c r="Y387" i="1"/>
  <c r="Z387" i="1"/>
  <c r="Y399" i="1"/>
  <c r="O8" i="2"/>
  <c r="Q8" i="2"/>
  <c r="R8" i="2"/>
  <c r="S8" i="2"/>
  <c r="Z399" i="1"/>
  <c r="Y429" i="1"/>
  <c r="Z429" i="1"/>
  <c r="Y437" i="1"/>
  <c r="Z437" i="1"/>
  <c r="Y486" i="1"/>
  <c r="Z486" i="1"/>
  <c r="Y490" i="1"/>
  <c r="Z490" i="1"/>
  <c r="Y605" i="1"/>
  <c r="Z605" i="1"/>
  <c r="Z616" i="1"/>
  <c r="Y616" i="1"/>
  <c r="Y272" i="1"/>
  <c r="Y103" i="1"/>
  <c r="Y2276" i="1"/>
  <c r="O18" i="2"/>
  <c r="Q18" i="2"/>
  <c r="R18" i="2"/>
  <c r="S18" i="2"/>
  <c r="Y270" i="1"/>
  <c r="O4" i="2"/>
  <c r="Q4" i="2"/>
  <c r="R4" i="2"/>
  <c r="S4" i="2"/>
  <c r="O17" i="2"/>
  <c r="Q17" i="2"/>
  <c r="R17" i="2"/>
  <c r="S17" i="2"/>
  <c r="Y1687" i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<sst xmlns="http://schemas.openxmlformats.org/spreadsheetml/2006/main" count="38575" uniqueCount="3330">
  <si>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</si>
  <si>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</si>
  <si>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</si>
  <si>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</si>
  <si>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</si>
  <si>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</si>
  <si>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</si>
  <si>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</si>
  <si>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</si>
  <si>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</si>
  <si>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</si>
  <si>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</si>
  <si>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</si>
  <si>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</si>
  <si>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</si>
  <si>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</si>
  <si>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</si>
  <si>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</si>
  <si>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</si>
  <si>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</si>
  <si>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</si>
  <si>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</si>
  <si>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</si>
  <si>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</si>
  <si>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</si>
  <si>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</si>
  <si>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</si>
  <si>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</si>
  <si>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</si>
  <si>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</si>
  <si>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</si>
  <si>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</si>
  <si>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</si>
  <si>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</si>
  <si>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</si>
  <si>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</si>
  <si>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</si>
  <si>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</si>
  <si>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</si>
  <si>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</si>
  <si>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</si>
  <si>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</si>
  <si>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</si>
  <si>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</si>
  <si>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</si>
  <si>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</si>
  <si>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</si>
  <si>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</si>
  <si>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</si>
  <si>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</si>
  <si>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</si>
  <si>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</si>
  <si>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</si>
  <si>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</si>
  <si>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</si>
  <si>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</si>
  <si>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</si>
  <si>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</si>
  <si>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</si>
  <si>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</si>
  <si>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</si>
  <si>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</si>
  <si>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</si>
  <si>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</si>
  <si>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</si>
  <si>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</si>
  <si>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</si>
  <si>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</si>
  <si>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</si>
  <si>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</si>
  <si>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</si>
  <si>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</si>
  <si>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</si>
  <si>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</si>
  <si>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</si>
  <si>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</si>
  <si>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</si>
  <si>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</si>
  <si>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</si>
  <si>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</si>
  <si>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</si>
  <si>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</si>
  <si>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</si>
  <si>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</si>
  <si>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</si>
  <si>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</si>
  <si>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</si>
  <si>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</si>
  <si>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</si>
  <si>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</si>
  <si>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</si>
  <si>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</si>
  <si>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</si>
  <si>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</si>
  <si>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</si>
  <si>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</si>
  <si>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</si>
  <si>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</si>
  <si>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</si>
  <si>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</si>
  <si>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</si>
  <si>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</si>
  <si>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</si>
  <si>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</si>
  <si>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</si>
  <si>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</si>
  <si>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</si>
  <si>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</si>
  <si>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</si>
  <si>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</si>
  <si>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</si>
  <si>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</si>
  <si>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</si>
  <si>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</si>
  <si>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</si>
  <si>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</si>
  <si>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</si>
  <si>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</si>
  <si>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</si>
  <si>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</si>
  <si>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</si>
  <si>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</si>
  <si>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</si>
  <si>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</si>
  <si>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</si>
  <si>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</si>
  <si>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</si>
  <si>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</si>
  <si>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</si>
  <si>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</si>
  <si>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</si>
  <si>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</si>
  <si>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</si>
  <si>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</si>
  <si>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</si>
  <si>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</si>
  <si>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</si>
  <si>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</si>
  <si>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</si>
  <si>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</si>
  <si>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</si>
  <si>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</si>
  <si>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</si>
  <si>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</si>
  <si>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</si>
  <si>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</si>
  <si>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</si>
  <si>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</si>
  <si>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</si>
  <si>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</si>
  <si>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</si>
  <si>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</si>
  <si>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</si>
  <si>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</si>
  <si>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</si>
  <si>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</si>
  <si>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</si>
  <si>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</si>
  <si>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</si>
  <si>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</si>
  <si>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</si>
  <si>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</si>
  <si>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</si>
  <si>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</si>
  <si>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</si>
  <si>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</si>
  <si>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</si>
  <si>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</si>
  <si>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</si>
  <si>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</si>
  <si>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</si>
  <si>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</si>
  <si>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</si>
  <si>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</si>
  <si>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</si>
  <si>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</si>
  <si>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</si>
  <si>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</si>
  <si>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</si>
  <si>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</si>
  <si>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</si>
  <si>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</si>
  <si>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</si>
  <si>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</si>
  <si>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</si>
  <si>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</si>
  <si>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</si>
  <si>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</si>
  <si>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</si>
  <si>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</si>
  <si>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</si>
  <si>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</si>
  <si>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</si>
  <si>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</si>
  <si>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</si>
  <si>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</si>
  <si>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</si>
  <si>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</si>
  <si>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</si>
  <si>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</si>
  <si>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</si>
  <si>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</si>
  <si>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</si>
  <si>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</si>
  <si>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</si>
  <si>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</si>
  <si>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</si>
  <si>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</si>
  <si>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</si>
  <si>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</si>
  <si>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</si>
  <si>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</si>
  <si>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</si>
  <si>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</si>
  <si>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</si>
  <si>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</si>
  <si>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</si>
  <si>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</si>
  <si>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</si>
  <si>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</si>
  <si>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</si>
  <si>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</si>
  <si>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</si>
  <si>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</si>
  <si>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</si>
  <si>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</si>
  <si>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</si>
  <si>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</si>
  <si>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</si>
  <si>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</si>
  <si>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</si>
  <si>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</si>
  <si>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</si>
  <si>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</si>
  <si>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</si>
  <si>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</si>
  <si>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</si>
  <si>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</si>
  <si>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</si>
  <si>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</si>
  <si>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</si>
  <si>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</si>
  <si>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</si>
  <si>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</si>
  <si>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</si>
  <si>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</si>
  <si>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</si>
  <si>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</si>
  <si>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</si>
  <si>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</si>
  <si>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</si>
  <si>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</si>
  <si>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</si>
  <si>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</si>
  <si>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</si>
  <si>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</si>
  <si>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</si>
  <si>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</si>
  <si>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</si>
  <si>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</si>
  <si>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</si>
  <si>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</si>
  <si>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</si>
  <si>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</si>
  <si>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</si>
  <si>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</si>
  <si>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</si>
  <si>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</si>
  <si>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</si>
  <si>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</si>
  <si>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</si>
  <si>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</si>
  <si>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</si>
  <si>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</si>
  <si>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</si>
  <si>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</si>
  <si>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</si>
  <si>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</si>
  <si>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</si>
  <si>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</si>
  <si>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</si>
  <si>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</si>
  <si>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</si>
  <si>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</si>
  <si>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</si>
  <si>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</si>
  <si>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</si>
  <si>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</si>
  <si>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</si>
  <si>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</si>
  <si>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</si>
  <si>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</si>
  <si>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</si>
  <si>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</si>
  <si>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</si>
  <si>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</si>
  <si>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</si>
  <si>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</si>
  <si>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</si>
  <si>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</si>
  <si>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</si>
  <si>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</si>
  <si>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</si>
  <si>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</si>
  <si>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</si>
  <si>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</si>
  <si>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</si>
  <si>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</si>
  <si>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</si>
  <si>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</si>
  <si>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</si>
  <si>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</si>
  <si>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</si>
  <si>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</si>
  <si>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</si>
  <si>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</si>
  <si>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</si>
  <si>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</si>
  <si>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</si>
  <si>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</si>
  <si>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</si>
  <si>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</si>
  <si>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</si>
  <si>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</si>
  <si>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</si>
  <si>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</si>
  <si>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</si>
  <si>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</si>
  <si>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</si>
  <si>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</si>
  <si>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</si>
  <si>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</si>
  <si>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</si>
  <si>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</si>
  <si>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</si>
  <si>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</si>
  <si>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</si>
  <si>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</si>
  <si>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</si>
  <si>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</si>
  <si>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</si>
  <si>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</si>
  <si>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</si>
  <si>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</si>
  <si>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</si>
  <si>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</si>
  <si>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</si>
  <si>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</si>
  <si>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</si>
  <si>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</si>
  <si>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</si>
  <si>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</si>
  <si>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</si>
  <si>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</si>
  <si>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</si>
  <si>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</si>
  <si>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</si>
  <si>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</si>
  <si>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</si>
  <si>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</si>
  <si>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</si>
  <si>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</si>
  <si>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</si>
  <si>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</si>
  <si>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</si>
  <si>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</si>
  <si>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</si>
  <si>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</si>
  <si>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</si>
  <si>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</si>
  <si>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</si>
  <si>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</si>
  <si>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</si>
  <si>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</si>
  <si>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</si>
  <si>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</si>
  <si>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</si>
  <si>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</si>
  <si>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</si>
  <si>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</si>
  <si>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</si>
  <si>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</si>
  <si>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</si>
  <si>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</si>
  <si>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</si>
  <si>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</si>
  <si>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</si>
  <si>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</si>
  <si>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</si>
  <si>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</si>
  <si>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</si>
  <si>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</si>
  <si>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</si>
  <si>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</si>
  <si>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</si>
  <si>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</si>
  <si>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</si>
  <si>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</si>
  <si>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</si>
  <si>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</si>
  <si>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</si>
  <si>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</si>
  <si>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</si>
  <si>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</si>
  <si>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</si>
  <si>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</si>
  <si>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</si>
  <si>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</si>
  <si>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</si>
  <si>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</si>
  <si>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</si>
  <si>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</si>
  <si>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</si>
  <si>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</si>
  <si>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</si>
  <si>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</si>
  <si>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</si>
  <si>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</si>
  <si>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</si>
  <si>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</si>
  <si>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</si>
  <si>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</si>
  <si>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</si>
  <si>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</si>
  <si>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</si>
  <si>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</si>
  <si>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</si>
  <si>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</si>
  <si>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</si>
  <si>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</si>
  <si>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</si>
  <si>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</si>
  <si>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</si>
  <si>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</si>
  <si>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</si>
  <si>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</si>
  <si>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</si>
  <si>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</si>
  <si>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</si>
  <si>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</si>
  <si>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</si>
  <si>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</si>
  <si>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</si>
  <si>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</si>
  <si>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</si>
  <si>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</si>
  <si>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</si>
  <si>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</si>
  <si>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</si>
  <si>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</si>
  <si>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</si>
  <si>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</si>
  <si>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</si>
  <si>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</si>
  <si>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</si>
  <si>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</si>
  <si>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</si>
  <si>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</si>
  <si>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</si>
  <si>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</si>
  <si>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</si>
  <si>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</si>
  <si>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</si>
  <si>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</si>
  <si>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</si>
  <si>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</si>
  <si>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</si>
  <si>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</si>
  <si>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</si>
  <si>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</si>
  <si>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</si>
  <si>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</si>
  <si>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</si>
  <si>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</si>
  <si>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</si>
  <si>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</si>
  <si>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</si>
  <si>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</si>
  <si>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</si>
  <si>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</si>
  <si>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</si>
  <si>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</si>
  <si>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</si>
  <si>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</si>
  <si>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</si>
  <si>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</si>
  <si>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</si>
  <si>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</si>
  <si>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</si>
  <si>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</si>
  <si>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</si>
  <si>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</si>
  <si>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</si>
  <si>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</si>
  <si>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</si>
  <si>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</si>
  <si>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</si>
  <si>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</si>
  <si>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</si>
  <si>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</si>
  <si>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</si>
  <si>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</si>
  <si>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</si>
  <si>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</si>
  <si>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</si>
  <si>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</si>
  <si>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</si>
  <si>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</si>
  <si>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</si>
  <si>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</si>
  <si>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</si>
  <si>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</si>
  <si>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</si>
  <si>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</si>
  <si>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</si>
  <si>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</si>
  <si>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</si>
  <si>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</si>
  <si>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</si>
  <si>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</si>
  <si>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</si>
  <si>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</si>
  <si>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</si>
  <si>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</si>
  <si>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</si>
  <si>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</si>
  <si>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</si>
  <si>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</si>
  <si>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</si>
  <si>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</si>
  <si>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</si>
  <si>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</si>
  <si>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</si>
  <si>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</si>
  <si>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</si>
  <si>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</si>
  <si>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</si>
  <si>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</si>
  <si>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</si>
  <si>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</si>
  <si>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</si>
  <si>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</si>
  <si>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</si>
  <si>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</si>
  <si>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</si>
  <si>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</si>
  <si>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</si>
  <si>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</si>
  <si>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</si>
  <si>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</si>
  <si>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</si>
  <si>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</si>
  <si>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</si>
  <si>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</si>
  <si>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</si>
  <si>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</si>
  <si>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</si>
  <si>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</si>
  <si>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</si>
  <si>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</si>
  <si>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</si>
  <si>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</si>
  <si>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</si>
  <si>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</si>
  <si>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</si>
  <si>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</si>
  <si>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</si>
  <si>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</si>
  <si>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</si>
  <si>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</si>
  <si>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</si>
  <si>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</si>
  <si>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</si>
  <si>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</si>
  <si>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</si>
  <si>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</si>
  <si>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</si>
  <si>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</si>
  <si>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</si>
  <si>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</si>
  <si>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</si>
  <si>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</si>
  <si>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</si>
  <si>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</si>
  <si>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</si>
  <si>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</si>
  <si>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</si>
  <si>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</si>
  <si>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</si>
  <si>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</si>
  <si>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</si>
  <si>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</si>
  <si>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</si>
  <si>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</si>
  <si>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</si>
  <si>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</si>
  <si>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</si>
  <si>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</si>
  <si>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</si>
  <si>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</si>
  <si>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</si>
  <si>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</si>
  <si>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</si>
  <si>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</si>
  <si>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</si>
  <si>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</si>
  <si>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</si>
  <si>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</si>
  <si>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</si>
  <si>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</si>
  <si>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</si>
  <si>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</si>
  <si>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</si>
  <si>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</si>
  <si>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</si>
  <si>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</si>
  <si>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</si>
  <si>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</si>
  <si>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</si>
  <si>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</si>
  <si>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</si>
  <si>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</si>
  <si>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</si>
  <si>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</si>
  <si>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</si>
  <si>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</si>
  <si>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</si>
  <si>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</si>
  <si>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</si>
  <si>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</si>
  <si>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</si>
  <si>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</si>
  <si>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</si>
  <si>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</si>
  <si>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</si>
  <si>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</si>
  <si>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</si>
  <si>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</si>
  <si>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</si>
  <si>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</si>
  <si>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</si>
  <si>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</si>
  <si>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</si>
  <si>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</si>
  <si>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</si>
  <si>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</si>
  <si>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</si>
  <si>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</si>
  <si>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</si>
  <si>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</si>
  <si>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</si>
  <si>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</si>
  <si>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</si>
  <si>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</si>
  <si>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</si>
  <si>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</si>
  <si>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</si>
  <si>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</si>
  <si>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</si>
  <si>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</si>
  <si>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</si>
  <si>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</si>
  <si>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</si>
  <si>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</si>
  <si>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</si>
  <si>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</si>
  <si>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</si>
  <si>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</si>
  <si>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</si>
  <si>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</si>
  <si>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</si>
  <si>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</si>
  <si>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</si>
  <si>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</si>
  <si>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</si>
  <si>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</si>
  <si>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</si>
  <si>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</si>
  <si>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</si>
  <si>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</si>
  <si>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</si>
  <si>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</si>
  <si>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</si>
  <si>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</si>
  <si>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</si>
  <si>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</si>
  <si>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</si>
  <si>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</si>
  <si>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</si>
  <si>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</si>
  <si>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</si>
  <si>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</si>
  <si>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</si>
  <si>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</si>
  <si>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</si>
  <si>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</si>
  <si>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</si>
  <si>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</si>
  <si>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</si>
  <si>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</si>
  <si>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</si>
  <si>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</si>
  <si>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</si>
  <si>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</si>
  <si>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</si>
  <si>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</si>
  <si>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</si>
  <si>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</si>
  <si>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</si>
  <si>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</si>
  <si>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</si>
  <si>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</si>
  <si>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</si>
  <si>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</si>
  <si>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</si>
  <si>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</si>
  <si>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</si>
  <si>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</si>
  <si>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</si>
  <si>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</si>
  <si>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</si>
  <si>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</si>
  <si>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</si>
  <si>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</si>
  <si>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</si>
  <si>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</si>
  <si>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</si>
  <si>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</si>
  <si>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</si>
  <si>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</si>
  <si>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</si>
  <si>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</si>
  <si>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</si>
  <si>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</si>
  <si>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</si>
  <si>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</si>
  <si>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</si>
  <si>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</si>
  <si>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</si>
  <si>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</si>
  <si>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</si>
  <si>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</si>
  <si>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</si>
  <si>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</si>
  <si>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</si>
  <si>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</si>
  <si>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</si>
  <si>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</si>
  <si>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</si>
  <si>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</si>
  <si>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</si>
  <si>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</si>
  <si>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</si>
  <si>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</si>
  <si>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</si>
  <si>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</si>
  <si>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</si>
  <si>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</si>
  <si>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</si>
  <si>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</si>
  <si>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</si>
  <si>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</si>
  <si>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</si>
  <si>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</si>
  <si>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</si>
  <si>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</si>
  <si>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</si>
  <si>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</si>
  <si>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</si>
  <si>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</si>
  <si>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</si>
  <si>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</si>
  <si>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</si>
  <si>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</si>
  <si>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</si>
  <si>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</si>
  <si>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</si>
  <si>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</si>
  <si>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</si>
  <si>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</si>
  <si>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</si>
  <si>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</si>
  <si>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</si>
  <si>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</si>
  <si>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</si>
  <si>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</si>
  <si>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</si>
  <si>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</si>
  <si>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</si>
  <si>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</si>
  <si>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</si>
  <si>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</si>
  <si>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</si>
  <si>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</si>
  <si>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</si>
  <si>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</si>
  <si>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</si>
  <si>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</si>
  <si>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</si>
  <si>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</si>
  <si>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</si>
  <si>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</si>
  <si>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</si>
  <si>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</si>
  <si>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</si>
  <si>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</si>
  <si>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</si>
  <si>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</si>
  <si>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</si>
  <si>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</si>
  <si>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</si>
  <si>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</si>
  <si>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</si>
  <si>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</si>
  <si>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</si>
  <si>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</si>
  <si>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</si>
  <si>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</si>
  <si>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</si>
  <si>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</si>
  <si>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</si>
  <si>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</si>
  <si>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</si>
  <si>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</si>
  <si>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</si>
  <si>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</si>
  <si>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</si>
  <si>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</si>
  <si>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</si>
  <si>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</si>
  <si>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</si>
  <si>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</si>
  <si>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</si>
  <si>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</si>
  <si>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</si>
  <si>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</si>
  <si>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</si>
  <si>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</si>
  <si>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</si>
  <si>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</si>
  <si>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</si>
  <si>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</si>
  <si>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</si>
  <si>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</si>
  <si>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</si>
  <si>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</si>
  <si>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</si>
  <si>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</si>
  <si>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</si>
  <si>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</si>
  <si>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</si>
  <si>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</si>
  <si>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</si>
  <si>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</si>
  <si>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</si>
  <si>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</si>
  <si>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</si>
  <si>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</si>
  <si>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</si>
  <si>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</si>
  <si>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</si>
  <si>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</si>
  <si>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</si>
  <si>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</si>
  <si>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</si>
  <si>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</si>
  <si>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</si>
  <si>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</si>
  <si>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</si>
  <si>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</si>
  <si>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</si>
  <si>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</si>
  <si>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</si>
  <si>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</si>
  <si>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</si>
  <si>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</si>
  <si>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</si>
  <si>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</si>
  <si>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</si>
  <si>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</si>
  <si>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</si>
  <si>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</si>
  <si>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</si>
  <si>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</si>
  <si>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</si>
  <si>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</si>
  <si>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</si>
  <si>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</si>
  <si>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</si>
  <si>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</si>
  <si>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</si>
  <si>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</si>
  <si>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</si>
  <si>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</si>
  <si>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</si>
  <si>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</si>
  <si>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</si>
  <si>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</si>
  <si>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</si>
  <si>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</si>
  <si>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</si>
  <si>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</si>
  <si>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</si>
  <si>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</si>
  <si>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</si>
  <si>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</si>
  <si>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</si>
  <si>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</si>
  <si>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</si>
  <si>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</si>
  <si>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</si>
  <si>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</si>
  <si>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</si>
  <si>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</si>
  <si>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</si>
  <si>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</si>
  <si>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</si>
  <si>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</si>
  <si>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</si>
  <si>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</si>
  <si>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</si>
  <si>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</si>
  <si>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</si>
  <si>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</si>
  <si>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</si>
  <si>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</si>
  <si>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</si>
  <si>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</si>
  <si>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</si>
  <si>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</si>
  <si>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</si>
  <si>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</si>
  <si>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</si>
  <si>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</si>
  <si>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</si>
  <si>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</si>
  <si>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</si>
  <si>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</si>
  <si>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</si>
  <si>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</si>
  <si>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</si>
  <si>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</si>
  <si>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</si>
  <si>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</si>
  <si>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</si>
  <si>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</si>
  <si>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</si>
  <si>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</si>
  <si>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</si>
  <si>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</si>
  <si>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</si>
  <si>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</si>
  <si>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</si>
  <si>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</si>
  <si>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</si>
  <si>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</si>
  <si>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</si>
  <si>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</si>
  <si>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</si>
  <si>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</si>
  <si>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</si>
  <si>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</si>
  <si>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</si>
  <si>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</si>
  <si>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</si>
  <si>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</si>
  <si>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</si>
  <si>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</si>
  <si>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</si>
  <si>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</si>
  <si>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</si>
  <si>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</si>
  <si>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</si>
  <si>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</si>
  <si>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</si>
  <si>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</si>
  <si>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</si>
  <si>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</si>
  <si>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</si>
  <si>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</si>
  <si>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</si>
  <si>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</si>
  <si>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</si>
  <si>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</si>
  <si>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</si>
  <si>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</si>
  <si>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</si>
  <si>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</si>
  <si>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</si>
  <si>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</si>
  <si>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</si>
  <si>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</si>
  <si>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</si>
  <si>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</si>
  <si>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</si>
  <si>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</si>
  <si>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</si>
  <si>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</si>
  <si>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</si>
  <si>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</si>
  <si>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</si>
  <si>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</si>
  <si>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</si>
  <si>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</si>
  <si>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</si>
  <si>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</si>
  <si>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</si>
  <si>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</si>
  <si>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</si>
  <si>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</si>
  <si>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</si>
  <si>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</si>
  <si>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</si>
  <si>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</si>
  <si>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</si>
  <si>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</si>
  <si>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</si>
  <si>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</si>
  <si>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</si>
  <si>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</si>
  <si>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</si>
  <si>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</si>
  <si>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</si>
  <si>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</si>
  <si>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</si>
  <si>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</si>
  <si>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</si>
  <si>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</si>
  <si>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</si>
  <si>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</si>
  <si>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</si>
  <si>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</si>
  <si>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</si>
  <si>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</si>
  <si>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</si>
  <si>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</si>
  <si>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</si>
  <si>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</si>
  <si>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</si>
  <si>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</si>
  <si>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</si>
  <si>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</si>
  <si>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</si>
  <si>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</si>
  <si>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</si>
  <si>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</si>
  <si>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</si>
  <si>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</si>
  <si>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</si>
  <si>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</si>
  <si>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</si>
  <si>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</si>
  <si>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</si>
  <si>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</si>
  <si>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</si>
  <si>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</si>
  <si>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</si>
  <si>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</si>
  <si>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</si>
  <si>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</si>
  <si>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</si>
  <si>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</si>
  <si>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</si>
  <si>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</si>
  <si>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</si>
  <si>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</si>
  <si>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</si>
  <si>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</si>
  <si>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</si>
  <si>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</si>
  <si>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</si>
  <si>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</si>
  <si>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</si>
  <si>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</si>
  <si>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</si>
  <si>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</si>
  <si>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</si>
  <si>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</si>
  <si>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</si>
  <si>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</si>
  <si>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</si>
  <si>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</si>
  <si>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</si>
  <si>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</si>
  <si>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</si>
  <si>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</si>
  <si>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</si>
  <si>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</si>
  <si>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</si>
  <si>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</si>
  <si>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</si>
  <si>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</si>
  <si>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</si>
  <si>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</si>
  <si>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</si>
  <si>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</si>
  <si>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</si>
  <si>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</si>
  <si>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</si>
  <si>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</si>
  <si>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</si>
  <si>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</si>
  <si>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</si>
  <si>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</si>
  <si>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</si>
  <si>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</si>
  <si>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</si>
  <si>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</si>
  <si>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</si>
  <si>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</si>
  <si>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</si>
  <si>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</si>
  <si>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</si>
  <si>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</si>
  <si>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</si>
  <si>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</si>
  <si>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</si>
  <si>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</si>
  <si>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</si>
  <si>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</si>
  <si>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</si>
  <si>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</si>
  <si>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</si>
  <si>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</si>
  <si>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</si>
  <si>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</si>
  <si>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</si>
  <si>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</si>
  <si>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</si>
  <si>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</si>
  <si>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</si>
  <si>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</si>
  <si>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</si>
  <si>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</si>
  <si>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</si>
  <si>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</si>
  <si>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</si>
  <si>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</si>
  <si>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</si>
  <si>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</si>
  <si>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</si>
  <si>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</si>
  <si>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</si>
  <si>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</si>
  <si>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</si>
  <si>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</si>
  <si>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</si>
  <si>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</si>
  <si>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</si>
  <si>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</si>
  <si>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</si>
  <si>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</si>
  <si>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</si>
  <si>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</si>
  <si>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</si>
  <si>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</si>
  <si>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</si>
  <si>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</si>
  <si>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</si>
  <si>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</si>
  <si>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</si>
  <si>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</si>
  <si>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</si>
  <si>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</si>
  <si>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</si>
  <si>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</si>
  <si>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</si>
  <si>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</si>
  <si>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</si>
  <si>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</si>
  <si>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</si>
  <si>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</si>
  <si>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</si>
  <si>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</si>
  <si>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</si>
  <si>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</si>
  <si>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</si>
  <si>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</si>
  <si>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</si>
  <si>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</si>
  <si>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</si>
  <si>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</si>
  <si>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</si>
  <si>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</si>
  <si>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</si>
  <si>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</si>
  <si>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</si>
  <si>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</si>
  <si>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</si>
  <si>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</si>
  <si>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</si>
  <si>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</si>
  <si>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</si>
  <si>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</si>
  <si>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</si>
  <si>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</si>
  <si>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</si>
  <si>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</si>
  <si>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</si>
  <si>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</si>
  <si>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</si>
  <si>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</si>
  <si>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</si>
  <si>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</si>
  <si>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</si>
  <si>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</si>
  <si>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</si>
  <si>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</si>
  <si>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</si>
  <si>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</si>
  <si>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</si>
  <si>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</si>
  <si>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</si>
  <si>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</si>
  <si>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</si>
  <si>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</si>
  <si>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</si>
  <si>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</si>
  <si>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</si>
  <si>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</si>
  <si>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</si>
  <si>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</si>
  <si>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</si>
  <si>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</si>
  <si>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</si>
  <si>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</si>
  <si>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</si>
  <si>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</si>
  <si>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</si>
  <si>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</si>
  <si>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</si>
  <si>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</si>
  <si>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</si>
  <si>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</si>
  <si>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</si>
  <si>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</si>
  <si>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</si>
  <si>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</si>
  <si>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</si>
  <si>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</si>
  <si>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</si>
  <si>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</si>
  <si>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</si>
  <si>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</si>
  <si>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</si>
  <si>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</si>
  <si>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</si>
  <si>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</si>
  <si>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</si>
  <si>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</si>
  <si>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</si>
  <si>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</si>
  <si>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</si>
  <si>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</si>
  <si>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</si>
  <si>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</si>
  <si>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</si>
  <si>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</si>
  <si>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</si>
  <si>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</si>
  <si>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</si>
  <si>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</si>
  <si>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</si>
  <si>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</si>
  <si>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</si>
  <si>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</si>
  <si>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</si>
  <si>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</si>
  <si>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</si>
  <si>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</si>
  <si>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</si>
  <si>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</si>
  <si>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</si>
  <si>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</si>
  <si>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</si>
  <si>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</si>
  <si>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</si>
  <si>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</si>
  <si>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</si>
  <si>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</si>
  <si>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</si>
  <si>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</si>
  <si>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</si>
  <si>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</si>
  <si>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</si>
  <si>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</si>
  <si>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</si>
  <si>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</si>
  <si>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</si>
  <si>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</si>
  <si>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</si>
  <si>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</si>
  <si>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</si>
  <si>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</si>
  <si>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</si>
  <si>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</si>
  <si>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</si>
  <si>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</si>
  <si>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</si>
  <si>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</si>
  <si>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</si>
  <si>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</si>
  <si>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</si>
  <si>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</si>
  <si>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</si>
  <si>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</si>
  <si>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</si>
  <si>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</si>
  <si>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</si>
  <si>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</si>
  <si>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</si>
  <si>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</si>
  <si>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</si>
  <si>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</si>
  <si>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</si>
  <si>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</si>
  <si>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</si>
  <si>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</si>
  <si>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</si>
  <si>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</si>
  <si>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</si>
  <si>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</si>
  <si>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</si>
  <si>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</si>
  <si>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</si>
  <si>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</si>
  <si>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</si>
  <si>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</si>
  <si>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</si>
  <si>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</si>
  <si>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</si>
  <si>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</si>
  <si>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</si>
  <si>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</si>
  <si>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</si>
  <si>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</si>
  <si>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</si>
  <si>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</si>
  <si>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</si>
  <si>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</si>
  <si>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</si>
  <si>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</si>
  <si>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</si>
  <si>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</si>
  <si>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</si>
  <si>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</si>
  <si>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</si>
  <si>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</si>
  <si>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</si>
  <si>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</si>
  <si>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</si>
  <si>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</si>
  <si>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</si>
  <si>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</si>
  <si>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</si>
  <si>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</si>
  <si>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</si>
  <si>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</si>
  <si>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</si>
  <si>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</si>
  <si>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</si>
  <si>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</si>
  <si>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</si>
  <si>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</si>
  <si>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</si>
  <si>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</si>
  <si>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</si>
  <si>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</si>
  <si>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</si>
  <si>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</si>
  <si>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</si>
  <si>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</si>
  <si>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</si>
  <si>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</si>
  <si>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</si>
  <si>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</si>
  <si>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</si>
  <si>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</si>
  <si>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</si>
  <si>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</si>
  <si>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</si>
  <si>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</si>
  <si>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</si>
  <si>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</si>
  <si>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</si>
  <si>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</si>
  <si>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</si>
  <si>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</si>
  <si>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</si>
  <si>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</si>
  <si>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</si>
  <si>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</si>
  <si>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</si>
  <si>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</si>
  <si>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</si>
  <si>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</si>
  <si>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</si>
  <si>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</si>
  <si>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</si>
  <si>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</si>
  <si>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</si>
  <si>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</si>
  <si>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</si>
  <si>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</si>
  <si>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</si>
  <si>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</si>
  <si>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</si>
  <si>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</si>
  <si>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</si>
  <si>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</si>
  <si>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</si>
  <si>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</si>
  <si>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</si>
  <si>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</si>
  <si>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</si>
  <si>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</si>
  <si>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</si>
  <si>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</si>
  <si>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</si>
  <si>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</si>
  <si>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</si>
  <si>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</si>
  <si>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</si>
  <si>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</si>
  <si>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</si>
  <si>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</si>
  <si>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</si>
  <si>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</si>
  <si>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</si>
  <si>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</si>
  <si>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</si>
  <si>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</si>
  <si>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</si>
  <si>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</si>
  <si>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</si>
  <si>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</si>
  <si>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</si>
  <si>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</si>
  <si>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</si>
  <si>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</si>
  <si>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</si>
  <si>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</si>
  <si>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</si>
  <si>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</si>
  <si>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</si>
  <si>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</si>
  <si>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</si>
  <si>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</si>
  <si>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</si>
  <si>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</si>
  <si>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</si>
  <si>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</si>
  <si>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</si>
  <si>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</si>
  <si>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</si>
  <si>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</si>
  <si>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</si>
  <si>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</si>
  <si>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</si>
  <si>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</si>
  <si>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</si>
  <si>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</si>
  <si>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</si>
  <si>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</si>
  <si>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</si>
  <si>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</si>
  <si>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</si>
  <si>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</si>
  <si>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</si>
  <si>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</si>
  <si>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</si>
  <si>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</si>
  <si>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</si>
  <si>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</si>
  <si>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</si>
  <si>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</si>
  <si>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</si>
  <si>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</si>
  <si>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</si>
  <si>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</si>
  <si>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</si>
  <si>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</si>
  <si>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</si>
  <si>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</si>
  <si>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</si>
  <si>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</si>
  <si>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</si>
  <si>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</si>
  <si>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</si>
  <si>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</si>
  <si>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</si>
  <si>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</si>
  <si>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</si>
  <si>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</si>
  <si>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</si>
  <si>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</si>
  <si>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</si>
  <si>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</si>
  <si>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</si>
  <si>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</si>
  <si>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</si>
  <si>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</si>
  <si>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</si>
  <si>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</si>
  <si>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</si>
  <si>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</si>
  <si>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</si>
  <si>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</si>
  <si>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</si>
  <si>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</si>
  <si>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</si>
  <si>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</si>
  <si>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</si>
  <si>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</si>
  <si>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</si>
  <si>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</si>
  <si>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</si>
  <si>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</si>
  <si>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</si>
  <si>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</si>
  <si>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</si>
  <si>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</si>
  <si>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</si>
  <si>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</si>
  <si>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</si>
  <si>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</si>
  <si>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</si>
  <si>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</si>
  <si>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</si>
  <si>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</si>
  <si>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</si>
  <si>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</si>
  <si>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</si>
  <si>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</si>
  <si>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</si>
  <si>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</si>
  <si>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</si>
  <si>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</si>
  <si>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</si>
  <si>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</si>
  <si>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</si>
  <si>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</si>
  <si>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</si>
  <si>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</si>
  <si>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</si>
  <si>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</si>
  <si>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</si>
  <si>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</si>
  <si>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</si>
  <si>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</si>
  <si>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</si>
  <si>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</si>
  <si>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</si>
  <si>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</si>
  <si>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</si>
  <si>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</si>
  <si>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</si>
  <si>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</si>
  <si>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</si>
  <si>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</si>
  <si>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</si>
  <si>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</si>
  <si>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</si>
  <si>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</si>
  <si>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</si>
  <si>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</si>
  <si>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</si>
  <si>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</si>
  <si>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</si>
  <si>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</si>
  <si>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</si>
  <si>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</si>
  <si>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</si>
  <si>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</si>
  <si>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</si>
  <si>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</si>
  <si>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</si>
  <si>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</si>
  <si>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</si>
  <si>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</si>
  <si>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</si>
  <si>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</si>
  <si>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</si>
  <si>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</si>
  <si>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</si>
  <si>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</si>
  <si>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</si>
  <si>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</si>
  <si>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</si>
  <si>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</si>
  <si>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</si>
  <si>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</si>
  <si>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</si>
  <si>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</si>
  <si>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</si>
  <si>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</si>
  <si>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</si>
  <si>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</si>
  <si>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</si>
  <si>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</si>
  <si>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</si>
  <si>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</si>
  <si>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</si>
  <si>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</si>
  <si>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</si>
  <si>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</si>
  <si>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</si>
  <si>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</si>
  <si>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</si>
  <si>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</si>
  <si>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</si>
  <si>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</si>
  <si>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</si>
  <si>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</si>
  <si>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</si>
  <si>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</si>
  <si>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</si>
  <si>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</si>
  <si>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</si>
  <si>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</si>
  <si>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</si>
  <si>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</si>
  <si>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</si>
  <si>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</si>
  <si>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</si>
  <si>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</si>
  <si>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</si>
  <si>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</si>
  <si>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</si>
  <si>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</si>
  <si>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</si>
  <si>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</si>
  <si>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</si>
  <si>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</si>
  <si>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</si>
  <si>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</si>
  <si>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</si>
  <si>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</si>
  <si>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</si>
  <si>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</si>
  <si>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</si>
  <si>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</si>
  <si>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</si>
  <si>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</si>
  <si>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</si>
  <si>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</si>
  <si>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</si>
  <si>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</si>
  <si>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</si>
  <si>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</si>
  <si>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</si>
  <si>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</si>
  <si>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</si>
  <si>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</si>
  <si>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</si>
  <si>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</si>
  <si>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</si>
  <si>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</si>
  <si>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</si>
  <si>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</si>
  <si>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</si>
  <si>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</si>
  <si>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</si>
  <si>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</si>
  <si>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</si>
  <si>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</si>
  <si>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</si>
  <si>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</si>
  <si>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</si>
  <si>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</si>
  <si>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</si>
  <si>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</si>
  <si>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</si>
  <si>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</si>
  <si>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</si>
  <si>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</si>
  <si>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</si>
  <si>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</si>
  <si>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</si>
  <si>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</si>
  <si>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</si>
  <si>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</si>
  <si>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</si>
  <si>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</si>
  <si>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</si>
  <si>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</si>
  <si>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</si>
  <si>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</si>
  <si>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</si>
  <si>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</si>
  <si>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</si>
  <si>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</si>
  <si>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</si>
  <si>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</si>
  <si>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</si>
  <si>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</si>
  <si>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</si>
  <si>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</si>
  <si>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</si>
  <si>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</si>
  <si>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</si>
  <si>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</si>
  <si>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</si>
  <si>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</si>
  <si>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</si>
  <si>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</si>
  <si>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</si>
  <si>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</si>
  <si>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</si>
  <si>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</si>
  <si>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</si>
  <si>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</si>
  <si>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</si>
  <si>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</si>
  <si>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</si>
  <si>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</si>
  <si>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</si>
  <si>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</si>
  <si>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</si>
  <si>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</si>
  <si>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</si>
  <si>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</si>
  <si>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</si>
  <si>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</si>
  <si>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</si>
  <si>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</si>
  <si>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</si>
  <si>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</si>
  <si>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</si>
  <si>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</si>
  <si>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</si>
  <si>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</si>
  <si>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</si>
  <si>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</si>
  <si>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</si>
  <si>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</si>
  <si>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</si>
  <si>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</si>
  <si>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</si>
  <si>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</si>
  <si>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</si>
  <si>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</si>
  <si>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</si>
  <si>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</si>
  <si>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</si>
  <si>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</si>
  <si>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</si>
  <si>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</si>
  <si>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</si>
  <si>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</si>
  <si>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</si>
  <si>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</si>
  <si>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</si>
  <si>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</si>
  <si>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</si>
  <si>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</si>
  <si>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</si>
  <si>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</si>
  <si>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</si>
  <si>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</si>
  <si>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</si>
  <si>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</si>
  <si>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</si>
  <si>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</si>
  <si>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</si>
  <si>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</si>
  <si>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</si>
  <si>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</si>
  <si>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</si>
  <si>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</si>
  <si>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</si>
  <si>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</si>
  <si>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</si>
  <si>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</si>
  <si>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</si>
  <si>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</si>
  <si>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</si>
  <si>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</si>
  <si>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</si>
  <si>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</si>
  <si>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</si>
  <si>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</si>
  <si>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</si>
  <si>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</si>
  <si>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</si>
  <si>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</si>
  <si>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</si>
  <si>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</si>
  <si>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</si>
  <si>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</si>
  <si>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</si>
  <si>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</si>
  <si>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</si>
  <si>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</si>
  <si>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</si>
  <si>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</si>
  <si>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</si>
  <si>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</si>
  <si>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</si>
  <si>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</si>
  <si>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</si>
  <si>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</si>
  <si>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</si>
  <si>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</si>
  <si>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</si>
  <si>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</si>
  <si>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</si>
  <si>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</si>
  <si>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</si>
  <si>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</si>
  <si>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</si>
  <si>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</si>
  <si>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</si>
  <si>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</si>
  <si>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</si>
  <si>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</si>
  <si>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</si>
  <si>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</si>
  <si>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</si>
  <si>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</si>
  <si>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</si>
  <si>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</si>
  <si>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</si>
  <si>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</si>
  <si>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</si>
  <si>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</si>
  <si>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</si>
  <si>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</si>
  <si>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</si>
  <si>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</si>
  <si>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</si>
  <si>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</si>
  <si>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</si>
  <si>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</si>
  <si>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</si>
  <si>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</si>
  <si>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</si>
  <si>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</si>
  <si>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</si>
  <si>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</si>
  <si>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</si>
  <si>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</si>
  <si>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</si>
  <si>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</si>
  <si>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</si>
  <si>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</si>
  <si>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</si>
  <si>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</si>
  <si>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</si>
  <si>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</si>
  <si>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</si>
  <si>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</si>
  <si>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</si>
  <si>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</si>
  <si>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</si>
  <si>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</si>
  <si>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</si>
  <si>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</si>
  <si>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</si>
  <si>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</si>
  <si>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</si>
  <si>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</si>
  <si>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</si>
  <si>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</si>
  <si>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</si>
  <si>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</si>
  <si>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</si>
  <si>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</si>
  <si>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</si>
  <si>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</si>
  <si>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</si>
  <si>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</si>
  <si>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</si>
  <si>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</si>
  <si>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</si>
  <si>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</si>
  <si>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</si>
  <si>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</si>
  <si>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</si>
  <si>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</si>
  <si>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</si>
  <si>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</si>
  <si>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</si>
  <si>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</si>
  <si>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</si>
  <si>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</si>
  <si>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</si>
  <si>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</si>
  <si>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</si>
  <si>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</si>
  <si>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</si>
  <si>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</si>
  <si>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</si>
  <si>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</si>
  <si>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</si>
  <si>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</si>
  <si>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</si>
  <si>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</si>
  <si>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</si>
  <si>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</si>
  <si>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</si>
  <si>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</si>
  <si>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</si>
  <si>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</si>
  <si>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</si>
  <si>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</si>
  <si>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</si>
  <si>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</si>
  <si>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</si>
  <si>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</si>
  <si>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</si>
  <si>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</si>
  <si>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</si>
  <si>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</si>
  <si>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</si>
  <si>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</si>
  <si>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</si>
  <si>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</si>
  <si>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</si>
  <si>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</si>
  <si>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</si>
  <si>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</si>
  <si>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</si>
  <si>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</si>
  <si>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</si>
  <si>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</si>
  <si>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</si>
  <si>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</si>
  <si>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</si>
  <si>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</si>
  <si>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</si>
  <si>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</si>
  <si>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</si>
  <si>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</si>
  <si>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</si>
  <si>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</si>
  <si>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</si>
  <si>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</si>
  <si>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</si>
  <si>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</si>
  <si>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</si>
  <si>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</si>
  <si>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</si>
  <si>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</si>
  <si>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</si>
  <si>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</si>
  <si>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</si>
  <si>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</si>
  <si>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</si>
  <si>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</si>
  <si>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</si>
  <si>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</si>
  <si>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</si>
  <si>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</si>
  <si>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</si>
  <si>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</si>
  <si>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</si>
  <si>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</si>
  <si>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</si>
  <si>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</si>
  <si>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</si>
  <si>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</si>
  <si>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</si>
  <si>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</si>
  <si>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</si>
  <si>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</si>
  <si>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</si>
  <si>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</si>
  <si>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</si>
  <si>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</si>
  <si>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</si>
  <si>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</si>
  <si>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</si>
  <si>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</si>
  <si>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</si>
  <si>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</si>
  <si>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</si>
  <si>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</si>
  <si>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</si>
  <si>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</si>
  <si>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</si>
  <si>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</si>
  <si>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</si>
  <si>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</si>
  <si>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</si>
  <si>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</si>
  <si>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</si>
  <si>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</si>
  <si>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</si>
  <si>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</si>
  <si>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</si>
  <si>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</si>
  <si>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</si>
  <si>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</si>
  <si>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</si>
  <si>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</si>
  <si>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</si>
  <si>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</si>
  <si>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</si>
  <si>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</si>
  <si>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</si>
  <si>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</si>
  <si>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</si>
  <si>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</si>
  <si>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</si>
  <si>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</si>
  <si>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</si>
  <si>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</si>
  <si>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</si>
  <si>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</si>
  <si>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</si>
  <si>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</si>
  <si>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</si>
  <si>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</si>
  <si>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</si>
  <si>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</si>
  <si>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</si>
  <si>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</si>
  <si>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</si>
  <si>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</si>
  <si>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</si>
  <si>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</si>
  <si>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</si>
  <si>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</si>
  <si>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</si>
  <si>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</si>
  <si>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</si>
  <si>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</si>
  <si>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</si>
  <si>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</si>
  <si>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</si>
  <si>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</si>
  <si>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</si>
  <si>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</si>
  <si>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</si>
  <si>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</si>
  <si>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</si>
  <si>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</si>
  <si>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</si>
  <si>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</si>
  <si>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</si>
  <si>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</si>
  <si>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</si>
  <si>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</si>
  <si>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</si>
  <si>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</si>
  <si>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</si>
  <si>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</si>
  <si>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</si>
  <si>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</si>
  <si>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</si>
  <si>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</si>
  <si>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</si>
  <si>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</si>
  <si>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</si>
  <si>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</si>
  <si>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</si>
  <si>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</si>
  <si>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</si>
  <si>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</si>
  <si>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</si>
  <si>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</si>
  <si>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</si>
  <si>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</si>
  <si>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</si>
  <si>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</si>
  <si>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</si>
  <si>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</si>
  <si>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</si>
  <si>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</si>
  <si>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</si>
  <si>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</si>
  <si>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</si>
  <si>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</si>
  <si>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</si>
  <si>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</si>
  <si>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</si>
  <si>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</si>
  <si>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</si>
  <si>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</si>
  <si>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</si>
  <si>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</si>
  <si>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</si>
  <si>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</si>
  <si>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</si>
  <si>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</si>
  <si>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</si>
  <si>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</si>
  <si>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</si>
  <si>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</si>
  <si>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</si>
  <si>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</si>
  <si>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</si>
  <si>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</si>
  <si>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</si>
  <si>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</si>
  <si>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</si>
  <si>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</si>
  <si>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</si>
  <si>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</si>
  <si>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</si>
  <si>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</si>
  <si>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</si>
  <si>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</si>
  <si>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</si>
  <si>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</si>
  <si>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</si>
  <si>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</si>
  <si>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</si>
  <si>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</si>
  <si>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</si>
  <si>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</si>
  <si>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</si>
  <si>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</si>
  <si>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</si>
  <si>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</si>
  <si>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</si>
  <si>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</si>
  <si>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</si>
  <si>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</si>
  <si>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</si>
  <si>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</si>
  <si>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</si>
  <si>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</si>
  <si>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</si>
  <si>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</si>
  <si>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</si>
  <si>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</si>
  <si>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</si>
  <si>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</si>
  <si>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</si>
  <si>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</si>
  <si>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</si>
  <si>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</si>
  <si>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</si>
  <si>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</si>
  <si>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</si>
  <si>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</si>
  <si>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</si>
  <si>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</si>
  <si>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</si>
  <si>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</si>
  <si>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</si>
  <si>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</si>
  <si>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</si>
  <si>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</si>
  <si>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</si>
  <si>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</si>
  <si>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</si>
  <si>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</si>
  <si>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</si>
  <si>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</si>
  <si>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</si>
  <si>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</si>
  <si>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</si>
  <si>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</si>
  <si>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</si>
  <si>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</si>
  <si>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</si>
  <si>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</si>
  <si>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</si>
  <si>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</si>
  <si>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</si>
  <si>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</si>
  <si>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</si>
  <si>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</si>
  <si>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</si>
  <si>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</si>
  <si>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</si>
  <si>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</si>
  <si>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</si>
  <si>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</si>
  <si>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</si>
  <si>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</si>
  <si>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</si>
  <si>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</si>
  <si>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</si>
  <si>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</si>
  <si>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</si>
  <si>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</si>
  <si>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</si>
  <si>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</si>
  <si>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</si>
  <si>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</si>
  <si>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</si>
  <si>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</si>
  <si>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</si>
  <si>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</si>
  <si>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</si>
  <si>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</si>
  <si>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</si>
  <si>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</si>
  <si>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</si>
  <si>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</si>
  <si>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</si>
  <si>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</si>
  <si>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</si>
  <si>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</si>
  <si>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</si>
  <si>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</si>
  <si>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</si>
  <si>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</si>
  <si>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</si>
  <si>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</si>
  <si>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</si>
  <si>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</si>
  <si>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</si>
  <si>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</si>
  <si>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</si>
  <si>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</si>
  <si>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</si>
  <si>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</si>
  <si>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</si>
  <si>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</si>
  <si>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</si>
  <si>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</si>
  <si>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</si>
  <si>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</si>
  <si>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</si>
  <si>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</si>
  <si>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</si>
  <si>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</si>
  <si>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</si>
  <si>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</si>
  <si>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</si>
  <si>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</si>
  <si>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</si>
  <si>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</si>
  <si>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</si>
  <si>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</si>
  <si>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</si>
  <si>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</si>
  <si>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</si>
  <si>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</si>
  <si>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</si>
  <si>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</si>
  <si>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</si>
  <si>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</si>
  <si>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</si>
  <si>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</si>
  <si>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</si>
  <si>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</si>
  <si>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</si>
  <si>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</si>
  <si>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</si>
  <si>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</si>
  <si>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</si>
  <si>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</si>
  <si>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</si>
  <si>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</si>
  <si>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</si>
  <si>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</si>
  <si>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</si>
  <si>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</si>
  <si>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</si>
  <si>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</si>
  <si>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</si>
  <si>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</si>
  <si>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</si>
  <si>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</si>
  <si>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</si>
  <si>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</si>
  <si>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</si>
  <si>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</si>
  <si>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</si>
  <si>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</si>
  <si>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</si>
  <si>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</si>
  <si>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</si>
  <si>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</si>
  <si>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</si>
  <si>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</si>
  <si>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</si>
  <si>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</si>
  <si>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</si>
  <si>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</si>
  <si>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</si>
  <si>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</si>
  <si>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</si>
  <si>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</si>
  <si>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</si>
  <si>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</si>
  <si>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</si>
  <si>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</si>
  <si>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</si>
  <si>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</si>
  <si>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</si>
  <si>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</si>
  <si>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</si>
  <si>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</si>
  <si>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</si>
  <si>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</si>
  <si>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</si>
  <si>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</si>
  <si>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</si>
  <si>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</si>
  <si>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</si>
  <si>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</si>
  <si>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</si>
  <si>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</si>
  <si>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</si>
  <si>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</si>
  <si>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</si>
  <si>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</si>
  <si>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</si>
  <si>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</si>
  <si>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</si>
  <si>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</si>
  <si>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</si>
  <si>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</si>
  <si>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</si>
  <si>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</si>
  <si>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</si>
  <si>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</si>
  <si>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</si>
  <si>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</si>
  <si>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</si>
  <si>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</si>
  <si>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</si>
  <si>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</si>
  <si>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</si>
  <si>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</si>
  <si>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</si>
  <si>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</si>
  <si>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</si>
  <si>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</si>
  <si>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</si>
  <si>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</si>
  <si>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</si>
  <si>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</si>
  <si>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</si>
  <si>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</si>
  <si>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</si>
  <si>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</si>
  <si>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</si>
  <si>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</si>
  <si>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</si>
  <si>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</si>
  <si>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</si>
  <si>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</si>
  <si>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</si>
  <si>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</si>
  <si>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</si>
  <si>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</si>
  <si>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</si>
  <si>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</si>
  <si>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</si>
  <si>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</si>
  <si>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</si>
  <si>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</si>
  <si>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</si>
  <si>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</si>
  <si>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</si>
  <si>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</si>
  <si>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</si>
  <si>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</si>
  <si>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</si>
  <si>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</si>
  <si>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</si>
  <si>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</si>
  <si>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</si>
  <si>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</si>
  <si>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</si>
  <si>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</si>
  <si>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</si>
  <si>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</si>
  <si>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</si>
  <si>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</si>
  <si>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</si>
  <si>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</si>
  <si>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</si>
  <si>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</si>
  <si>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</si>
  <si>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</si>
  <si>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</si>
  <si>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</si>
  <si>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</si>
  <si>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</si>
  <si>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</si>
  <si>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</si>
  <si>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</si>
  <si>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</si>
  <si>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</si>
  <si>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</si>
  <si>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</si>
  <si>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</si>
  <si>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</si>
  <si>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</si>
  <si>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</si>
  <si>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</si>
  <si>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</si>
  <si>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</si>
  <si>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</si>
  <si>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</si>
  <si>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</si>
  <si>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</si>
  <si>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</si>
  <si>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</si>
  <si>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</si>
  <si>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</si>
  <si>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</si>
  <si>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</si>
  <si>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</si>
  <si>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</si>
  <si>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</si>
  <si>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</si>
  <si>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</si>
  <si>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</si>
  <si>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</si>
  <si>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</si>
  <si>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</si>
  <si>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</si>
  <si>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</si>
  <si>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</si>
  <si>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</si>
  <si>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</si>
  <si>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</si>
  <si>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</si>
  <si>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</si>
  <si>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</si>
  <si>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</si>
  <si>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</si>
  <si>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</si>
  <si>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</si>
  <si>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</si>
  <si>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</si>
  <si>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</si>
  <si>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</si>
  <si>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</si>
  <si>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</si>
  <si>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</si>
  <si>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</si>
  <si>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</si>
  <si>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</si>
  <si>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</si>
  <si>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</si>
  <si>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</si>
  <si>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</si>
  <si>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</si>
  <si>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</si>
  <si>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</si>
  <si>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</si>
  <si>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</si>
  <si>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</si>
  <si>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</si>
  <si>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</si>
  <si>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</si>
  <si>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</si>
  <si>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</si>
  <si>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</si>
  <si>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</si>
  <si>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</si>
  <si>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</si>
  <si>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</si>
  <si>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</si>
  <si>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</si>
  <si>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</si>
  <si>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</si>
  <si>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</si>
  <si>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</si>
  <si>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</si>
  <si>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</si>
  <si>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</si>
  <si>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</si>
  <si>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</si>
  <si>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</si>
  <si>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</si>
  <si>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</si>
  <si>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</si>
  <si>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</si>
  <si>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</si>
  <si>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</si>
  <si>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</si>
  <si>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</si>
  <si>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</si>
  <si>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</si>
  <si>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</si>
  <si>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</si>
  <si>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</si>
  <si>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</si>
  <si>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</si>
  <si>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</si>
  <si>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</si>
  <si>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</si>
  <si>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</si>
  <si>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</si>
  <si>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</si>
  <si>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</si>
  <si>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</si>
  <si>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</si>
  <si>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</si>
  <si>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</si>
  <si>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</si>
  <si>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</si>
  <si>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</si>
  <si>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</si>
  <si>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</si>
  <si>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</si>
  <si>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</si>
  <si>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</si>
  <si>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</si>
  <si>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</si>
  <si>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</si>
  <si>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</si>
  <si>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</si>
  <si>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</si>
  <si>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</si>
  <si>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</si>
  <si>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</si>
  <si>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</si>
  <si>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</si>
  <si>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</si>
  <si>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</si>
  <si>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</si>
  <si>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</si>
  <si>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</si>
  <si>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</si>
  <si>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</si>
  <si>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</si>
  <si>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</si>
  <si>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</si>
  <si>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</si>
  <si>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</si>
  <si>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</si>
  <si>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</si>
  <si>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</si>
  <si>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</si>
  <si>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</si>
  <si>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</si>
  <si>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</si>
  <si>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</si>
  <si>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</si>
  <si>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</si>
  <si>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</si>
  <si>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</si>
  <si>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</si>
  <si>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</si>
  <si>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</si>
  <si>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</si>
  <si>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</si>
  <si>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</si>
  <si>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</si>
  <si>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</si>
  <si>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</si>
  <si>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</si>
  <si>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</si>
  <si>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</si>
  <si>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</si>
  <si>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</si>
  <si>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</si>
  <si>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</si>
  <si>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</si>
  <si>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</si>
  <si>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</si>
  <si>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</si>
  <si>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</si>
  <si>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</si>
  <si>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</si>
  <si>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</si>
  <si>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</si>
  <si>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</si>
  <si>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</si>
  <si>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</si>
  <si>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</si>
  <si>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</si>
  <si>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</si>
  <si>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</si>
  <si>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</si>
  <si>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</si>
  <si>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</si>
  <si>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</si>
  <si>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</si>
  <si>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</si>
  <si>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</si>
  <si>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</si>
  <si>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</si>
  <si>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</si>
  <si>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</si>
  <si>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</si>
  <si>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</si>
  <si>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</si>
  <si>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</si>
  <si>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</si>
  <si>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</si>
  <si>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</si>
  <si>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</si>
  <si>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</si>
  <si>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</si>
  <si>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</si>
  <si>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</si>
  <si>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</si>
  <si>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</si>
  <si>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</si>
  <si>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</si>
  <si>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</si>
  <si>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</si>
  <si>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</si>
  <si>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</si>
  <si>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</si>
  <si>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</si>
  <si>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</si>
  <si>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</si>
  <si>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</si>
  <si>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</si>
  <si>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</si>
  <si>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</si>
  <si>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</si>
  <si>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</si>
  <si>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</si>
  <si>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</si>
  <si>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</si>
  <si>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</si>
  <si>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</si>
  <si>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</si>
  <si>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</si>
  <si>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</si>
  <si>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</si>
  <si>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</si>
  <si>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</si>
  <si>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</si>
  <si>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</si>
  <si>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</si>
  <si>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</si>
  <si>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</si>
  <si>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</si>
  <si>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</si>
  <si>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</si>
  <si>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</si>
  <si>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</si>
  <si>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</si>
  <si>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</si>
  <si>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</si>
  <si>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</si>
  <si>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</si>
  <si>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</si>
  <si>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</si>
  <si>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</si>
  <si>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</si>
  <si>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</si>
  <si>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</si>
  <si>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</si>
  <si>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</si>
  <si>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</si>
  <si>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</si>
  <si>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</si>
  <si>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</si>
  <si>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</si>
  <si>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</si>
  <si>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</si>
  <si>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</si>
  <si>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</si>
  <si>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</si>
  <si>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</si>
  <si>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</si>
  <si>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</si>
  <si>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</si>
  <si>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</si>
  <si>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</si>
  <si>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</si>
  <si>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</si>
  <si>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</si>
  <si>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</si>
  <si>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</si>
  <si>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</si>
  <si>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</si>
  <si>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</si>
  <si>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</si>
  <si>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</si>
  <si>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</si>
  <si>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</si>
  <si>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</si>
  <si>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</si>
  <si>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</si>
  <si>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</si>
  <si>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</si>
  <si>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</si>
  <si>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</si>
  <si>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</si>
  <si>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</si>
  <si>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</si>
  <si>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</si>
  <si>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</si>
  <si>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</si>
  <si>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</si>
  <si>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</si>
  <si>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</si>
  <si>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</si>
  <si>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</si>
  <si>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</si>
  <si>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</si>
  <si>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</si>
  <si>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</si>
  <si>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</si>
  <si>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</si>
  <si>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</si>
  <si>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</si>
  <si>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</si>
  <si>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</si>
  <si>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</si>
  <si>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</si>
  <si>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</si>
  <si>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</si>
  <si>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</si>
  <si>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</si>
  <si>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</si>
  <si>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</si>
  <si>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</si>
  <si>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</si>
  <si>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</si>
  <si>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</si>
  <si>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</si>
  <si>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</si>
  <si>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</si>
  <si>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</si>
  <si>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</si>
  <si>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</si>
  <si>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</si>
  <si>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</si>
  <si>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</si>
  <si>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</si>
  <si>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</si>
  <si>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</si>
  <si>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</si>
  <si>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</si>
  <si>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</si>
  <si>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</si>
  <si>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</si>
  <si>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</si>
  <si>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</si>
  <si>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</si>
  <si>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</si>
  <si>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</si>
  <si>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</si>
  <si>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</si>
  <si>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</si>
  <si>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</si>
  <si>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</si>
  <si>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</si>
  <si>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</si>
  <si>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</si>
  <si>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</si>
  <si>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</si>
  <si>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</si>
  <si>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</si>
  <si>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</si>
  <si>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</si>
  <si>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</si>
  <si>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</si>
  <si>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</si>
  <si>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</si>
  <si>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</si>
  <si>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</si>
  <si>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</si>
  <si>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</si>
  <si>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</si>
  <si>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</si>
  <si>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</si>
  <si>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</si>
  <si>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</si>
  <si>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</si>
  <si>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</si>
  <si>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</si>
  <si>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</si>
  <si>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</si>
  <si>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</si>
  <si>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</si>
  <si>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</si>
  <si>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</si>
  <si>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</si>
  <si>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</si>
  <si>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</si>
  <si>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</si>
  <si>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</si>
  <si>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</si>
  <si>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</si>
  <si>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</si>
  <si>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</si>
  <si>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</si>
  <si>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</si>
  <si>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</si>
  <si>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</si>
  <si>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</si>
  <si>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</si>
  <si>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</si>
  <si>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</si>
  <si>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</si>
  <si>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</si>
  <si>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</si>
  <si>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</si>
  <si>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</si>
  <si>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</si>
  <si>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</si>
  <si>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</si>
  <si>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</si>
  <si>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</si>
  <si>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</si>
  <si>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</si>
  <si>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</si>
  <si>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</si>
  <si>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</si>
  <si>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</si>
  <si>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</si>
  <si>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</si>
  <si>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</si>
  <si>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</si>
  <si>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</si>
  <si>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</si>
  <si>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</si>
  <si>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</si>
  <si>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</si>
  <si>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</si>
  <si>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</si>
  <si>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</si>
  <si>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</si>
  <si>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</si>
  <si>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</si>
  <si>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</si>
  <si>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</si>
  <si>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</si>
  <si>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</si>
  <si>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</si>
  <si>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</si>
  <si>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</si>
  <si>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</si>
  <si>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</si>
  <si>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</si>
  <si>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</si>
  <si>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</si>
  <si>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</si>
  <si>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</si>
  <si>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</si>
  <si>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</si>
  <si>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</si>
  <si>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</si>
  <si>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</si>
  <si>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</si>
  <si>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</si>
  <si>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</si>
  <si>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</si>
  <si>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</si>
  <si>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</si>
  <si>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</si>
  <si>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</si>
  <si>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</si>
  <si>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</si>
  <si>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</si>
  <si>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</si>
  <si>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</si>
  <si>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</si>
  <si>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</si>
  <si>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</si>
  <si>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</si>
  <si>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</si>
  <si>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</si>
  <si>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</si>
  <si>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</si>
  <si>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</si>
  <si>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</si>
  <si>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</si>
  <si>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</si>
  <si>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</si>
  <si>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</si>
  <si>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</si>
  <si>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</si>
  <si>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</si>
  <si>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</si>
  <si>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</si>
  <si>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</si>
  <si>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</si>
  <si>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</si>
  <si>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</si>
  <si>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</si>
  <si>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</si>
  <si>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</si>
  <si>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</si>
  <si>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</si>
  <si>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</si>
  <si>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</si>
  <si>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</si>
  <si>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</si>
  <si>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</si>
  <si>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</si>
  <si>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</si>
  <si>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</si>
  <si>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</si>
  <si>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</si>
  <si>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</si>
  <si>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</si>
  <si>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</si>
  <si>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</si>
  <si>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</si>
  <si>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</si>
  <si>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</si>
  <si>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</si>
  <si>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</si>
  <si>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</si>
  <si>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</si>
  <si>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</si>
  <si>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</si>
  <si>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</si>
  <si>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</si>
  <si>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</si>
  <si>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</si>
  <si>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</si>
  <si>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</si>
  <si>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</si>
  <si>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</si>
  <si>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</si>
  <si>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</si>
  <si>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</si>
  <si>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</si>
  <si>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</si>
  <si>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</si>
  <si>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</si>
  <si>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</si>
  <si>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</si>
  <si>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</si>
  <si>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</si>
  <si>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</si>
  <si>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</si>
  <si>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</si>
  <si>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</si>
  <si>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</si>
  <si>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</si>
  <si>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</si>
  <si>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</si>
  <si>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</si>
  <si>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</si>
  <si>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</si>
  <si>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</si>
  <si>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</si>
  <si>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</si>
  <si>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</si>
  <si>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</si>
  <si>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</si>
  <si>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</si>
  <si>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</si>
  <si>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</si>
  <si>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</si>
  <si>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</si>
  <si>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</si>
  <si>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</si>
  <si>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</si>
  <si>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</si>
  <si>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</si>
  <si>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</si>
  <si>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</si>
  <si>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</si>
  <si>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</si>
  <si>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</si>
  <si>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</si>
  <si>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</si>
  <si>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</si>
  <si>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</si>
  <si>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</si>
  <si>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</si>
  <si>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</si>
  <si>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</si>
  <si>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</si>
  <si>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</si>
  <si>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</si>
  <si>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</si>
  <si>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</si>
  <si>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</si>
  <si>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</si>
  <si>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</si>
  <si>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</si>
  <si>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</si>
  <si>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</si>
  <si>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</si>
  <si>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</si>
  <si>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</si>
  <si>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</si>
  <si>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</si>
  <si>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</si>
  <si>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</si>
  <si>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</si>
  <si>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</si>
  <si>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</si>
  <si>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</si>
  <si>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</si>
  <si>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</si>
  <si>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</si>
  <si>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</si>
  <si>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</si>
  <si>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</si>
  <si>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</si>
  <si>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</si>
  <si>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</si>
  <si>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</si>
  <si>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</si>
  <si>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</si>
  <si>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</si>
  <si>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</si>
  <si>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</si>
  <si>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</si>
  <si>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</si>
  <si>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</si>
  <si>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</si>
  <si>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</si>
  <si>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</si>
  <si>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</si>
  <si>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</si>
  <si>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</si>
  <si>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</si>
  <si>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</si>
  <si>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</si>
  <si>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</si>
  <si>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</si>
  <si>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</si>
  <si>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</si>
  <si>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</si>
  <si>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</si>
  <si>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</si>
  <si>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</si>
  <si>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</si>
  <si>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</si>
  <si>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</si>
  <si>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</si>
  <si>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</si>
  <si>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</si>
  <si>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</si>
  <si>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</si>
  <si>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</si>
  <si>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</si>
  <si>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</si>
  <si>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</si>
  <si>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</si>
  <si>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</si>
  <si>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</si>
  <si>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</si>
  <si>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</si>
  <si>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</si>
  <si>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</si>
  <si>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</si>
  <si>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</si>
  <si>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</si>
  <si>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</si>
  <si>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</si>
  <si>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</si>
  <si>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</si>
  <si>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</si>
  <si>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</si>
  <si>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</si>
  <si>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</si>
  <si>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</si>
  <si>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</si>
  <si>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</si>
  <si>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</si>
  <si>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</si>
  <si>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</si>
  <si>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</si>
  <si>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</si>
  <si>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</si>
  <si>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</si>
  <si>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</si>
  <si>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</si>
  <si>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</si>
  <si>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</si>
  <si>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</si>
  <si>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</si>
  <si>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</si>
  <si>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</si>
  <si>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</si>
  <si>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</si>
  <si>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</si>
  <si>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</si>
  <si>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</si>
  <si>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</si>
  <si>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</si>
  <si>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</si>
  <si>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</si>
  <si>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</si>
  <si>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</si>
  <si>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</si>
  <si>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</si>
  <si>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</si>
  <si>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</si>
  <si>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</si>
  <si>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</si>
  <si>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</si>
  <si>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</si>
  <si>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</si>
  <si>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</si>
  <si>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</si>
  <si>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</si>
  <si>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</si>
  <si>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</si>
  <si>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</si>
  <si>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</si>
  <si>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</si>
  <si>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</si>
  <si>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</si>
  <si>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</si>
  <si>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</si>
  <si>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</si>
  <si>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</si>
  <si>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</si>
  <si>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</si>
  <si>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</si>
  <si>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</si>
  <si>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</si>
  <si>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</si>
  <si>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</si>
  <si>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</si>
  <si>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</si>
  <si>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</si>
  <si>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</si>
  <si>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</si>
  <si>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</si>
  <si>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</si>
  <si>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</si>
  <si>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</si>
  <si>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</si>
  <si>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</si>
  <si>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</si>
  <si>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</si>
  <si>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</si>
  <si>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</si>
  <si>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</si>
  <si>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</si>
  <si>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</si>
  <si>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</si>
  <si>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</si>
  <si>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</si>
  <si>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</si>
  <si>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</si>
  <si>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</si>
  <si>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</si>
  <si>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</si>
  <si>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</si>
  <si>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</si>
  <si>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</si>
  <si>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</si>
  <si>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</si>
  <si>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</si>
  <si>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</si>
  <si>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</si>
  <si>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</si>
  <si>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</si>
  <si>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</si>
  <si>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</si>
  <si>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</si>
  <si>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</si>
  <si>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</si>
  <si>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</si>
  <si>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</si>
  <si>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</si>
  <si>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</si>
  <si>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</si>
  <si>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</si>
  <si>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</si>
  <si>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</si>
  <si>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</si>
  <si>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</si>
  <si>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</si>
  <si>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</si>
  <si>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</si>
  <si>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</si>
  <si>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</si>
  <si>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</si>
  <si>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</si>
  <si>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</si>
  <si>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</si>
  <si>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</si>
  <si>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</si>
  <si>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</si>
  <si>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</si>
  <si>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</si>
  <si>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</si>
  <si>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</si>
  <si>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</si>
  <si>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</si>
  <si>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</si>
  <si>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</si>
  <si>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</si>
  <si>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</si>
  <si>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</si>
  <si>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</si>
  <si>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</si>
  <si>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</si>
  <si>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</si>
  <si>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</si>
  <si>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</si>
  <si>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</si>
  <si>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</si>
  <si>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</si>
  <si>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</si>
  <si>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</si>
  <si>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</si>
  <si>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</si>
  <si>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</si>
  <si>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</si>
  <si>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</si>
  <si>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</si>
  <si>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</si>
  <si>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</si>
  <si>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</si>
  <si>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</si>
  <si>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</si>
  <si>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</si>
  <si>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</si>
  <si>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</si>
  <si>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</si>
  <si>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</si>
  <si>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</si>
  <si>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</si>
  <si>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</si>
  <si>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</si>
  <si>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</si>
  <si>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</si>
  <si>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</si>
  <si>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</si>
  <si>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</si>
  <si>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</si>
  <si>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</si>
  <si>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</si>
  <si>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</si>
  <si>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</si>
  <si>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</si>
  <si>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</si>
  <si>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</si>
  <si>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</si>
  <si>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</si>
  <si>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</si>
  <si>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</si>
  <si>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</si>
  <si>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</si>
  <si>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</si>
  <si>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</si>
  <si>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</si>
  <si>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</si>
  <si>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</si>
  <si>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</si>
  <si>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</si>
  <si>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</si>
  <si>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</si>
  <si>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</si>
  <si>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</si>
  <si>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</si>
  <si>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</si>
  <si>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</si>
  <si>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</si>
  <si>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</si>
  <si>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</si>
  <si>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</si>
  <si>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</si>
  <si>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</si>
  <si>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</si>
  <si>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</si>
  <si>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</si>
  <si>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</si>
  <si>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</si>
  <si>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</si>
  <si>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</si>
  <si>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</si>
  <si>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</si>
  <si>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</si>
  <si>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</si>
  <si>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</si>
  <si>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</si>
  <si>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</si>
  <si>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</si>
  <si>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</si>
  <si>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</si>
  <si>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</si>
  <si>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</si>
  <si>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</si>
  <si>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</si>
  <si>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</si>
  <si>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</si>
  <si>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</si>
  <si>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</si>
  <si>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</si>
  <si>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</si>
  <si>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</si>
  <si>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</si>
  <si>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</si>
  <si>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</si>
  <si>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</si>
  <si>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</si>
  <si>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</si>
  <si>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</si>
  <si>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</si>
  <si>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</si>
  <si>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</si>
  <si>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</si>
  <si>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</si>
  <si>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</si>
  <si>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</si>
  <si>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</si>
  <si>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</si>
  <si>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</si>
  <si>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</si>
  <si>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</si>
  <si>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</si>
  <si>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</si>
  <si>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</si>
  <si>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</si>
  <si>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</si>
  <si>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</si>
  <si>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</si>
  <si>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</si>
  <si>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</si>
  <si>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</si>
  <si>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</si>
  <si>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</si>
  <si>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</si>
  <si>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</si>
  <si>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</si>
  <si>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</si>
  <si>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</si>
  <si>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</si>
  <si>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</si>
  <si>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</si>
  <si>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</si>
  <si>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</si>
  <si>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</si>
  <si>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</si>
  <si>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</si>
  <si>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</si>
  <si>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</si>
  <si>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</si>
  <si>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</si>
  <si>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</si>
  <si>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</si>
  <si>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</si>
  <si>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</si>
  <si>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</si>
  <si>
    <t>返货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</si>
</sst>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8"/>
  <sheetViews>
    <sheetView tabSelected="1" topLeftCell="E1" workbookViewId="0">
      <selection activeCell="Q2812" sqref="Q2812"/>
    </sheetView>
  </sheetViews>
  <sheetFormatPr defaultColWidth="9" defaultRowHeight="13.5"/>
  <cols>
    <col min="2" max="5" width="9" customWidth="1"/>
    <col min="6" max="6" width="22.125" customWidth="1"/>
    <col min="7" max="11" width="9" customWidth="1"/>
    <col min="12" max="12" width="10.875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3324</v>
      </c>
      <c r="P103" s="24">
        <v>0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23884.22</v>
      </c>
      <c r="X103" s="32"/>
      <c r="Y103" s="32">
        <f t="shared" si="7"/>
        <v>23884.22</v>
      </c>
      <c r="Z103" s="32">
        <f t="shared" si="10"/>
        <v>0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3324</v>
      </c>
      <c r="P104" s="24">
        <v>0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312145.06</v>
      </c>
      <c r="X104" s="32"/>
      <c r="Y104" s="32">
        <f t="shared" si="7"/>
        <v>312145.06</v>
      </c>
      <c r="Z104" s="32">
        <f t="shared" si="10"/>
        <v>0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3324</v>
      </c>
      <c r="P105" s="24">
        <v>0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134238.95000000001</v>
      </c>
      <c r="X105" s="32"/>
      <c r="Y105" s="32">
        <f t="shared" si="7"/>
        <v>134238.95000000001</v>
      </c>
      <c r="Z105" s="32">
        <f t="shared" si="10"/>
        <v>0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3324</v>
      </c>
      <c r="P106" s="24">
        <v>0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2317.4499999999998</v>
      </c>
      <c r="X106" s="32"/>
      <c r="Y106" s="32">
        <f t="shared" si="7"/>
        <v>2317.4499999999998</v>
      </c>
      <c r="Z106" s="32">
        <f t="shared" si="10"/>
        <v>0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3327</v>
      </c>
      <c r="P140" s="23">
        <v>0.02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2680.627450980392</v>
      </c>
      <c r="X140" s="32"/>
      <c r="Y140" s="32">
        <f t="shared" si="15"/>
        <v>2680.627450980392</v>
      </c>
      <c r="Z140" s="32">
        <f t="shared" si="17"/>
        <v>53.612549019607741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82</v>
      </c>
      <c r="P164" s="24">
        <v>0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93363.26</v>
      </c>
      <c r="X164" s="32"/>
      <c r="Y164" s="32">
        <f t="shared" si="19"/>
        <v>93363.26</v>
      </c>
      <c r="Z164" s="32">
        <f t="shared" si="17"/>
        <v>0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82</v>
      </c>
      <c r="P215" s="24">
        <v>0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97563.289999999804</v>
      </c>
      <c r="X215" s="32"/>
      <c r="Y215" s="32">
        <f t="shared" si="19"/>
        <v>97563.289999999804</v>
      </c>
      <c r="Z215" s="32">
        <f t="shared" si="21"/>
        <v>0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82</v>
      </c>
      <c r="P306" s="24">
        <v>0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171722.86</v>
      </c>
      <c r="X306" s="32"/>
      <c r="Y306" s="32">
        <f t="shared" si="32"/>
        <v>171722.86</v>
      </c>
      <c r="Z306" s="32">
        <f t="shared" si="28"/>
        <v>0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82</v>
      </c>
      <c r="P409" s="24">
        <v>0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21395.08</v>
      </c>
      <c r="X409" s="32"/>
      <c r="Y409" s="32">
        <f t="shared" si="41"/>
        <v>21395.08</v>
      </c>
      <c r="Z409" s="32">
        <f t="shared" si="42"/>
        <v>0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82</v>
      </c>
      <c r="P411" s="24">
        <v>0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21242.41</v>
      </c>
      <c r="X411" s="32"/>
      <c r="Y411" s="32">
        <f t="shared" si="41"/>
        <v>21242.41</v>
      </c>
      <c r="Z411" s="32">
        <f t="shared" si="42"/>
        <v>0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82</v>
      </c>
      <c r="P412" s="24">
        <v>0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0</v>
      </c>
      <c r="T514" s="31"/>
      <c r="U514" s="32">
        <v>0</v>
      </c>
      <c r="V514" s="32">
        <f t="shared" si="55"/>
        <v>0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0</v>
      </c>
      <c r="T570" s="31"/>
      <c r="U570" s="32">
        <v>0</v>
      </c>
      <c r="V570" s="32">
        <f t="shared" si="60"/>
        <v>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v>150000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82</v>
      </c>
      <c r="P597" s="24">
        <v>0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176262.3</v>
      </c>
      <c r="X597" s="32"/>
      <c r="Y597" s="32">
        <f t="shared" ref="Y597:Y629" si="65">W597+X597</f>
        <v>176262.3</v>
      </c>
      <c r="Z597" s="32">
        <f t="shared" si="62"/>
        <v>0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82</v>
      </c>
      <c r="P796" s="24">
        <v>0</v>
      </c>
      <c r="Q796" s="33" t="s">
        <v>65</v>
      </c>
      <c r="R796" s="30"/>
      <c r="S796" s="34">
        <v>45439.760000000009</v>
      </c>
      <c r="T796" s="34"/>
      <c r="U796" s="34">
        <v>24442.749999999902</v>
      </c>
      <c r="V796" s="32">
        <f t="shared" si="79"/>
        <v>20997.010000000108</v>
      </c>
      <c r="W796" s="32">
        <f t="shared" si="83"/>
        <v>24442.749999999902</v>
      </c>
      <c r="X796" s="32"/>
      <c r="Y796" s="32">
        <f t="shared" si="81"/>
        <v>24442.749999999902</v>
      </c>
      <c r="Z796" s="32">
        <f t="shared" si="82"/>
        <v>0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1868252.18</v>
      </c>
      <c r="V803" s="32">
        <f t="shared" si="79"/>
        <v>2131747.8200000003</v>
      </c>
      <c r="W803" s="32">
        <f t="shared" si="83"/>
        <v>1868252.18</v>
      </c>
      <c r="X803" s="32"/>
      <c r="Y803" s="32">
        <f t="shared" si="81"/>
        <v>1868252.18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26399.509999999995</v>
      </c>
      <c r="T809" s="31"/>
      <c r="U809" s="32">
        <v>20467.41</v>
      </c>
      <c r="V809" s="32">
        <f t="shared" si="79"/>
        <v>5932.0999999999949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5800000</v>
      </c>
      <c r="U813" s="32">
        <v>2943406.75</v>
      </c>
      <c r="V813" s="32">
        <f t="shared" si="79"/>
        <v>2856593.25</v>
      </c>
      <c r="W813" s="32">
        <f t="shared" si="83"/>
        <v>2943406.75</v>
      </c>
      <c r="X813" s="32"/>
      <c r="Y813" s="32">
        <f t="shared" si="81"/>
        <v>2943406.75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2086797.28</v>
      </c>
      <c r="T814" s="34">
        <v>0</v>
      </c>
      <c r="U814" s="34">
        <v>2086797.28</v>
      </c>
      <c r="V814" s="32">
        <f t="shared" si="79"/>
        <v>0</v>
      </c>
      <c r="W814" s="32">
        <f t="shared" si="83"/>
        <v>2086797.28</v>
      </c>
      <c r="X814" s="32"/>
      <c r="Y814" s="32">
        <f t="shared" si="81"/>
        <v>2086797.28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/>
      <c r="T815" s="34"/>
      <c r="U815" s="34"/>
      <c r="V815" s="32">
        <f t="shared" si="79"/>
        <v>0</v>
      </c>
      <c r="W815" s="32">
        <f t="shared" si="83"/>
        <v>0</v>
      </c>
      <c r="X815" s="32"/>
      <c r="Y815" s="32">
        <f t="shared" si="81"/>
        <v>0</v>
      </c>
      <c r="Z815" s="32">
        <f t="shared" si="82"/>
        <v>0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899368.75</v>
      </c>
      <c r="T816" s="34"/>
      <c r="U816" s="34">
        <v>899368.75</v>
      </c>
      <c r="V816" s="32">
        <f t="shared" si="79"/>
        <v>0</v>
      </c>
      <c r="W816" s="32">
        <f t="shared" si="83"/>
        <v>899368.75</v>
      </c>
      <c r="X816" s="32"/>
      <c r="Y816" s="32">
        <f t="shared" si="81"/>
        <v>899368.75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7033.9699999999903</v>
      </c>
      <c r="T820" s="31"/>
      <c r="U820" s="32">
        <v>0</v>
      </c>
      <c r="V820" s="32">
        <f t="shared" si="84"/>
        <v>7033.9699999999903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0.03</v>
      </c>
      <c r="Q822" s="29" t="s">
        <v>65</v>
      </c>
      <c r="R822" s="30"/>
      <c r="S822" s="31">
        <v>512944.73</v>
      </c>
      <c r="T822" s="31">
        <v>-127543.15</v>
      </c>
      <c r="U822" s="32">
        <v>55735.54</v>
      </c>
      <c r="V822" s="32">
        <f t="shared" si="84"/>
        <v>329666.03999999998</v>
      </c>
      <c r="W822" s="32">
        <f t="shared" si="83"/>
        <v>54112.174757281551</v>
      </c>
      <c r="X822" s="32"/>
      <c r="Y822" s="32">
        <f t="shared" si="81"/>
        <v>54112.174757281551</v>
      </c>
      <c r="Z822" s="32">
        <f t="shared" si="82"/>
        <v>1623.3652427184497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115395.25000000012</v>
      </c>
      <c r="T823" s="31">
        <v>-56709.82</v>
      </c>
      <c r="U823" s="32">
        <v>0</v>
      </c>
      <c r="V823" s="32">
        <f t="shared" si="84"/>
        <v>58685.430000000117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3328</v>
      </c>
      <c r="P831" s="24">
        <v>0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90566.78</v>
      </c>
      <c r="X831" s="32"/>
      <c r="Y831" s="32">
        <f t="shared" si="81"/>
        <v>90566.78</v>
      </c>
      <c r="Z831" s="32">
        <f t="shared" si="82"/>
        <v>0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3328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82</v>
      </c>
      <c r="P965" s="24">
        <v>0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293856.96999999997</v>
      </c>
      <c r="X965" s="32"/>
      <c r="Y965" s="32">
        <f t="shared" si="95"/>
        <v>293856.96999999997</v>
      </c>
      <c r="Z965" s="32">
        <f t="shared" ref="Z965:Z1028" si="97">U965-W965</f>
        <v>0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3324</v>
      </c>
      <c r="P985" s="23">
        <v>0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45497.98</v>
      </c>
      <c r="X985" s="32"/>
      <c r="Y985" s="32">
        <f t="shared" si="100"/>
        <v>45497.98</v>
      </c>
      <c r="Z985" s="32">
        <f t="shared" si="97"/>
        <v>0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0</v>
      </c>
      <c r="T1101" s="31">
        <v>-5707755.1799999997</v>
      </c>
      <c r="U1101" s="31">
        <v>-5707755.1799999997</v>
      </c>
      <c r="V1101" s="32">
        <f t="shared" si="116"/>
        <v>0</v>
      </c>
      <c r="W1101" s="32">
        <f t="shared" si="111"/>
        <v>-5384674.6981132068</v>
      </c>
      <c r="X1101" s="32"/>
      <c r="Y1101" s="32">
        <f t="shared" si="113"/>
        <v>-5384674.6981132068</v>
      </c>
      <c r="Z1101" s="32">
        <f t="shared" si="115"/>
        <v>-323080.48188679293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0</v>
      </c>
      <c r="T1102" s="31">
        <v>5662520</v>
      </c>
      <c r="U1102" s="31">
        <v>5662520</v>
      </c>
      <c r="V1102" s="32">
        <f t="shared" si="116"/>
        <v>0</v>
      </c>
      <c r="W1102" s="32">
        <f t="shared" si="111"/>
        <v>5342000</v>
      </c>
      <c r="X1102" s="32"/>
      <c r="Y1102" s="32">
        <f t="shared" si="113"/>
        <v>5342000</v>
      </c>
      <c r="Z1102" s="32">
        <f t="shared" si="115"/>
        <v>320520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82</v>
      </c>
      <c r="P1103" s="24">
        <v>0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258732.1</v>
      </c>
      <c r="X1103" s="32"/>
      <c r="Y1103" s="32">
        <f t="shared" si="113"/>
        <v>258732.1</v>
      </c>
      <c r="Z1103" s="32">
        <f t="shared" si="115"/>
        <v>0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6685267.5299999993</v>
      </c>
      <c r="U1104" s="32">
        <v>4850960.43</v>
      </c>
      <c r="V1104" s="32">
        <f t="shared" si="116"/>
        <v>1834307.0999999996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123231.78</v>
      </c>
      <c r="T1112" s="34"/>
      <c r="U1112" s="34">
        <v>123231.78</v>
      </c>
      <c r="V1112" s="32">
        <f t="shared" si="116"/>
        <v>0</v>
      </c>
      <c r="W1112" s="32">
        <f t="shared" si="111"/>
        <v>116256.39622641509</v>
      </c>
      <c r="X1112" s="32"/>
      <c r="Y1112" s="32">
        <f t="shared" si="113"/>
        <v>116256.39622641509</v>
      </c>
      <c r="Z1112" s="32">
        <f t="shared" si="115"/>
        <v>6975.3837735849083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209816.74</v>
      </c>
      <c r="V1113" s="32">
        <f t="shared" si="116"/>
        <v>40183.260000000009</v>
      </c>
      <c r="W1113" s="32">
        <f t="shared" si="111"/>
        <v>209816.74</v>
      </c>
      <c r="X1113" s="32"/>
      <c r="Y1113" s="32">
        <f t="shared" si="113"/>
        <v>209816.74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0</v>
      </c>
      <c r="T1117" s="34"/>
      <c r="U1117" s="32">
        <v>0</v>
      </c>
      <c r="V1117" s="32">
        <f t="shared" si="116"/>
        <v>0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435837.4</v>
      </c>
      <c r="V1118" s="32">
        <f t="shared" si="116"/>
        <v>1914162.6</v>
      </c>
      <c r="W1118" s="32">
        <f t="shared" si="117"/>
        <v>435837.4</v>
      </c>
      <c r="X1118" s="32"/>
      <c r="Y1118" s="32">
        <f t="shared" si="113"/>
        <v>435837.4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3320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</v>
      </c>
      <c r="Q1142" s="29" t="s">
        <v>65</v>
      </c>
      <c r="R1142" s="30"/>
      <c r="S1142" s="31">
        <v>653838.67000000004</v>
      </c>
      <c r="T1142" s="31"/>
      <c r="U1142" s="31">
        <v>653838.67000000004</v>
      </c>
      <c r="V1142" s="32">
        <f t="shared" si="119"/>
        <v>0</v>
      </c>
      <c r="W1142" s="32">
        <f t="shared" si="117"/>
        <v>653838.67000000004</v>
      </c>
      <c r="X1142" s="32"/>
      <c r="Y1142" s="32">
        <f t="shared" si="118"/>
        <v>653838.67000000004</v>
      </c>
      <c r="Z1142" s="32">
        <f t="shared" si="115"/>
        <v>0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82</v>
      </c>
      <c r="P1146" s="24">
        <v>0</v>
      </c>
      <c r="Q1146" s="33" t="s">
        <v>65</v>
      </c>
      <c r="R1146" s="30"/>
      <c r="S1146" s="34">
        <v>261745.44</v>
      </c>
      <c r="T1146" s="34"/>
      <c r="U1146" s="34">
        <v>261745.44</v>
      </c>
      <c r="V1146" s="32">
        <f t="shared" si="119"/>
        <v>0</v>
      </c>
      <c r="W1146" s="32">
        <f t="shared" si="117"/>
        <v>261745.44</v>
      </c>
      <c r="X1146" s="32"/>
      <c r="Y1146" s="32">
        <f t="shared" si="118"/>
        <v>261745.44</v>
      </c>
      <c r="Z1146" s="32">
        <f t="shared" si="115"/>
        <v>0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216424.69</v>
      </c>
      <c r="V1147" s="32">
        <f t="shared" si="119"/>
        <v>313575.31</v>
      </c>
      <c r="W1147" s="32">
        <f t="shared" si="117"/>
        <v>216424.69</v>
      </c>
      <c r="X1147" s="32"/>
      <c r="Y1147" s="32">
        <f t="shared" si="118"/>
        <v>216424.69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3321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3326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1587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6601207.4900000002</v>
      </c>
      <c r="V1164" s="32">
        <f t="shared" si="119"/>
        <v>1907032.5099999998</v>
      </c>
      <c r="W1164" s="32">
        <f t="shared" si="117"/>
        <v>6347314.894230769</v>
      </c>
      <c r="X1164" s="32"/>
      <c r="Y1164" s="32">
        <f t="shared" si="118"/>
        <v>6347314.894230769</v>
      </c>
      <c r="Z1164" s="32">
        <f t="shared" si="120"/>
        <v>253892.59576923121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1588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1588</v>
      </c>
      <c r="F1166" s="20" t="s">
        <v>1588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209078.99</v>
      </c>
      <c r="T1166" s="34"/>
      <c r="U1166" s="34">
        <v>209078.99</v>
      </c>
      <c r="V1166" s="32">
        <f t="shared" si="119"/>
        <v>0</v>
      </c>
      <c r="W1166" s="32">
        <f t="shared" si="117"/>
        <v>192699.52995391705</v>
      </c>
      <c r="X1166" s="32"/>
      <c r="Y1166" s="32">
        <f t="shared" si="118"/>
        <v>192699.52995391705</v>
      </c>
      <c r="Z1166" s="32">
        <f t="shared" si="120"/>
        <v>16379.460046082939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1589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1590</v>
      </c>
      <c r="F1168" s="20" t="s">
        <v>1591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1590</v>
      </c>
      <c r="F1169" s="20" t="s">
        <v>1591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1592</v>
      </c>
      <c r="F1170" s="20" t="s">
        <v>1593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1592</v>
      </c>
      <c r="F1171" s="20" t="s">
        <v>1593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1594</v>
      </c>
      <c r="F1172" s="20" t="s">
        <v>1595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1596</v>
      </c>
      <c r="F1173" s="20" t="s">
        <v>1596</v>
      </c>
      <c r="G1173" s="20" t="s">
        <v>1596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1596</v>
      </c>
      <c r="F1174" s="20" t="s">
        <v>1596</v>
      </c>
      <c r="G1174" s="20" t="s">
        <v>1596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1596</v>
      </c>
      <c r="F1175" s="20" t="s">
        <v>1596</v>
      </c>
      <c r="G1175" s="20" t="s">
        <v>1596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1596</v>
      </c>
      <c r="F1176" s="20" t="s">
        <v>1596</v>
      </c>
      <c r="G1176" s="20" t="s">
        <v>1596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1596</v>
      </c>
      <c r="F1177" s="20" t="s">
        <v>1596</v>
      </c>
      <c r="G1177" s="20" t="s">
        <v>1596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1597</v>
      </c>
      <c r="F1178" s="20" t="s">
        <v>1598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1597</v>
      </c>
      <c r="F1179" s="20" t="s">
        <v>1597</v>
      </c>
      <c r="G1179" s="20" t="s">
        <v>1597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1599</v>
      </c>
      <c r="F1180" s="20" t="s">
        <v>1599</v>
      </c>
      <c r="G1180" s="20" t="s">
        <v>1599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1599</v>
      </c>
      <c r="F1181" s="20" t="s">
        <v>1599</v>
      </c>
      <c r="G1181" s="20" t="s">
        <v>1599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1600</v>
      </c>
      <c r="F1182" s="20" t="s">
        <v>1600</v>
      </c>
      <c r="G1182" s="20" t="s">
        <v>1600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1601</v>
      </c>
      <c r="F1186" s="20" t="s">
        <v>1601</v>
      </c>
      <c r="G1186" s="20" t="s">
        <v>1601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320432.34000000003</v>
      </c>
      <c r="T1186" s="31">
        <v>45235.18</v>
      </c>
      <c r="U1186" s="32">
        <v>365667.52</v>
      </c>
      <c r="V1186" s="32">
        <f t="shared" si="121"/>
        <v>0</v>
      </c>
      <c r="W1186" s="32">
        <f t="shared" si="122"/>
        <v>344969.35849056602</v>
      </c>
      <c r="X1186" s="32"/>
      <c r="Y1186" s="32">
        <f t="shared" si="123"/>
        <v>344969.35849056602</v>
      </c>
      <c r="Z1186" s="32">
        <f t="shared" si="120"/>
        <v>20698.161509433994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1602</v>
      </c>
      <c r="F1187" s="20" t="s">
        <v>1602</v>
      </c>
      <c r="G1187" s="20" t="s">
        <v>1602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1603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1602</v>
      </c>
      <c r="F1188" s="20" t="s">
        <v>1602</v>
      </c>
      <c r="G1188" s="20" t="s">
        <v>1602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1603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1602</v>
      </c>
      <c r="F1189" s="20" t="s">
        <v>1602</v>
      </c>
      <c r="G1189" s="20" t="s">
        <v>1602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1604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1602</v>
      </c>
      <c r="F1190" s="20" t="s">
        <v>1602</v>
      </c>
      <c r="G1190" s="20" t="s">
        <v>1602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1605</v>
      </c>
      <c r="F1191" s="20" t="s">
        <v>1605</v>
      </c>
      <c r="G1191" s="20" t="s">
        <v>1605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1606</v>
      </c>
      <c r="F1192" s="20" t="s">
        <v>1607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1608</v>
      </c>
      <c r="F1193" s="20" t="s">
        <v>1609</v>
      </c>
      <c r="G1193" s="20" t="s">
        <v>1608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1610</v>
      </c>
      <c r="F1194" s="20" t="s">
        <v>1610</v>
      </c>
      <c r="G1194" s="20" t="s">
        <v>1610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1611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1610</v>
      </c>
      <c r="F1195" s="20" t="s">
        <v>1610</v>
      </c>
      <c r="G1195" s="20" t="s">
        <v>1610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1611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1612</v>
      </c>
      <c r="F1196" s="20" t="s">
        <v>1612</v>
      </c>
      <c r="G1196" s="20" t="s">
        <v>1612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1613</v>
      </c>
      <c r="F1197" s="20" t="s">
        <v>1613</v>
      </c>
      <c r="G1197" s="20" t="s">
        <v>1613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1613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1614</v>
      </c>
      <c r="F1198" s="20" t="s">
        <v>1614</v>
      </c>
      <c r="G1198" s="20" t="s">
        <v>1614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1615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1614</v>
      </c>
      <c r="F1199" s="20" t="s">
        <v>1614</v>
      </c>
      <c r="G1199" s="20" t="s">
        <v>1614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1615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1614</v>
      </c>
      <c r="F1200" s="20" t="s">
        <v>1614</v>
      </c>
      <c r="G1200" s="20" t="s">
        <v>1614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1616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1614</v>
      </c>
      <c r="F1201" s="20" t="s">
        <v>1614</v>
      </c>
      <c r="G1201" s="20" t="s">
        <v>1614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1617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1614</v>
      </c>
      <c r="F1202" s="20" t="s">
        <v>1614</v>
      </c>
      <c r="G1202" s="20" t="s">
        <v>1614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1618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1614</v>
      </c>
      <c r="F1203" s="20" t="s">
        <v>1614</v>
      </c>
      <c r="G1203" s="20" t="s">
        <v>1614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1619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1614</v>
      </c>
      <c r="F1204" s="20" t="s">
        <v>1614</v>
      </c>
      <c r="G1204" s="20" t="s">
        <v>1614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1620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1614</v>
      </c>
      <c r="F1205" s="20" t="s">
        <v>1614</v>
      </c>
      <c r="G1205" s="20" t="s">
        <v>1614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1621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1614</v>
      </c>
      <c r="F1206" s="20" t="s">
        <v>1614</v>
      </c>
      <c r="G1206" s="20" t="s">
        <v>1614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1621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1614</v>
      </c>
      <c r="F1207" s="20" t="s">
        <v>1614</v>
      </c>
      <c r="G1207" s="20" t="s">
        <v>1614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1622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1614</v>
      </c>
      <c r="F1208" s="20" t="s">
        <v>1614</v>
      </c>
      <c r="G1208" s="20" t="s">
        <v>1614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1622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1614</v>
      </c>
      <c r="F1209" s="20" t="s">
        <v>1614</v>
      </c>
      <c r="G1209" s="20" t="s">
        <v>1614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1623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1614</v>
      </c>
      <c r="F1210" s="20" t="s">
        <v>1614</v>
      </c>
      <c r="G1210" s="20" t="s">
        <v>1614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1623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1614</v>
      </c>
      <c r="F1211" s="20" t="s">
        <v>1614</v>
      </c>
      <c r="G1211" s="20" t="s">
        <v>1614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1624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1614</v>
      </c>
      <c r="F1212" s="20" t="s">
        <v>1614</v>
      </c>
      <c r="G1212" s="20" t="s">
        <v>1614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1625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1614</v>
      </c>
      <c r="F1213" s="20" t="s">
        <v>1614</v>
      </c>
      <c r="G1213" s="20" t="s">
        <v>1614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1625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1614</v>
      </c>
      <c r="F1214" s="20" t="s">
        <v>1614</v>
      </c>
      <c r="G1214" s="20" t="s">
        <v>1614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1626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1614</v>
      </c>
      <c r="F1215" s="20" t="s">
        <v>1614</v>
      </c>
      <c r="G1215" s="20" t="s">
        <v>1614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1626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1614</v>
      </c>
      <c r="F1216" s="20" t="s">
        <v>1614</v>
      </c>
      <c r="G1216" s="20" t="s">
        <v>1614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1627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1614</v>
      </c>
      <c r="F1217" s="20" t="s">
        <v>1614</v>
      </c>
      <c r="G1217" s="20" t="s">
        <v>1614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1627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1614</v>
      </c>
      <c r="F1218" s="20" t="s">
        <v>1614</v>
      </c>
      <c r="G1218" s="20" t="s">
        <v>1614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1628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1614</v>
      </c>
      <c r="F1219" s="20" t="s">
        <v>1614</v>
      </c>
      <c r="G1219" s="20" t="s">
        <v>1614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1629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1614</v>
      </c>
      <c r="F1220" s="20" t="s">
        <v>1614</v>
      </c>
      <c r="G1220" s="20" t="s">
        <v>1614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1629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1614</v>
      </c>
      <c r="F1221" s="20" t="s">
        <v>1614</v>
      </c>
      <c r="G1221" s="20" t="s">
        <v>1614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1630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1614</v>
      </c>
      <c r="F1222" s="20" t="s">
        <v>1614</v>
      </c>
      <c r="G1222" s="20" t="s">
        <v>1614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1630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1614</v>
      </c>
      <c r="F1223" s="20" t="s">
        <v>1614</v>
      </c>
      <c r="G1223" s="20" t="s">
        <v>1614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1631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1614</v>
      </c>
      <c r="F1224" s="20" t="s">
        <v>1614</v>
      </c>
      <c r="G1224" s="20" t="s">
        <v>1614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1631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1614</v>
      </c>
      <c r="F1225" s="20" t="s">
        <v>1614</v>
      </c>
      <c r="G1225" s="20" t="s">
        <v>1614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1632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1633</v>
      </c>
      <c r="F1226" s="20" t="s">
        <v>1633</v>
      </c>
      <c r="G1226" s="20" t="s">
        <v>1633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1633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1634</v>
      </c>
      <c r="F1228" s="20" t="s">
        <v>1634</v>
      </c>
      <c r="G1228" s="20" t="s">
        <v>1634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1634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0</v>
      </c>
      <c r="T1228" s="31"/>
      <c r="U1228" s="32">
        <v>0</v>
      </c>
      <c r="V1228" s="32">
        <f t="shared" si="126"/>
        <v>0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1635</v>
      </c>
      <c r="F1229" s="20" t="s">
        <v>1636</v>
      </c>
      <c r="G1229" s="20" t="s">
        <v>1635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1637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1638</v>
      </c>
      <c r="F1230" s="20" t="s">
        <v>1639</v>
      </c>
      <c r="G1230" s="20" t="s">
        <v>1638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1640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1641</v>
      </c>
      <c r="F1231" s="20" t="s">
        <v>1641</v>
      </c>
      <c r="G1231" s="20" t="s">
        <v>1641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1641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1642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1642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1642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1643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1644</v>
      </c>
      <c r="F1235" s="20" t="s">
        <v>1644</v>
      </c>
      <c r="G1235" s="20" t="s">
        <v>1644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1644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1645</v>
      </c>
      <c r="F1236" s="20" t="s">
        <v>1645</v>
      </c>
      <c r="G1236" s="20" t="s">
        <v>1645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1645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1646</v>
      </c>
      <c r="F1237" s="20" t="s">
        <v>1646</v>
      </c>
      <c r="G1237" s="20" t="s">
        <v>1646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1647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1648</v>
      </c>
      <c r="F1238" s="20" t="s">
        <v>1648</v>
      </c>
      <c r="G1238" s="20" t="s">
        <v>1648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1648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1648</v>
      </c>
      <c r="F1239" s="20" t="s">
        <v>1648</v>
      </c>
      <c r="G1239" s="20" t="s">
        <v>1648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1648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1648</v>
      </c>
      <c r="F1240" s="20" t="s">
        <v>1648</v>
      </c>
      <c r="G1240" s="20" t="s">
        <v>1648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1648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1649</v>
      </c>
      <c r="F1241" s="20" t="s">
        <v>1649</v>
      </c>
      <c r="G1241" s="20" t="s">
        <v>1649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1649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1650</v>
      </c>
      <c r="F1242" s="20" t="s">
        <v>1650</v>
      </c>
      <c r="G1242" s="20" t="s">
        <v>1650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1651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1652</v>
      </c>
      <c r="F1243" s="20" t="s">
        <v>1653</v>
      </c>
      <c r="G1243" s="20" t="s">
        <v>1652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1652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1652</v>
      </c>
      <c r="F1244" s="20" t="s">
        <v>1653</v>
      </c>
      <c r="G1244" s="20" t="s">
        <v>1652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1652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1654</v>
      </c>
      <c r="F1245" s="20" t="s">
        <v>1654</v>
      </c>
      <c r="G1245" s="20" t="s">
        <v>1654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1655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1656</v>
      </c>
      <c r="F1246" s="20" t="s">
        <v>1656</v>
      </c>
      <c r="G1246" s="20" t="s">
        <v>1656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1657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1658</v>
      </c>
      <c r="F1248" s="20" t="s">
        <v>1658</v>
      </c>
      <c r="G1248" s="20" t="s">
        <v>1658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1659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1660</v>
      </c>
      <c r="F1249" s="20" t="s">
        <v>1660</v>
      </c>
      <c r="G1249" s="20" t="s">
        <v>1660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1661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1660</v>
      </c>
      <c r="F1250" s="20" t="s">
        <v>1660</v>
      </c>
      <c r="G1250" s="20" t="s">
        <v>1660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1662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1663</v>
      </c>
      <c r="F1251" s="20" t="s">
        <v>1663</v>
      </c>
      <c r="G1251" s="20" t="s">
        <v>1663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1664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1665</v>
      </c>
      <c r="F1252" s="20" t="s">
        <v>1665</v>
      </c>
      <c r="G1252" s="20" t="s">
        <v>1665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1665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1665</v>
      </c>
      <c r="F1253" s="20" t="s">
        <v>1665</v>
      </c>
      <c r="G1253" s="20" t="s">
        <v>1665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1665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1666</v>
      </c>
      <c r="F1254" s="20" t="s">
        <v>1666</v>
      </c>
      <c r="G1254" s="20" t="s">
        <v>1666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1667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1666</v>
      </c>
      <c r="F1255" s="20" t="s">
        <v>1666</v>
      </c>
      <c r="G1255" s="20" t="s">
        <v>1666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1667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1668</v>
      </c>
      <c r="F1256" s="20" t="s">
        <v>1668</v>
      </c>
      <c r="G1256" s="20" t="s">
        <v>1668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1668</v>
      </c>
      <c r="F1257" s="20" t="s">
        <v>1668</v>
      </c>
      <c r="G1257" s="20" t="s">
        <v>1668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1669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1670</v>
      </c>
      <c r="F1258" s="20" t="s">
        <v>1671</v>
      </c>
      <c r="G1258" s="20" t="s">
        <v>1670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1672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1673</v>
      </c>
      <c r="F1260" s="20" t="s">
        <v>1673</v>
      </c>
      <c r="G1260" s="20" t="s">
        <v>1673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1673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1674</v>
      </c>
      <c r="F1261" s="20" t="s">
        <v>1674</v>
      </c>
      <c r="G1261" s="20" t="s">
        <v>1674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1675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1676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1674</v>
      </c>
      <c r="F1262" s="20" t="s">
        <v>1674</v>
      </c>
      <c r="G1262" s="20" t="s">
        <v>1674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1677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1676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1674</v>
      </c>
      <c r="F1263" s="20" t="s">
        <v>1674</v>
      </c>
      <c r="G1263" s="20" t="s">
        <v>1674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1678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1676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1679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1680</v>
      </c>
      <c r="F1265" s="20" t="s">
        <v>1681</v>
      </c>
      <c r="G1265" s="20" t="s">
        <v>1680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1682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1680</v>
      </c>
      <c r="F1266" s="20" t="s">
        <v>1681</v>
      </c>
      <c r="G1266" s="20" t="s">
        <v>1680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1683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1680</v>
      </c>
      <c r="F1267" s="20" t="s">
        <v>1681</v>
      </c>
      <c r="G1267" s="20" t="s">
        <v>1680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1683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1680</v>
      </c>
      <c r="F1268" s="20" t="s">
        <v>1681</v>
      </c>
      <c r="G1268" s="20" t="s">
        <v>1680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1684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1674</v>
      </c>
      <c r="F1270" s="20" t="s">
        <v>1674</v>
      </c>
      <c r="G1270" s="20" t="s">
        <v>1674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1676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1685</v>
      </c>
      <c r="F1271" s="20" t="s">
        <v>1686</v>
      </c>
      <c r="G1271" s="20" t="s">
        <v>1685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1685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1687</v>
      </c>
      <c r="F1272" s="20" t="s">
        <v>1688</v>
      </c>
      <c r="G1272" s="20" t="s">
        <v>1687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1687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1689</v>
      </c>
      <c r="F1274" s="20" t="s">
        <v>1689</v>
      </c>
      <c r="G1274" s="20" t="s">
        <v>1689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1685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1690</v>
      </c>
      <c r="F1275" s="20" t="s">
        <v>1690</v>
      </c>
      <c r="G1275" s="20" t="s">
        <v>1690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1691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1692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1693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1694</v>
      </c>
      <c r="F1279" s="20" t="s">
        <v>1694</v>
      </c>
      <c r="G1279" s="20" t="s">
        <v>1694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1692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1695</v>
      </c>
      <c r="F1280" s="20" t="s">
        <v>1695</v>
      </c>
      <c r="G1280" s="20" t="s">
        <v>1695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1696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1697</v>
      </c>
      <c r="F1281" s="20" t="s">
        <v>1698</v>
      </c>
      <c r="G1281" s="20" t="s">
        <v>1697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1699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1700</v>
      </c>
      <c r="F1286" s="20" t="s">
        <v>1700</v>
      </c>
      <c r="G1286" s="20" t="s">
        <v>1700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1701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1700</v>
      </c>
      <c r="F1287" s="20" t="s">
        <v>1700</v>
      </c>
      <c r="G1287" s="20" t="s">
        <v>1700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1701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1700</v>
      </c>
      <c r="F1288" s="20" t="s">
        <v>1700</v>
      </c>
      <c r="G1288" s="20" t="s">
        <v>1700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1701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1702</v>
      </c>
      <c r="F1289" s="20" t="s">
        <v>1702</v>
      </c>
      <c r="G1289" s="20" t="s">
        <v>1702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1702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1703</v>
      </c>
      <c r="F1290" s="20" t="s">
        <v>1703</v>
      </c>
      <c r="G1290" s="20" t="s">
        <v>1703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1704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1703</v>
      </c>
      <c r="F1291" s="20" t="s">
        <v>1703</v>
      </c>
      <c r="G1291" s="20" t="s">
        <v>1703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1704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1705</v>
      </c>
      <c r="F1296" s="20" t="s">
        <v>1705</v>
      </c>
      <c r="G1296" s="20" t="s">
        <v>1705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1705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1705</v>
      </c>
      <c r="F1297" s="20" t="s">
        <v>1705</v>
      </c>
      <c r="G1297" s="20" t="s">
        <v>1705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1706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1707</v>
      </c>
      <c r="F1298" s="20" t="s">
        <v>1707</v>
      </c>
      <c r="G1298" s="20" t="s">
        <v>1707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1707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1707</v>
      </c>
      <c r="F1299" s="20" t="s">
        <v>1707</v>
      </c>
      <c r="G1299" s="20" t="s">
        <v>1707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1708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1709</v>
      </c>
      <c r="F1300" s="20" t="s">
        <v>1709</v>
      </c>
      <c r="G1300" s="20" t="s">
        <v>1709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1710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1711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1711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1712</v>
      </c>
      <c r="F1304" s="20" t="s">
        <v>1712</v>
      </c>
      <c r="G1304" s="20" t="s">
        <v>1712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1712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1712</v>
      </c>
      <c r="F1305" s="20" t="s">
        <v>1712</v>
      </c>
      <c r="G1305" s="20" t="s">
        <v>1712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1712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1713</v>
      </c>
      <c r="F1306" s="20" t="s">
        <v>1713</v>
      </c>
      <c r="G1306" s="20" t="s">
        <v>1713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1713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1713</v>
      </c>
      <c r="F1307" s="20" t="s">
        <v>1713</v>
      </c>
      <c r="G1307" s="20" t="s">
        <v>1713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1713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1713</v>
      </c>
      <c r="F1308" s="20" t="s">
        <v>1713</v>
      </c>
      <c r="G1308" s="20" t="s">
        <v>1713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1714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1713</v>
      </c>
      <c r="F1309" s="20" t="s">
        <v>1713</v>
      </c>
      <c r="G1309" s="20" t="s">
        <v>1713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1714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1715</v>
      </c>
      <c r="F1310" s="20" t="s">
        <v>1716</v>
      </c>
      <c r="G1310" s="20" t="s">
        <v>1715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1715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1715</v>
      </c>
      <c r="F1311" s="20" t="s">
        <v>1716</v>
      </c>
      <c r="G1311" s="20" t="s">
        <v>1715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1715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1715</v>
      </c>
      <c r="F1312" s="20" t="s">
        <v>1716</v>
      </c>
      <c r="G1312" s="20" t="s">
        <v>1715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1715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1715</v>
      </c>
      <c r="F1313" s="20" t="s">
        <v>1716</v>
      </c>
      <c r="G1313" s="20" t="s">
        <v>1715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1715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1717</v>
      </c>
      <c r="F1314" s="20" t="s">
        <v>1718</v>
      </c>
      <c r="G1314" s="20" t="s">
        <v>1717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1717</v>
      </c>
      <c r="F1315" s="20" t="s">
        <v>1718</v>
      </c>
      <c r="G1315" s="20" t="s">
        <v>1717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1719</v>
      </c>
      <c r="F1316" s="20" t="s">
        <v>1720</v>
      </c>
      <c r="G1316" s="20" t="s">
        <v>1719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1719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1721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1722</v>
      </c>
      <c r="F1318" s="20" t="s">
        <v>1722</v>
      </c>
      <c r="G1318" s="20" t="s">
        <v>1722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1722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1723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1724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1724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1725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1726</v>
      </c>
      <c r="F1326" s="20" t="s">
        <v>1727</v>
      </c>
      <c r="G1326" s="20" t="s">
        <v>1726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1726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1728</v>
      </c>
      <c r="F1327" s="20" t="s">
        <v>1728</v>
      </c>
      <c r="G1327" s="20" t="s">
        <v>1728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1728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1728</v>
      </c>
      <c r="F1328" s="20" t="s">
        <v>1728</v>
      </c>
      <c r="G1328" s="20" t="s">
        <v>1728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1729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1730</v>
      </c>
      <c r="F1329" s="20" t="s">
        <v>1730</v>
      </c>
      <c r="G1329" s="20" t="s">
        <v>1730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1730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1730</v>
      </c>
      <c r="F1330" s="20" t="s">
        <v>1730</v>
      </c>
      <c r="G1330" s="20" t="s">
        <v>1730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1730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1730</v>
      </c>
      <c r="F1331" s="20" t="s">
        <v>1730</v>
      </c>
      <c r="G1331" s="20" t="s">
        <v>1730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1731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1732</v>
      </c>
      <c r="F1336" s="20" t="s">
        <v>1732</v>
      </c>
      <c r="G1336" s="20" t="s">
        <v>1732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1733</v>
      </c>
      <c r="F1340" s="20" t="s">
        <v>1733</v>
      </c>
      <c r="G1340" s="20" t="s">
        <v>1733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1734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1735</v>
      </c>
      <c r="F1342" s="20" t="s">
        <v>1735</v>
      </c>
      <c r="G1342" s="20" t="s">
        <v>1735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1735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1736</v>
      </c>
      <c r="F1343" s="20" t="s">
        <v>1737</v>
      </c>
      <c r="G1343" s="20" t="s">
        <v>1736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1738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1736</v>
      </c>
      <c r="F1344" s="20" t="s">
        <v>1737</v>
      </c>
      <c r="G1344" s="20" t="s">
        <v>1736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1738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1736</v>
      </c>
      <c r="F1345" s="20" t="s">
        <v>1737</v>
      </c>
      <c r="G1345" s="20" t="s">
        <v>1736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1739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1736</v>
      </c>
      <c r="F1346" s="20" t="s">
        <v>1737</v>
      </c>
      <c r="G1346" s="20" t="s">
        <v>1736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1739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1740</v>
      </c>
      <c r="F1347" s="20" t="s">
        <v>1740</v>
      </c>
      <c r="G1347" s="20" t="s">
        <v>1740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1740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1"/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1740</v>
      </c>
      <c r="F1348" s="20" t="s">
        <v>1740</v>
      </c>
      <c r="G1348" s="20" t="s">
        <v>1740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1740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1">
        <v>230.26</v>
      </c>
      <c r="X1348" s="32"/>
      <c r="Y1348" s="32">
        <f t="shared" si="140"/>
        <v>230.26</v>
      </c>
      <c r="Z1348" s="32">
        <f t="shared" si="137"/>
        <v>-230.26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1741</v>
      </c>
      <c r="F1349" s="20" t="s">
        <v>1741</v>
      </c>
      <c r="G1349" s="20" t="s">
        <v>1741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1741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1738</v>
      </c>
      <c r="F1350" s="20" t="s">
        <v>1742</v>
      </c>
      <c r="G1350" s="20" t="s">
        <v>1738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1743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1744</v>
      </c>
      <c r="F1351" s="20" t="s">
        <v>1744</v>
      </c>
      <c r="G1351" s="20" t="s">
        <v>1744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1745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1746</v>
      </c>
      <c r="F1352" s="20" t="s">
        <v>1746</v>
      </c>
      <c r="G1352" s="20" t="s">
        <v>1746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1747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1748</v>
      </c>
      <c r="F1353" s="20" t="s">
        <v>1749</v>
      </c>
      <c r="G1353" s="20" t="s">
        <v>1748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1748</v>
      </c>
      <c r="M1353" s="23"/>
      <c r="N1353" s="20" t="s">
        <v>42</v>
      </c>
      <c r="O1353" s="20" t="s">
        <v>82</v>
      </c>
      <c r="P1353" s="23">
        <v>0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6000</v>
      </c>
      <c r="X1353" s="32"/>
      <c r="Y1353" s="32">
        <f t="shared" si="140"/>
        <v>6000</v>
      </c>
      <c r="Z1353" s="32">
        <f t="shared" si="147"/>
        <v>0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1748</v>
      </c>
      <c r="F1354" s="20" t="s">
        <v>1749</v>
      </c>
      <c r="G1354" s="20" t="s">
        <v>1748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1748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1750</v>
      </c>
      <c r="F1355" s="20" t="s">
        <v>1750</v>
      </c>
      <c r="G1355" s="20" t="s">
        <v>1750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1751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1750</v>
      </c>
      <c r="F1356" s="20" t="s">
        <v>1750</v>
      </c>
      <c r="G1356" s="20" t="s">
        <v>1750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1752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1753</v>
      </c>
      <c r="F1357" s="20" t="s">
        <v>1753</v>
      </c>
      <c r="G1357" s="20" t="s">
        <v>1753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1753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1753</v>
      </c>
      <c r="F1358" s="20" t="s">
        <v>1753</v>
      </c>
      <c r="G1358" s="20" t="s">
        <v>1753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1753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1754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1755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1755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1756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1757</v>
      </c>
      <c r="F1362" s="20" t="s">
        <v>1757</v>
      </c>
      <c r="G1362" s="20" t="s">
        <v>1757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1758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1759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1760</v>
      </c>
      <c r="F1363" s="20" t="s">
        <v>1760</v>
      </c>
      <c r="G1363" s="20" t="s">
        <v>1760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1761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1762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1762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1763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1762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1763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1764</v>
      </c>
      <c r="F1367" s="20" t="s">
        <v>1764</v>
      </c>
      <c r="G1367" s="20" t="s">
        <v>1764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1765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1766</v>
      </c>
      <c r="F1368" s="20" t="s">
        <v>1767</v>
      </c>
      <c r="G1368" s="20" t="s">
        <v>1766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1768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1766</v>
      </c>
      <c r="F1369" s="20" t="s">
        <v>1767</v>
      </c>
      <c r="G1369" s="20" t="s">
        <v>1766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1768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1766</v>
      </c>
      <c r="F1370" s="20" t="s">
        <v>1769</v>
      </c>
      <c r="G1370" s="20" t="s">
        <v>1766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1770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1771</v>
      </c>
      <c r="F1371" s="20" t="s">
        <v>1771</v>
      </c>
      <c r="G1371" s="20" t="s">
        <v>1771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1771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1772</v>
      </c>
      <c r="F1372" s="20" t="s">
        <v>1772</v>
      </c>
      <c r="G1372" s="20" t="s">
        <v>1772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1772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1772</v>
      </c>
      <c r="F1373" s="20" t="s">
        <v>1772</v>
      </c>
      <c r="G1373" s="20" t="s">
        <v>1772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1773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1774</v>
      </c>
      <c r="F1374" s="20" t="s">
        <v>1774</v>
      </c>
      <c r="G1374" s="20" t="s">
        <v>1774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1774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1775</v>
      </c>
      <c r="F1375" s="20" t="s">
        <v>1775</v>
      </c>
      <c r="G1375" s="20" t="s">
        <v>1775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1776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1777</v>
      </c>
      <c r="F1376" s="20" t="s">
        <v>1777</v>
      </c>
      <c r="G1376" s="20" t="s">
        <v>1777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1777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1777</v>
      </c>
      <c r="F1377" s="20" t="s">
        <v>1777</v>
      </c>
      <c r="G1377" s="20" t="s">
        <v>1777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1777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1778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1779</v>
      </c>
      <c r="F1380" s="20" t="s">
        <v>1779</v>
      </c>
      <c r="G1380" s="20" t="s">
        <v>1779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1780</v>
      </c>
      <c r="F1381" s="20" t="s">
        <v>1780</v>
      </c>
      <c r="G1381" s="20" t="s">
        <v>1780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1780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1781</v>
      </c>
      <c r="F1383" s="20" t="s">
        <v>1781</v>
      </c>
      <c r="G1383" s="20" t="s">
        <v>1781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1781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1782</v>
      </c>
      <c r="F1385" s="20" t="s">
        <v>1783</v>
      </c>
      <c r="G1385" s="20" t="s">
        <v>1782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1784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1785</v>
      </c>
      <c r="F1386" s="20" t="s">
        <v>1785</v>
      </c>
      <c r="G1386" s="20" t="s">
        <v>1785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1786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1697</v>
      </c>
      <c r="F1387" s="20" t="s">
        <v>1697</v>
      </c>
      <c r="G1387" s="20" t="s">
        <v>1697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1787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1697</v>
      </c>
      <c r="F1388" s="20" t="s">
        <v>1697</v>
      </c>
      <c r="G1388" s="20" t="s">
        <v>1697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1788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1789</v>
      </c>
      <c r="F1389" s="20" t="s">
        <v>1789</v>
      </c>
      <c r="G1389" s="20" t="s">
        <v>1789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1789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1789</v>
      </c>
      <c r="F1390" s="20" t="s">
        <v>1789</v>
      </c>
      <c r="G1390" s="20" t="s">
        <v>1789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1789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1789</v>
      </c>
      <c r="F1391" s="20" t="s">
        <v>1789</v>
      </c>
      <c r="G1391" s="20" t="s">
        <v>1789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1789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1790</v>
      </c>
      <c r="F1392" s="20" t="s">
        <v>1791</v>
      </c>
      <c r="G1392" s="20" t="s">
        <v>1790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1790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1792</v>
      </c>
      <c r="F1393" s="20" t="s">
        <v>1792</v>
      </c>
      <c r="G1393" s="20" t="s">
        <v>1792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1792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1792</v>
      </c>
      <c r="F1394" s="20" t="s">
        <v>1792</v>
      </c>
      <c r="G1394" s="20" t="s">
        <v>1792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1792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1793</v>
      </c>
      <c r="F1395" s="20" t="s">
        <v>1793</v>
      </c>
      <c r="G1395" s="20" t="s">
        <v>1793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1793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1794</v>
      </c>
      <c r="F1398" s="20" t="s">
        <v>1794</v>
      </c>
      <c r="G1398" s="20" t="s">
        <v>1794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1794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1794</v>
      </c>
      <c r="F1399" s="20" t="s">
        <v>1794</v>
      </c>
      <c r="G1399" s="20" t="s">
        <v>1794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1794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1795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1796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1795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1796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1797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1798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1797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1798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1799</v>
      </c>
      <c r="F1404" s="20" t="s">
        <v>1799</v>
      </c>
      <c r="G1404" s="20" t="s">
        <v>1799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1800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1799</v>
      </c>
      <c r="F1405" s="20" t="s">
        <v>1799</v>
      </c>
      <c r="G1405" s="20" t="s">
        <v>1799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1800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1801</v>
      </c>
      <c r="F1406" s="20" t="s">
        <v>1801</v>
      </c>
      <c r="G1406" s="20" t="s">
        <v>1801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1801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1801</v>
      </c>
      <c r="F1407" s="20" t="s">
        <v>1802</v>
      </c>
      <c r="G1407" s="20" t="s">
        <v>1801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1801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1803</v>
      </c>
      <c r="F1408" s="20" t="s">
        <v>1803</v>
      </c>
      <c r="G1408" s="20" t="s">
        <v>1803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1803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1804</v>
      </c>
      <c r="F1409" s="20" t="s">
        <v>1804</v>
      </c>
      <c r="G1409" s="20" t="s">
        <v>1804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1804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1805</v>
      </c>
      <c r="F1410" s="20" t="s">
        <v>1805</v>
      </c>
      <c r="G1410" s="20" t="s">
        <v>1805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1806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1807</v>
      </c>
      <c r="F1411" s="20" t="s">
        <v>1807</v>
      </c>
      <c r="G1411" s="20" t="s">
        <v>1807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1807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1808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1808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1809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1809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1810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1811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1812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1812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1813</v>
      </c>
      <c r="F1422" s="20" t="s">
        <v>1813</v>
      </c>
      <c r="G1422" s="20" t="s">
        <v>1813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1814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1815</v>
      </c>
      <c r="F1423" s="20" t="s">
        <v>1815</v>
      </c>
      <c r="G1423" s="20" t="s">
        <v>1815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1815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1816</v>
      </c>
      <c r="F1424" s="20" t="s">
        <v>1816</v>
      </c>
      <c r="G1424" s="20" t="s">
        <v>1816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1817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1816</v>
      </c>
      <c r="F1425" s="20" t="s">
        <v>1816</v>
      </c>
      <c r="G1425" s="20" t="s">
        <v>1816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1817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1816</v>
      </c>
      <c r="F1426" s="20" t="s">
        <v>1816</v>
      </c>
      <c r="G1426" s="20" t="s">
        <v>1816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1816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1816</v>
      </c>
      <c r="F1427" s="20" t="s">
        <v>1816</v>
      </c>
      <c r="G1427" s="20" t="s">
        <v>1816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1816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1818</v>
      </c>
      <c r="F1428" s="20" t="s">
        <v>1818</v>
      </c>
      <c r="G1428" s="20" t="s">
        <v>1818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1818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1818</v>
      </c>
      <c r="F1429" s="20" t="s">
        <v>1818</v>
      </c>
      <c r="G1429" s="20" t="s">
        <v>1818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1819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1818</v>
      </c>
      <c r="F1430" s="20" t="s">
        <v>1818</v>
      </c>
      <c r="G1430" s="20" t="s">
        <v>1818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1819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1812</v>
      </c>
      <c r="F1431" s="20" t="s">
        <v>1820</v>
      </c>
      <c r="G1431" s="20" t="s">
        <v>1812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1811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1821</v>
      </c>
      <c r="F1432" s="20" t="s">
        <v>1821</v>
      </c>
      <c r="G1432" s="20" t="s">
        <v>1821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1821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1821</v>
      </c>
      <c r="F1433" s="20" t="s">
        <v>1821</v>
      </c>
      <c r="G1433" s="20" t="s">
        <v>1821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1822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1821</v>
      </c>
      <c r="F1434" s="20" t="s">
        <v>1821</v>
      </c>
      <c r="G1434" s="20" t="s">
        <v>1821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1822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1823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1823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1824</v>
      </c>
      <c r="F1440" s="20" t="s">
        <v>1824</v>
      </c>
      <c r="G1440" s="20" t="s">
        <v>1825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1826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1824</v>
      </c>
      <c r="F1441" s="20" t="s">
        <v>1824</v>
      </c>
      <c r="G1441" s="20" t="s">
        <v>1825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1827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1828</v>
      </c>
      <c r="F1442" s="20" t="s">
        <v>1828</v>
      </c>
      <c r="G1442" s="20" t="s">
        <v>1828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1828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1816</v>
      </c>
      <c r="F1443" s="20" t="s">
        <v>1829</v>
      </c>
      <c r="G1443" s="20" t="s">
        <v>1816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1817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1816</v>
      </c>
      <c r="F1444" s="20" t="s">
        <v>1829</v>
      </c>
      <c r="G1444" s="20" t="s">
        <v>1816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1816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1830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1831</v>
      </c>
      <c r="F1448" s="20" t="s">
        <v>1832</v>
      </c>
      <c r="G1448" s="20" t="s">
        <v>1831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1831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1831</v>
      </c>
      <c r="F1449" s="20" t="s">
        <v>1832</v>
      </c>
      <c r="G1449" s="20" t="s">
        <v>1831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1833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1834</v>
      </c>
      <c r="F1450" s="20" t="s">
        <v>1834</v>
      </c>
      <c r="G1450" s="20" t="s">
        <v>1834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1835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1836</v>
      </c>
      <c r="F1451" s="20" t="s">
        <v>1836</v>
      </c>
      <c r="G1451" s="20" t="s">
        <v>1836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1836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1837</v>
      </c>
      <c r="F1452" s="20" t="s">
        <v>1837</v>
      </c>
      <c r="G1452" s="20" t="s">
        <v>1837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3325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1837</v>
      </c>
      <c r="F1453" s="20" t="s">
        <v>1837</v>
      </c>
      <c r="G1453" s="20" t="s">
        <v>1837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1838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1838</v>
      </c>
      <c r="F1454" s="20" t="s">
        <v>3325</v>
      </c>
      <c r="G1454" s="20" t="s">
        <v>1838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1838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1839</v>
      </c>
      <c r="F1455" s="20" t="s">
        <v>1839</v>
      </c>
      <c r="G1455" s="20" t="s">
        <v>1839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1840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1841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1841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1842</v>
      </c>
      <c r="F1458" s="20" t="s">
        <v>1842</v>
      </c>
      <c r="G1458" s="20" t="s">
        <v>1842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1843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1764</v>
      </c>
      <c r="F1461" s="20" t="s">
        <v>1844</v>
      </c>
      <c r="G1461" s="20" t="s">
        <v>1764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1845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1846</v>
      </c>
      <c r="F1462" s="20" t="s">
        <v>1846</v>
      </c>
      <c r="G1462" s="20" t="s">
        <v>1846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1846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1847</v>
      </c>
      <c r="F1463" s="20" t="s">
        <v>1847</v>
      </c>
      <c r="G1463" s="20" t="s">
        <v>1847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1848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1847</v>
      </c>
      <c r="F1464" s="20" t="s">
        <v>1847</v>
      </c>
      <c r="G1464" s="20" t="s">
        <v>1847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1849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1847</v>
      </c>
      <c r="F1465" s="20" t="s">
        <v>1847</v>
      </c>
      <c r="G1465" s="20" t="s">
        <v>1847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1847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1850</v>
      </c>
      <c r="F1466" s="20" t="s">
        <v>1851</v>
      </c>
      <c r="G1466" s="20" t="s">
        <v>1850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1850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1852</v>
      </c>
      <c r="F1467" s="20" t="s">
        <v>1852</v>
      </c>
      <c r="G1467" s="20" t="s">
        <v>1852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1853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1852</v>
      </c>
      <c r="F1468" s="20" t="s">
        <v>1852</v>
      </c>
      <c r="G1468" s="20" t="s">
        <v>1852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1853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1852</v>
      </c>
      <c r="F1469" s="20" t="s">
        <v>1852</v>
      </c>
      <c r="G1469" s="20" t="s">
        <v>1852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1853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1852</v>
      </c>
      <c r="F1470" s="20" t="s">
        <v>1852</v>
      </c>
      <c r="G1470" s="20" t="s">
        <v>1852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1853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1854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1855</v>
      </c>
      <c r="F1473" s="20" t="s">
        <v>1855</v>
      </c>
      <c r="G1473" s="20" t="s">
        <v>1855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1855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1855</v>
      </c>
      <c r="F1474" s="20" t="s">
        <v>1855</v>
      </c>
      <c r="G1474" s="20" t="s">
        <v>1855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1855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1856</v>
      </c>
      <c r="F1475" s="20" t="s">
        <v>1856</v>
      </c>
      <c r="G1475" s="20" t="s">
        <v>1856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1856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1857</v>
      </c>
      <c r="F1476" s="20" t="s">
        <v>1857</v>
      </c>
      <c r="G1476" s="20" t="s">
        <v>1857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1858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1857</v>
      </c>
      <c r="F1477" s="20" t="s">
        <v>1857</v>
      </c>
      <c r="G1477" s="20" t="s">
        <v>1857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1859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1857</v>
      </c>
      <c r="F1478" s="20" t="s">
        <v>1857</v>
      </c>
      <c r="G1478" s="20" t="s">
        <v>1857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1860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1857</v>
      </c>
      <c r="F1479" s="20" t="s">
        <v>1857</v>
      </c>
      <c r="G1479" s="20" t="s">
        <v>1857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1861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1862</v>
      </c>
      <c r="F1481" s="20" t="s">
        <v>1862</v>
      </c>
      <c r="G1481" s="20" t="s">
        <v>1862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1863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1864</v>
      </c>
      <c r="F1482" s="20" t="s">
        <v>1864</v>
      </c>
      <c r="G1482" s="20" t="s">
        <v>1864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1865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1866</v>
      </c>
      <c r="F1485" s="20" t="s">
        <v>1866</v>
      </c>
      <c r="G1485" s="20" t="s">
        <v>1866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1866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1866</v>
      </c>
      <c r="F1486" s="20" t="s">
        <v>1866</v>
      </c>
      <c r="G1486" s="20" t="s">
        <v>1866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1866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1866</v>
      </c>
      <c r="F1487" s="20" t="s">
        <v>1866</v>
      </c>
      <c r="G1487" s="20" t="s">
        <v>1866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1866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1867</v>
      </c>
      <c r="F1488" s="20" t="s">
        <v>1868</v>
      </c>
      <c r="G1488" s="20" t="s">
        <v>1867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1869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1867</v>
      </c>
      <c r="F1489" s="20" t="s">
        <v>1868</v>
      </c>
      <c r="G1489" s="20" t="s">
        <v>1867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1870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1871</v>
      </c>
      <c r="F1490" s="20" t="s">
        <v>1871</v>
      </c>
      <c r="G1490" s="20" t="s">
        <v>1871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1871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1872</v>
      </c>
      <c r="F1491" s="20" t="s">
        <v>1872</v>
      </c>
      <c r="G1491" s="20" t="s">
        <v>1872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1872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1873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1874</v>
      </c>
      <c r="F1494" s="20" t="s">
        <v>1874</v>
      </c>
      <c r="G1494" s="20" t="s">
        <v>1874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1874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1875</v>
      </c>
      <c r="F1495" s="20" t="s">
        <v>1875</v>
      </c>
      <c r="G1495" s="20" t="s">
        <v>1875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1876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1877</v>
      </c>
      <c r="F1496" s="20" t="s">
        <v>1877</v>
      </c>
      <c r="G1496" s="20" t="s">
        <v>1877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1878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1877</v>
      </c>
      <c r="F1497" s="20" t="s">
        <v>1877</v>
      </c>
      <c r="G1497" s="20" t="s">
        <v>1877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1878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1877</v>
      </c>
      <c r="F1498" s="20" t="s">
        <v>1877</v>
      </c>
      <c r="G1498" s="20" t="s">
        <v>1877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1879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1877</v>
      </c>
      <c r="F1499" s="20" t="s">
        <v>1877</v>
      </c>
      <c r="G1499" s="20" t="s">
        <v>1877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1879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1880</v>
      </c>
      <c r="F1500" s="20" t="s">
        <v>1880</v>
      </c>
      <c r="G1500" s="20" t="s">
        <v>1880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1880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1880</v>
      </c>
      <c r="F1501" s="20" t="s">
        <v>1880</v>
      </c>
      <c r="G1501" s="20" t="s">
        <v>1880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1880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1881</v>
      </c>
      <c r="F1502" s="20" t="s">
        <v>1881</v>
      </c>
      <c r="G1502" s="20" t="s">
        <v>1881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1881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1882</v>
      </c>
      <c r="F1504" s="20" t="s">
        <v>1883</v>
      </c>
      <c r="G1504" s="20" t="s">
        <v>1882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1884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1885</v>
      </c>
      <c r="E1505" s="20" t="s">
        <v>1886</v>
      </c>
      <c r="F1505" s="20" t="s">
        <v>1886</v>
      </c>
      <c r="G1505" s="20" t="s">
        <v>1886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1886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1877</v>
      </c>
      <c r="F1506" s="20" t="s">
        <v>1887</v>
      </c>
      <c r="G1506" s="20" t="s">
        <v>1877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1888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1889</v>
      </c>
      <c r="F1507" s="20" t="s">
        <v>1889</v>
      </c>
      <c r="G1507" s="20" t="s">
        <v>1889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1889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1890</v>
      </c>
      <c r="F1508" s="20" t="s">
        <v>1890</v>
      </c>
      <c r="G1508" s="20" t="s">
        <v>1890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1890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1890</v>
      </c>
      <c r="F1509" s="20" t="s">
        <v>1890</v>
      </c>
      <c r="G1509" s="20" t="s">
        <v>1890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1890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1891</v>
      </c>
      <c r="F1510" s="20" t="s">
        <v>1892</v>
      </c>
      <c r="G1510" s="20" t="s">
        <v>1891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1893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1894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1894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1894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1895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1896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1896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1897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1898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1898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1899</v>
      </c>
      <c r="F1521" s="20" t="s">
        <v>1899</v>
      </c>
      <c r="G1521" s="20" t="s">
        <v>1899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1899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1899</v>
      </c>
      <c r="F1522" s="20" t="s">
        <v>1899</v>
      </c>
      <c r="G1522" s="20" t="s">
        <v>1899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1900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1901</v>
      </c>
      <c r="F1523" s="20" t="s">
        <v>1901</v>
      </c>
      <c r="G1523" s="20" t="s">
        <v>1901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1902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1901</v>
      </c>
      <c r="F1524" s="20" t="s">
        <v>1901</v>
      </c>
      <c r="G1524" s="20" t="s">
        <v>1901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1902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1903</v>
      </c>
      <c r="F1525" s="20" t="s">
        <v>1903</v>
      </c>
      <c r="G1525" s="20" t="s">
        <v>1903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1904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1903</v>
      </c>
      <c r="F1526" s="20" t="s">
        <v>1903</v>
      </c>
      <c r="G1526" s="20" t="s">
        <v>1903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1904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1903</v>
      </c>
      <c r="F1527" s="20" t="s">
        <v>1903</v>
      </c>
      <c r="G1527" s="20" t="s">
        <v>1903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1905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1906</v>
      </c>
      <c r="F1528" s="20" t="s">
        <v>1907</v>
      </c>
      <c r="G1528" s="20" t="s">
        <v>1906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1908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1906</v>
      </c>
      <c r="F1529" s="20" t="s">
        <v>1907</v>
      </c>
      <c r="G1529" s="20" t="s">
        <v>1906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1908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1909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1910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1911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1911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1912</v>
      </c>
      <c r="F1535" s="20" t="s">
        <v>1912</v>
      </c>
      <c r="G1535" s="20" t="s">
        <v>1912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1913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1914</v>
      </c>
      <c r="F1536" s="20" t="s">
        <v>1914</v>
      </c>
      <c r="G1536" s="20" t="s">
        <v>1914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1915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1914</v>
      </c>
      <c r="F1537" s="20" t="s">
        <v>1914</v>
      </c>
      <c r="G1537" s="20" t="s">
        <v>1914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1916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1917</v>
      </c>
      <c r="C1538" s="20" t="s">
        <v>650</v>
      </c>
      <c r="D1538" s="20" t="s">
        <v>859</v>
      </c>
      <c r="E1538" s="20" t="s">
        <v>1918</v>
      </c>
      <c r="F1538" s="20" t="s">
        <v>1919</v>
      </c>
      <c r="G1538" s="20" t="s">
        <v>1920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1921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1917</v>
      </c>
      <c r="C1539" s="20" t="s">
        <v>650</v>
      </c>
      <c r="D1539" s="20" t="s">
        <v>859</v>
      </c>
      <c r="E1539" s="20" t="s">
        <v>1918</v>
      </c>
      <c r="F1539" s="20" t="s">
        <v>1919</v>
      </c>
      <c r="G1539" s="20" t="s">
        <v>1920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1922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1923</v>
      </c>
      <c r="C1540" s="20" t="s">
        <v>190</v>
      </c>
      <c r="D1540" s="20" t="s">
        <v>366</v>
      </c>
      <c r="E1540" s="20" t="s">
        <v>1924</v>
      </c>
      <c r="F1540" s="20" t="s">
        <v>1925</v>
      </c>
      <c r="G1540" s="20" t="s">
        <v>1926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1927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1928</v>
      </c>
      <c r="G1541" s="20" t="s">
        <v>1926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1929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1928</v>
      </c>
      <c r="G1542" s="20" t="s">
        <v>1926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1929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1930</v>
      </c>
      <c r="F1544" s="20" t="s">
        <v>1931</v>
      </c>
      <c r="G1544" s="20" t="s">
        <v>1926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1932</v>
      </c>
      <c r="C1545" s="20" t="s">
        <v>35</v>
      </c>
      <c r="D1545" s="20" t="s">
        <v>36</v>
      </c>
      <c r="E1545" s="20" t="s">
        <v>1933</v>
      </c>
      <c r="F1545" s="20" t="s">
        <v>1934</v>
      </c>
      <c r="G1545" s="20" t="s">
        <v>1935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1936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1932</v>
      </c>
      <c r="C1546" s="20" t="s">
        <v>35</v>
      </c>
      <c r="D1546" s="20" t="s">
        <v>1937</v>
      </c>
      <c r="E1546" s="20" t="s">
        <v>1938</v>
      </c>
      <c r="F1546" s="20" t="s">
        <v>1939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1938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1932</v>
      </c>
      <c r="C1547" s="20" t="s">
        <v>190</v>
      </c>
      <c r="D1547" s="20" t="s">
        <v>366</v>
      </c>
      <c r="E1547" s="20" t="s">
        <v>1940</v>
      </c>
      <c r="F1547" s="20" t="s">
        <v>1941</v>
      </c>
      <c r="G1547" s="20" t="s">
        <v>1942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1940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1932</v>
      </c>
      <c r="C1548" s="20" t="s">
        <v>650</v>
      </c>
      <c r="D1548" s="20" t="s">
        <v>714</v>
      </c>
      <c r="E1548" s="20" t="s">
        <v>1943</v>
      </c>
      <c r="F1548" s="20" t="s">
        <v>1944</v>
      </c>
      <c r="G1548" s="20" t="s">
        <v>1935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1945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1932</v>
      </c>
      <c r="C1549" s="20" t="s">
        <v>910</v>
      </c>
      <c r="D1549" s="20" t="s">
        <v>911</v>
      </c>
      <c r="E1549" s="20" t="s">
        <v>1946</v>
      </c>
      <c r="F1549" s="20" t="s">
        <v>1947</v>
      </c>
      <c r="G1549" s="20" t="s">
        <v>1935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1948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1932</v>
      </c>
      <c r="C1550" s="20" t="s">
        <v>910</v>
      </c>
      <c r="D1550" s="20" t="s">
        <v>642</v>
      </c>
      <c r="E1550" s="20" t="s">
        <v>1949</v>
      </c>
      <c r="F1550" s="20" t="s">
        <v>1950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1951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1932</v>
      </c>
      <c r="C1551" s="20" t="s">
        <v>1074</v>
      </c>
      <c r="D1551" s="20" t="s">
        <v>1075</v>
      </c>
      <c r="E1551" s="20" t="s">
        <v>1952</v>
      </c>
      <c r="F1551" s="20" t="s">
        <v>1953</v>
      </c>
      <c r="G1551" s="20" t="s">
        <v>1942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1954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1932</v>
      </c>
      <c r="C1552" s="20" t="s">
        <v>1074</v>
      </c>
      <c r="D1552" s="20" t="s">
        <v>1075</v>
      </c>
      <c r="E1552" s="20" t="s">
        <v>1955</v>
      </c>
      <c r="F1552" s="20" t="s">
        <v>1956</v>
      </c>
      <c r="G1552" s="20" t="s">
        <v>1942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1955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1932</v>
      </c>
      <c r="C1553" s="20" t="s">
        <v>1332</v>
      </c>
      <c r="D1553" s="20" t="s">
        <v>1443</v>
      </c>
      <c r="E1553" s="20" t="s">
        <v>1957</v>
      </c>
      <c r="F1553" s="20" t="s">
        <v>1958</v>
      </c>
      <c r="G1553" s="20" t="s">
        <v>1935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1957</v>
      </c>
      <c r="M1553" s="23"/>
      <c r="N1553" s="20" t="s">
        <v>42</v>
      </c>
      <c r="O1553" s="20" t="s">
        <v>43</v>
      </c>
      <c r="P1553" s="23">
        <v>0.02</v>
      </c>
      <c r="Q1553" s="29" t="s">
        <v>1959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1775</v>
      </c>
      <c r="F1554" s="20" t="s">
        <v>1960</v>
      </c>
      <c r="G1554" s="20" t="s">
        <v>1775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1961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1962</v>
      </c>
      <c r="F1555" s="20" t="s">
        <v>1962</v>
      </c>
      <c r="G1555" s="20" t="s">
        <v>1962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1963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1964</v>
      </c>
      <c r="F1556" s="20" t="s">
        <v>1964</v>
      </c>
      <c r="G1556" s="20" t="s">
        <v>1964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1965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1966</v>
      </c>
      <c r="F1557" s="20" t="s">
        <v>1966</v>
      </c>
      <c r="G1557" s="20" t="s">
        <v>1966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1967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1966</v>
      </c>
      <c r="F1558" s="20" t="s">
        <v>1966</v>
      </c>
      <c r="G1558" s="20" t="s">
        <v>1966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1968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1969</v>
      </c>
      <c r="F1559" s="20" t="s">
        <v>1970</v>
      </c>
      <c r="G1559" s="20" t="s">
        <v>1970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1971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1972</v>
      </c>
      <c r="F1560" s="20" t="s">
        <v>1972</v>
      </c>
      <c r="G1560" s="20" t="s">
        <v>1972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1973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1974</v>
      </c>
      <c r="F1561" s="20" t="s">
        <v>1974</v>
      </c>
      <c r="G1561" s="20" t="s">
        <v>1974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1975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1976</v>
      </c>
      <c r="F1562" s="20" t="s">
        <v>1976</v>
      </c>
      <c r="G1562" s="20" t="s">
        <v>1976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1977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1978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1979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1980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1981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1982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1983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1984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1985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1986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1987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1988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1989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1990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1991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1992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1993</v>
      </c>
      <c r="F1578" s="20" t="s">
        <v>1993</v>
      </c>
      <c r="G1578" s="20" t="s">
        <v>1993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1994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1995</v>
      </c>
      <c r="F1579" s="20" t="s">
        <v>1995</v>
      </c>
      <c r="G1579" s="20" t="s">
        <v>1995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1996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1997</v>
      </c>
      <c r="F1581" s="20" t="s">
        <v>1997</v>
      </c>
      <c r="G1581" s="20" t="s">
        <v>1997</v>
      </c>
      <c r="H1581" s="20" t="s">
        <v>1998</v>
      </c>
      <c r="I1581" s="20" t="s">
        <v>1999</v>
      </c>
      <c r="J1581" s="20" t="s">
        <v>2000</v>
      </c>
      <c r="K1581" s="20" t="str">
        <f>VLOOKUP(H1581,[1]媒体表!C:T,18,0)</f>
        <v>北京多彩</v>
      </c>
      <c r="L1581" s="20" t="s">
        <v>1997</v>
      </c>
      <c r="M1581" s="20"/>
      <c r="N1581" s="20" t="s">
        <v>42</v>
      </c>
      <c r="O1581" s="20" t="s">
        <v>43</v>
      </c>
      <c r="P1581" s="47">
        <v>0.04</v>
      </c>
      <c r="Q1581" s="48" t="s">
        <v>2001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1997</v>
      </c>
      <c r="F1582" s="20" t="s">
        <v>1997</v>
      </c>
      <c r="G1582" s="20" t="s">
        <v>1997</v>
      </c>
      <c r="H1582" s="20" t="s">
        <v>1998</v>
      </c>
      <c r="I1582" s="20" t="s">
        <v>1999</v>
      </c>
      <c r="J1582" s="20" t="s">
        <v>2000</v>
      </c>
      <c r="K1582" s="20" t="str">
        <f>VLOOKUP(H1582,[1]媒体表!C:T,18,0)</f>
        <v>北京多彩</v>
      </c>
      <c r="L1582" s="20" t="s">
        <v>1997</v>
      </c>
      <c r="M1582" s="20"/>
      <c r="N1582" s="20" t="s">
        <v>333</v>
      </c>
      <c r="O1582" s="20" t="s">
        <v>43</v>
      </c>
      <c r="P1582" s="47">
        <v>0.1</v>
      </c>
      <c r="Q1582" s="48" t="s">
        <v>2001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1997</v>
      </c>
      <c r="F1583" s="20" t="s">
        <v>1997</v>
      </c>
      <c r="G1583" s="20" t="s">
        <v>1997</v>
      </c>
      <c r="H1583" s="20" t="s">
        <v>1998</v>
      </c>
      <c r="I1583" s="20" t="s">
        <v>1999</v>
      </c>
      <c r="J1583" s="20" t="s">
        <v>2000</v>
      </c>
      <c r="K1583" s="20" t="str">
        <f>VLOOKUP(H1583,[1]媒体表!C:T,18,0)</f>
        <v>北京多彩</v>
      </c>
      <c r="L1583" s="20" t="s">
        <v>2002</v>
      </c>
      <c r="M1583" s="20"/>
      <c r="N1583" s="20" t="s">
        <v>42</v>
      </c>
      <c r="O1583" s="20" t="s">
        <v>43</v>
      </c>
      <c r="P1583" s="47">
        <v>0.04</v>
      </c>
      <c r="Q1583" s="48" t="s">
        <v>2003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1998</v>
      </c>
      <c r="I1584" s="20" t="s">
        <v>1999</v>
      </c>
      <c r="J1584" s="20" t="s">
        <v>2000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2004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2005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2006</v>
      </c>
      <c r="G1585" s="20" t="s">
        <v>225</v>
      </c>
      <c r="H1585" s="20" t="s">
        <v>1998</v>
      </c>
      <c r="I1585" s="20" t="s">
        <v>1999</v>
      </c>
      <c r="J1585" s="20" t="s">
        <v>2000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2004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1998</v>
      </c>
      <c r="I1586" s="20" t="s">
        <v>1999</v>
      </c>
      <c r="J1586" s="20" t="s">
        <v>2000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2007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1998</v>
      </c>
      <c r="I1587" s="20" t="s">
        <v>1999</v>
      </c>
      <c r="J1587" s="20" t="s">
        <v>2000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2007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1998</v>
      </c>
      <c r="I1588" s="20" t="s">
        <v>1999</v>
      </c>
      <c r="J1588" s="20" t="s">
        <v>2000</v>
      </c>
      <c r="K1588" s="20" t="str">
        <f>VLOOKUP(H1588,[1]媒体表!C:T,18,0)</f>
        <v>北京多彩</v>
      </c>
      <c r="L1588" s="20" t="s">
        <v>2008</v>
      </c>
      <c r="M1588" s="20"/>
      <c r="N1588" s="20" t="s">
        <v>59</v>
      </c>
      <c r="O1588" s="20" t="s">
        <v>43</v>
      </c>
      <c r="P1588" s="47">
        <v>0.1</v>
      </c>
      <c r="Q1588" s="48" t="s">
        <v>2009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1998</v>
      </c>
      <c r="I1589" s="20" t="s">
        <v>1999</v>
      </c>
      <c r="J1589" s="20" t="s">
        <v>2000</v>
      </c>
      <c r="K1589" s="20" t="str">
        <f>VLOOKUP(H1589,[1]媒体表!C:T,18,0)</f>
        <v>北京多彩</v>
      </c>
      <c r="L1589" s="20" t="s">
        <v>2010</v>
      </c>
      <c r="M1589" s="20"/>
      <c r="N1589" s="20" t="s">
        <v>59</v>
      </c>
      <c r="O1589" s="20" t="s">
        <v>43</v>
      </c>
      <c r="P1589" s="47">
        <v>0.1</v>
      </c>
      <c r="Q1589" s="48" t="s">
        <v>2011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1998</v>
      </c>
      <c r="I1590" s="20" t="s">
        <v>1999</v>
      </c>
      <c r="J1590" s="20" t="s">
        <v>2000</v>
      </c>
      <c r="K1590" s="20" t="str">
        <f>VLOOKUP(H1590,[1]媒体表!C:T,18,0)</f>
        <v>北京多彩</v>
      </c>
      <c r="L1590" s="20" t="s">
        <v>2010</v>
      </c>
      <c r="M1590" s="20"/>
      <c r="N1590" s="20" t="s">
        <v>59</v>
      </c>
      <c r="O1590" s="20" t="s">
        <v>43</v>
      </c>
      <c r="P1590" s="47">
        <v>0.1</v>
      </c>
      <c r="Q1590" s="48" t="s">
        <v>2012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1998</v>
      </c>
      <c r="I1591" s="20" t="s">
        <v>1999</v>
      </c>
      <c r="J1591" s="20" t="s">
        <v>2000</v>
      </c>
      <c r="K1591" s="20" t="str">
        <f>VLOOKUP(H1591,[1]媒体表!C:T,18,0)</f>
        <v>北京多彩</v>
      </c>
      <c r="L1591" s="20" t="s">
        <v>2010</v>
      </c>
      <c r="M1591" s="20"/>
      <c r="N1591" s="20" t="s">
        <v>59</v>
      </c>
      <c r="O1591" s="20" t="s">
        <v>43</v>
      </c>
      <c r="P1591" s="47">
        <v>0.1</v>
      </c>
      <c r="Q1591" s="48" t="s">
        <v>2013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1998</v>
      </c>
      <c r="I1592" s="20" t="s">
        <v>1999</v>
      </c>
      <c r="J1592" s="20" t="s">
        <v>2000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2014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1998</v>
      </c>
      <c r="I1593" s="20" t="s">
        <v>1999</v>
      </c>
      <c r="J1593" s="20" t="s">
        <v>2000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2014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1998</v>
      </c>
      <c r="I1594" s="20" t="s">
        <v>1999</v>
      </c>
      <c r="J1594" s="20" t="s">
        <v>2000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2014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1998</v>
      </c>
      <c r="I1595" s="20" t="s">
        <v>1999</v>
      </c>
      <c r="J1595" s="20" t="s">
        <v>2000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2015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1998</v>
      </c>
      <c r="I1596" s="20" t="s">
        <v>1999</v>
      </c>
      <c r="J1596" s="20" t="s">
        <v>2000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2015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1998</v>
      </c>
      <c r="I1597" s="20" t="s">
        <v>1999</v>
      </c>
      <c r="J1597" s="20" t="s">
        <v>2000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2016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2017</v>
      </c>
      <c r="F1598" s="20" t="s">
        <v>2018</v>
      </c>
      <c r="G1598" s="20" t="s">
        <v>2017</v>
      </c>
      <c r="H1598" s="20" t="s">
        <v>1998</v>
      </c>
      <c r="I1598" s="20" t="s">
        <v>1999</v>
      </c>
      <c r="J1598" s="20" t="s">
        <v>2000</v>
      </c>
      <c r="K1598" s="20" t="str">
        <f>VLOOKUP(H1598,[1]媒体表!C:T,18,0)</f>
        <v>北京多彩</v>
      </c>
      <c r="L1598" s="20" t="s">
        <v>2017</v>
      </c>
      <c r="M1598" s="20"/>
      <c r="N1598" s="20" t="s">
        <v>42</v>
      </c>
      <c r="O1598" s="20" t="s">
        <v>82</v>
      </c>
      <c r="P1598" s="47">
        <v>0</v>
      </c>
      <c r="Q1598" s="48" t="s">
        <v>2019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2017</v>
      </c>
      <c r="F1599" s="20" t="s">
        <v>2020</v>
      </c>
      <c r="G1599" s="20" t="s">
        <v>2017</v>
      </c>
      <c r="H1599" s="20" t="s">
        <v>1998</v>
      </c>
      <c r="I1599" s="20" t="s">
        <v>1999</v>
      </c>
      <c r="J1599" s="20" t="s">
        <v>2000</v>
      </c>
      <c r="K1599" s="20" t="str">
        <f>VLOOKUP(H1599,[1]媒体表!C:T,18,0)</f>
        <v>北京多彩</v>
      </c>
      <c r="L1599" s="20" t="s">
        <v>2017</v>
      </c>
      <c r="M1599" s="20"/>
      <c r="N1599" s="20" t="s">
        <v>42</v>
      </c>
      <c r="O1599" s="20" t="s">
        <v>82</v>
      </c>
      <c r="P1599" s="47">
        <v>0</v>
      </c>
      <c r="Q1599" s="48" t="s">
        <v>2019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2021</v>
      </c>
      <c r="F1600" s="20" t="s">
        <v>2021</v>
      </c>
      <c r="G1600" s="20" t="s">
        <v>2021</v>
      </c>
      <c r="H1600" s="20" t="s">
        <v>1998</v>
      </c>
      <c r="I1600" s="20" t="s">
        <v>1999</v>
      </c>
      <c r="J1600" s="20" t="s">
        <v>2000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2022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2023</v>
      </c>
      <c r="F1601" s="20" t="s">
        <v>2023</v>
      </c>
      <c r="G1601" s="20" t="s">
        <v>2023</v>
      </c>
      <c r="H1601" s="20" t="s">
        <v>1998</v>
      </c>
      <c r="I1601" s="20" t="s">
        <v>1999</v>
      </c>
      <c r="J1601" s="20" t="s">
        <v>2000</v>
      </c>
      <c r="K1601" s="20" t="str">
        <f>VLOOKUP(H1601,[1]媒体表!C:T,18,0)</f>
        <v>北京多彩</v>
      </c>
      <c r="L1601" s="20" t="s">
        <v>2024</v>
      </c>
      <c r="M1601" s="20"/>
      <c r="N1601" s="20" t="s">
        <v>59</v>
      </c>
      <c r="O1601" s="20" t="s">
        <v>43</v>
      </c>
      <c r="P1601" s="47">
        <v>0.12</v>
      </c>
      <c r="Q1601" s="48" t="s">
        <v>2025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2026</v>
      </c>
      <c r="F1602" s="20" t="s">
        <v>2026</v>
      </c>
      <c r="G1602" s="20" t="s">
        <v>2026</v>
      </c>
      <c r="H1602" s="20" t="s">
        <v>1998</v>
      </c>
      <c r="I1602" s="20" t="s">
        <v>1999</v>
      </c>
      <c r="J1602" s="20" t="s">
        <v>2000</v>
      </c>
      <c r="K1602" s="20" t="str">
        <f>VLOOKUP(H1602,[1]媒体表!C:T,18,0)</f>
        <v>北京多彩</v>
      </c>
      <c r="L1602" s="20" t="s">
        <v>2027</v>
      </c>
      <c r="M1602" s="20"/>
      <c r="N1602" s="20" t="s">
        <v>42</v>
      </c>
      <c r="O1602" s="20" t="s">
        <v>82</v>
      </c>
      <c r="P1602" s="47">
        <v>0</v>
      </c>
      <c r="Q1602" s="48" t="s">
        <v>2028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2026</v>
      </c>
      <c r="F1603" s="20" t="s">
        <v>2026</v>
      </c>
      <c r="G1603" s="20" t="s">
        <v>2026</v>
      </c>
      <c r="H1603" s="20" t="s">
        <v>1998</v>
      </c>
      <c r="I1603" s="20" t="s">
        <v>1999</v>
      </c>
      <c r="J1603" s="20" t="s">
        <v>2000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2029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2026</v>
      </c>
      <c r="F1604" s="20" t="s">
        <v>2026</v>
      </c>
      <c r="G1604" s="20" t="s">
        <v>2026</v>
      </c>
      <c r="H1604" s="20" t="s">
        <v>1998</v>
      </c>
      <c r="I1604" s="20" t="s">
        <v>1999</v>
      </c>
      <c r="J1604" s="20" t="s">
        <v>2000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2030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2026</v>
      </c>
      <c r="F1605" s="20" t="s">
        <v>2026</v>
      </c>
      <c r="G1605" s="20" t="s">
        <v>2026</v>
      </c>
      <c r="H1605" s="20" t="s">
        <v>1998</v>
      </c>
      <c r="I1605" s="20" t="s">
        <v>1999</v>
      </c>
      <c r="J1605" s="20" t="s">
        <v>2000</v>
      </c>
      <c r="K1605" s="20" t="str">
        <f>VLOOKUP(H1605,[1]媒体表!C:T,18,0)</f>
        <v>北京多彩</v>
      </c>
      <c r="L1605" s="20" t="s">
        <v>2031</v>
      </c>
      <c r="M1605" s="20"/>
      <c r="N1605" s="20" t="s">
        <v>42</v>
      </c>
      <c r="O1605" s="20" t="s">
        <v>82</v>
      </c>
      <c r="P1605" s="47">
        <v>0</v>
      </c>
      <c r="Q1605" s="48" t="s">
        <v>2032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2026</v>
      </c>
      <c r="F1606" s="20" t="s">
        <v>2026</v>
      </c>
      <c r="G1606" s="20" t="s">
        <v>2026</v>
      </c>
      <c r="H1606" s="20" t="s">
        <v>1998</v>
      </c>
      <c r="I1606" s="20" t="s">
        <v>1999</v>
      </c>
      <c r="J1606" s="20" t="s">
        <v>2000</v>
      </c>
      <c r="K1606" s="20" t="str">
        <f>VLOOKUP(H1606,[1]媒体表!C:T,18,0)</f>
        <v>北京多彩</v>
      </c>
      <c r="L1606" s="20" t="s">
        <v>2033</v>
      </c>
      <c r="M1606" s="20"/>
      <c r="N1606" s="20" t="s">
        <v>42</v>
      </c>
      <c r="O1606" s="20" t="s">
        <v>82</v>
      </c>
      <c r="P1606" s="47">
        <v>0</v>
      </c>
      <c r="Q1606" s="48" t="s">
        <v>2034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2026</v>
      </c>
      <c r="F1607" s="20" t="s">
        <v>2026</v>
      </c>
      <c r="G1607" s="20" t="s">
        <v>2026</v>
      </c>
      <c r="H1607" s="20" t="s">
        <v>1998</v>
      </c>
      <c r="I1607" s="20" t="s">
        <v>1999</v>
      </c>
      <c r="J1607" s="20" t="s">
        <v>2000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2035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2026</v>
      </c>
      <c r="F1608" s="20" t="s">
        <v>2026</v>
      </c>
      <c r="G1608" s="20" t="s">
        <v>2026</v>
      </c>
      <c r="H1608" s="20" t="s">
        <v>1998</v>
      </c>
      <c r="I1608" s="20" t="s">
        <v>1999</v>
      </c>
      <c r="J1608" s="20" t="s">
        <v>2000</v>
      </c>
      <c r="K1608" s="20" t="str">
        <f>VLOOKUP(H1608,[1]媒体表!C:T,18,0)</f>
        <v>北京多彩</v>
      </c>
      <c r="L1608" s="20" t="s">
        <v>2036</v>
      </c>
      <c r="M1608" s="20"/>
      <c r="N1608" s="20" t="s">
        <v>42</v>
      </c>
      <c r="O1608" s="20" t="s">
        <v>82</v>
      </c>
      <c r="P1608" s="47">
        <v>0</v>
      </c>
      <c r="Q1608" s="48" t="s">
        <v>2037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2026</v>
      </c>
      <c r="F1609" s="20" t="s">
        <v>2026</v>
      </c>
      <c r="G1609" s="20" t="s">
        <v>2026</v>
      </c>
      <c r="H1609" s="20" t="s">
        <v>1998</v>
      </c>
      <c r="I1609" s="20" t="s">
        <v>1999</v>
      </c>
      <c r="J1609" s="20" t="s">
        <v>2000</v>
      </c>
      <c r="K1609" s="20" t="str">
        <f>VLOOKUP(H1609,[1]媒体表!C:T,18,0)</f>
        <v>北京多彩</v>
      </c>
      <c r="L1609" s="20" t="s">
        <v>2038</v>
      </c>
      <c r="M1609" s="20"/>
      <c r="N1609" s="20" t="s">
        <v>42</v>
      </c>
      <c r="O1609" s="20" t="s">
        <v>82</v>
      </c>
      <c r="P1609" s="47">
        <v>0</v>
      </c>
      <c r="Q1609" s="48" t="s">
        <v>2039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2026</v>
      </c>
      <c r="F1610" s="20" t="s">
        <v>2026</v>
      </c>
      <c r="G1610" s="20" t="s">
        <v>2026</v>
      </c>
      <c r="H1610" s="20" t="s">
        <v>1998</v>
      </c>
      <c r="I1610" s="20" t="s">
        <v>1999</v>
      </c>
      <c r="J1610" s="20" t="s">
        <v>2000</v>
      </c>
      <c r="K1610" s="20" t="str">
        <f>VLOOKUP(H1610,[1]媒体表!C:T,18,0)</f>
        <v>北京多彩</v>
      </c>
      <c r="L1610" s="20" t="s">
        <v>2040</v>
      </c>
      <c r="M1610" s="20"/>
      <c r="N1610" s="20" t="s">
        <v>42</v>
      </c>
      <c r="O1610" s="20" t="s">
        <v>82</v>
      </c>
      <c r="P1610" s="47">
        <v>0</v>
      </c>
      <c r="Q1610" s="48" t="s">
        <v>2041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2026</v>
      </c>
      <c r="F1611" s="20" t="s">
        <v>2026</v>
      </c>
      <c r="G1611" s="20" t="s">
        <v>2026</v>
      </c>
      <c r="H1611" s="20" t="s">
        <v>1998</v>
      </c>
      <c r="I1611" s="20" t="s">
        <v>1999</v>
      </c>
      <c r="J1611" s="20" t="s">
        <v>2000</v>
      </c>
      <c r="K1611" s="20" t="str">
        <f>VLOOKUP(H1611,[1]媒体表!C:T,18,0)</f>
        <v>北京多彩</v>
      </c>
      <c r="L1611" s="20" t="s">
        <v>2026</v>
      </c>
      <c r="M1611" s="20"/>
      <c r="N1611" s="20" t="s">
        <v>59</v>
      </c>
      <c r="O1611" s="20" t="s">
        <v>82</v>
      </c>
      <c r="P1611" s="47">
        <v>0</v>
      </c>
      <c r="Q1611" s="48" t="s">
        <v>2042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2026</v>
      </c>
      <c r="F1612" s="20" t="s">
        <v>2026</v>
      </c>
      <c r="G1612" s="20" t="s">
        <v>2026</v>
      </c>
      <c r="H1612" s="20" t="s">
        <v>1998</v>
      </c>
      <c r="I1612" s="20" t="s">
        <v>1999</v>
      </c>
      <c r="J1612" s="20" t="s">
        <v>2000</v>
      </c>
      <c r="K1612" s="20" t="str">
        <f>VLOOKUP(H1612,[1]媒体表!C:T,18,0)</f>
        <v>北京多彩</v>
      </c>
      <c r="L1612" s="20" t="s">
        <v>2026</v>
      </c>
      <c r="M1612" s="20"/>
      <c r="N1612" s="20" t="s">
        <v>42</v>
      </c>
      <c r="O1612" s="20" t="s">
        <v>82</v>
      </c>
      <c r="P1612" s="47">
        <v>0</v>
      </c>
      <c r="Q1612" s="48" t="s">
        <v>2042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2026</v>
      </c>
      <c r="F1613" s="20" t="s">
        <v>2026</v>
      </c>
      <c r="G1613" s="20" t="s">
        <v>2026</v>
      </c>
      <c r="H1613" s="20" t="s">
        <v>1998</v>
      </c>
      <c r="I1613" s="20" t="s">
        <v>1999</v>
      </c>
      <c r="J1613" s="20" t="s">
        <v>2000</v>
      </c>
      <c r="K1613" s="20" t="str">
        <f>VLOOKUP(H1613,[1]媒体表!C:T,18,0)</f>
        <v>北京多彩</v>
      </c>
      <c r="L1613" s="20" t="s">
        <v>2043</v>
      </c>
      <c r="M1613" s="20"/>
      <c r="N1613" s="20" t="s">
        <v>42</v>
      </c>
      <c r="O1613" s="20" t="s">
        <v>82</v>
      </c>
      <c r="P1613" s="47">
        <v>0</v>
      </c>
      <c r="Q1613" s="48" t="s">
        <v>2044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2043</v>
      </c>
      <c r="F1614" s="20" t="s">
        <v>2045</v>
      </c>
      <c r="G1614" s="20" t="s">
        <v>2043</v>
      </c>
      <c r="H1614" s="20" t="s">
        <v>1998</v>
      </c>
      <c r="I1614" s="20" t="s">
        <v>1999</v>
      </c>
      <c r="J1614" s="20" t="s">
        <v>2000</v>
      </c>
      <c r="K1614" s="20" t="str">
        <f>VLOOKUP(H1614,[1]媒体表!C:T,18,0)</f>
        <v>北京多彩</v>
      </c>
      <c r="L1614" s="20" t="s">
        <v>2043</v>
      </c>
      <c r="M1614" s="20"/>
      <c r="N1614" s="20" t="s">
        <v>42</v>
      </c>
      <c r="O1614" s="20" t="s">
        <v>43</v>
      </c>
      <c r="P1614" s="47">
        <v>0.02</v>
      </c>
      <c r="Q1614" s="48" t="s">
        <v>2046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1998</v>
      </c>
      <c r="I1615" s="20" t="s">
        <v>1999</v>
      </c>
      <c r="J1615" s="20" t="s">
        <v>2000</v>
      </c>
      <c r="K1615" s="20" t="str">
        <f>VLOOKUP(H1615,[1]媒体表!C:T,18,0)</f>
        <v>北京多彩</v>
      </c>
      <c r="L1615" s="20" t="s">
        <v>2047</v>
      </c>
      <c r="M1615" s="20"/>
      <c r="N1615" s="20" t="s">
        <v>42</v>
      </c>
      <c r="O1615" s="20" t="s">
        <v>82</v>
      </c>
      <c r="P1615" s="47">
        <v>0</v>
      </c>
      <c r="Q1615" s="48" t="s">
        <v>2048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1998</v>
      </c>
      <c r="I1616" s="20" t="s">
        <v>1999</v>
      </c>
      <c r="J1616" s="20" t="s">
        <v>2000</v>
      </c>
      <c r="K1616" s="20" t="str">
        <f>VLOOKUP(H1616,[1]媒体表!C:T,18,0)</f>
        <v>北京多彩</v>
      </c>
      <c r="L1616" s="20" t="s">
        <v>2040</v>
      </c>
      <c r="M1616" s="20"/>
      <c r="N1616" s="20" t="s">
        <v>59</v>
      </c>
      <c r="O1616" s="20" t="s">
        <v>82</v>
      </c>
      <c r="P1616" s="47">
        <v>0</v>
      </c>
      <c r="Q1616" s="48" t="s">
        <v>2029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1998</v>
      </c>
      <c r="I1617" s="20" t="s">
        <v>1999</v>
      </c>
      <c r="J1617" s="20" t="s">
        <v>2000</v>
      </c>
      <c r="K1617" s="20" t="str">
        <f>VLOOKUP(H1617,[1]媒体表!C:T,18,0)</f>
        <v>北京多彩</v>
      </c>
      <c r="L1617" s="20" t="s">
        <v>2040</v>
      </c>
      <c r="M1617" s="20"/>
      <c r="N1617" s="20" t="s">
        <v>42</v>
      </c>
      <c r="O1617" s="20" t="s">
        <v>151</v>
      </c>
      <c r="P1617" s="47">
        <v>0.02</v>
      </c>
      <c r="Q1617" s="48" t="s">
        <v>2041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1998</v>
      </c>
      <c r="I1618" s="20" t="s">
        <v>1999</v>
      </c>
      <c r="J1618" s="20" t="s">
        <v>2000</v>
      </c>
      <c r="K1618" s="20" t="str">
        <f>VLOOKUP(H1618,[1]媒体表!C:T,18,0)</f>
        <v>北京多彩</v>
      </c>
      <c r="L1618" s="20" t="s">
        <v>2040</v>
      </c>
      <c r="M1618" s="20"/>
      <c r="N1618" s="20" t="s">
        <v>333</v>
      </c>
      <c r="O1618" s="20" t="s">
        <v>82</v>
      </c>
      <c r="P1618" s="47">
        <v>0</v>
      </c>
      <c r="Q1618" s="48" t="s">
        <v>2029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1998</v>
      </c>
      <c r="I1619" s="20" t="s">
        <v>1999</v>
      </c>
      <c r="J1619" s="20" t="s">
        <v>2000</v>
      </c>
      <c r="K1619" s="20" t="str">
        <f>VLOOKUP(H1619,[1]媒体表!C:T,18,0)</f>
        <v>北京多彩</v>
      </c>
      <c r="L1619" s="20" t="s">
        <v>2026</v>
      </c>
      <c r="M1619" s="20"/>
      <c r="N1619" s="20" t="s">
        <v>42</v>
      </c>
      <c r="O1619" s="20" t="s">
        <v>151</v>
      </c>
      <c r="P1619" s="47">
        <v>0.02</v>
      </c>
      <c r="Q1619" s="48" t="s">
        <v>2042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1998</v>
      </c>
      <c r="I1620" s="20" t="s">
        <v>1999</v>
      </c>
      <c r="J1620" s="20" t="s">
        <v>2000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2049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2050</v>
      </c>
      <c r="F1621" s="20" t="s">
        <v>2050</v>
      </c>
      <c r="G1621" s="20" t="s">
        <v>2050</v>
      </c>
      <c r="H1621" s="20" t="s">
        <v>1998</v>
      </c>
      <c r="I1621" s="20" t="s">
        <v>1999</v>
      </c>
      <c r="J1621" s="20" t="s">
        <v>2000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2051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2052</v>
      </c>
      <c r="F1622" s="20" t="s">
        <v>2052</v>
      </c>
      <c r="G1622" s="20" t="s">
        <v>2052</v>
      </c>
      <c r="H1622" s="20" t="s">
        <v>1998</v>
      </c>
      <c r="I1622" s="20" t="s">
        <v>1999</v>
      </c>
      <c r="J1622" s="20" t="s">
        <v>2000</v>
      </c>
      <c r="K1622" s="20" t="str">
        <f>VLOOKUP(H1622,[1]媒体表!C:T,18,0)</f>
        <v>北京多彩</v>
      </c>
      <c r="L1622" s="20" t="s">
        <v>2053</v>
      </c>
      <c r="M1622" s="20"/>
      <c r="N1622" s="20" t="s">
        <v>59</v>
      </c>
      <c r="O1622" s="20" t="s">
        <v>43</v>
      </c>
      <c r="P1622" s="47">
        <v>0.08</v>
      </c>
      <c r="Q1622" s="48" t="s">
        <v>2054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2052</v>
      </c>
      <c r="F1623" s="20" t="s">
        <v>2052</v>
      </c>
      <c r="G1623" s="20" t="s">
        <v>2052</v>
      </c>
      <c r="H1623" s="20" t="s">
        <v>1998</v>
      </c>
      <c r="I1623" s="20" t="s">
        <v>1999</v>
      </c>
      <c r="J1623" s="20" t="s">
        <v>2000</v>
      </c>
      <c r="K1623" s="20" t="str">
        <f>VLOOKUP(H1623,[1]媒体表!C:T,18,0)</f>
        <v>北京多彩</v>
      </c>
      <c r="L1623" s="20" t="s">
        <v>2055</v>
      </c>
      <c r="M1623" s="20"/>
      <c r="N1623" s="20" t="s">
        <v>59</v>
      </c>
      <c r="O1623" s="20" t="s">
        <v>43</v>
      </c>
      <c r="P1623" s="47">
        <v>0.08</v>
      </c>
      <c r="Q1623" s="48" t="s">
        <v>2056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2052</v>
      </c>
      <c r="F1624" s="20" t="s">
        <v>2052</v>
      </c>
      <c r="G1624" s="20" t="s">
        <v>2052</v>
      </c>
      <c r="H1624" s="20" t="s">
        <v>1998</v>
      </c>
      <c r="I1624" s="20" t="s">
        <v>1999</v>
      </c>
      <c r="J1624" s="20" t="s">
        <v>2000</v>
      </c>
      <c r="K1624" s="20" t="str">
        <f>VLOOKUP(H1624,[1]媒体表!C:T,18,0)</f>
        <v>北京多彩</v>
      </c>
      <c r="L1624" s="20" t="s">
        <v>2057</v>
      </c>
      <c r="M1624" s="20"/>
      <c r="N1624" s="20" t="s">
        <v>42</v>
      </c>
      <c r="O1624" s="20" t="s">
        <v>43</v>
      </c>
      <c r="P1624" s="47">
        <v>0.05</v>
      </c>
      <c r="Q1624" s="48" t="s">
        <v>2058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2059</v>
      </c>
      <c r="F1625" s="20" t="s">
        <v>2059</v>
      </c>
      <c r="G1625" s="20" t="s">
        <v>2059</v>
      </c>
      <c r="H1625" s="20" t="s">
        <v>1998</v>
      </c>
      <c r="I1625" s="20" t="s">
        <v>1999</v>
      </c>
      <c r="J1625" s="20" t="s">
        <v>2000</v>
      </c>
      <c r="K1625" s="20" t="str">
        <f>VLOOKUP(H1625,[1]媒体表!C:T,18,0)</f>
        <v>北京多彩</v>
      </c>
      <c r="L1625" s="20" t="s">
        <v>2060</v>
      </c>
      <c r="M1625" s="20"/>
      <c r="N1625" s="20" t="s">
        <v>42</v>
      </c>
      <c r="O1625" s="20" t="s">
        <v>43</v>
      </c>
      <c r="P1625" s="47">
        <v>0.02</v>
      </c>
      <c r="Q1625" s="48" t="s">
        <v>2061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2059</v>
      </c>
      <c r="F1626" s="20" t="s">
        <v>2059</v>
      </c>
      <c r="G1626" s="20" t="s">
        <v>2059</v>
      </c>
      <c r="H1626" s="20" t="s">
        <v>1998</v>
      </c>
      <c r="I1626" s="20" t="s">
        <v>1999</v>
      </c>
      <c r="J1626" s="20" t="s">
        <v>2000</v>
      </c>
      <c r="K1626" s="20" t="str">
        <f>VLOOKUP(H1626,[1]媒体表!C:T,18,0)</f>
        <v>北京多彩</v>
      </c>
      <c r="L1626" s="20" t="s">
        <v>2060</v>
      </c>
      <c r="M1626" s="20"/>
      <c r="N1626" s="20" t="s">
        <v>42</v>
      </c>
      <c r="O1626" s="20" t="s">
        <v>82</v>
      </c>
      <c r="P1626" s="47">
        <v>0</v>
      </c>
      <c r="Q1626" s="48" t="s">
        <v>2061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2062</v>
      </c>
      <c r="F1627" s="20" t="s">
        <v>2062</v>
      </c>
      <c r="G1627" s="20" t="s">
        <v>2062</v>
      </c>
      <c r="H1627" s="20" t="s">
        <v>1998</v>
      </c>
      <c r="I1627" s="20" t="s">
        <v>1999</v>
      </c>
      <c r="J1627" s="20" t="s">
        <v>2000</v>
      </c>
      <c r="K1627" s="20" t="str">
        <f>VLOOKUP(H1627,[1]媒体表!C:T,18,0)</f>
        <v>北京多彩</v>
      </c>
      <c r="L1627" s="20" t="s">
        <v>2062</v>
      </c>
      <c r="M1627" s="20"/>
      <c r="N1627" s="20" t="s">
        <v>42</v>
      </c>
      <c r="O1627" s="20" t="s">
        <v>43</v>
      </c>
      <c r="P1627" s="47">
        <v>0.01</v>
      </c>
      <c r="Q1627" s="48" t="s">
        <v>2063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1998</v>
      </c>
      <c r="I1628" s="20" t="s">
        <v>1999</v>
      </c>
      <c r="J1628" s="20" t="s">
        <v>2000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2064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1998</v>
      </c>
      <c r="I1629" s="20" t="s">
        <v>1999</v>
      </c>
      <c r="J1629" s="20" t="s">
        <v>2000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2065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1998</v>
      </c>
      <c r="I1630" s="20" t="s">
        <v>1999</v>
      </c>
      <c r="J1630" s="20" t="s">
        <v>2000</v>
      </c>
      <c r="K1630" s="20" t="str">
        <f>VLOOKUP(H1630,[1]媒体表!C:T,18,0)</f>
        <v>北京多彩</v>
      </c>
      <c r="L1630" s="20" t="s">
        <v>2066</v>
      </c>
      <c r="M1630" s="20"/>
      <c r="N1630" s="20" t="s">
        <v>59</v>
      </c>
      <c r="O1630" s="20" t="s">
        <v>43</v>
      </c>
      <c r="P1630" s="47">
        <v>0.04</v>
      </c>
      <c r="Q1630" s="48" t="s">
        <v>2067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1642</v>
      </c>
      <c r="G1631" s="20" t="s">
        <v>216</v>
      </c>
      <c r="H1631" s="20" t="s">
        <v>1998</v>
      </c>
      <c r="I1631" s="20" t="s">
        <v>1999</v>
      </c>
      <c r="J1631" s="20" t="s">
        <v>2000</v>
      </c>
      <c r="K1631" s="20" t="str">
        <f>VLOOKUP(H1631,[1]媒体表!C:T,18,0)</f>
        <v>北京多彩</v>
      </c>
      <c r="L1631" s="20" t="s">
        <v>2068</v>
      </c>
      <c r="M1631" s="20"/>
      <c r="N1631" s="20" t="s">
        <v>42</v>
      </c>
      <c r="O1631" s="20" t="s">
        <v>82</v>
      </c>
      <c r="P1631" s="47">
        <v>0</v>
      </c>
      <c r="Q1631" s="48" t="s">
        <v>2069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1642</v>
      </c>
      <c r="G1632" s="20" t="s">
        <v>216</v>
      </c>
      <c r="H1632" s="20" t="s">
        <v>1998</v>
      </c>
      <c r="I1632" s="20" t="s">
        <v>1999</v>
      </c>
      <c r="J1632" s="20" t="s">
        <v>2000</v>
      </c>
      <c r="K1632" s="20" t="str">
        <f>VLOOKUP(H1632,[1]媒体表!C:T,18,0)</f>
        <v>北京多彩</v>
      </c>
      <c r="L1632" s="20" t="s">
        <v>2070</v>
      </c>
      <c r="M1632" s="20"/>
      <c r="N1632" s="20" t="s">
        <v>42</v>
      </c>
      <c r="O1632" s="20" t="s">
        <v>82</v>
      </c>
      <c r="P1632" s="47">
        <v>0</v>
      </c>
      <c r="Q1632" s="48" t="s">
        <v>2071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2072</v>
      </c>
      <c r="F1633" s="20" t="s">
        <v>2072</v>
      </c>
      <c r="G1633" s="20" t="s">
        <v>2072</v>
      </c>
      <c r="H1633" s="20" t="s">
        <v>1998</v>
      </c>
      <c r="I1633" s="20" t="s">
        <v>1999</v>
      </c>
      <c r="J1633" s="20" t="s">
        <v>2000</v>
      </c>
      <c r="K1633" s="20" t="str">
        <f>VLOOKUP(H1633,[1]媒体表!C:T,18,0)</f>
        <v>北京多彩</v>
      </c>
      <c r="L1633" s="20" t="s">
        <v>2073</v>
      </c>
      <c r="M1633" s="20"/>
      <c r="N1633" s="20" t="s">
        <v>42</v>
      </c>
      <c r="O1633" s="20" t="s">
        <v>43</v>
      </c>
      <c r="P1633" s="47">
        <v>0.02</v>
      </c>
      <c r="Q1633" s="48" t="s">
        <v>2074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2075</v>
      </c>
      <c r="F1634" s="20" t="s">
        <v>2075</v>
      </c>
      <c r="G1634" s="20" t="s">
        <v>2075</v>
      </c>
      <c r="H1634" s="20" t="s">
        <v>1998</v>
      </c>
      <c r="I1634" s="20" t="s">
        <v>1999</v>
      </c>
      <c r="J1634" s="20" t="s">
        <v>2000</v>
      </c>
      <c r="K1634" s="20" t="str">
        <f>VLOOKUP(H1634,[1]媒体表!C:T,18,0)</f>
        <v>北京多彩</v>
      </c>
      <c r="L1634" s="20" t="s">
        <v>2075</v>
      </c>
      <c r="M1634" s="47"/>
      <c r="N1634" s="20" t="s">
        <v>42</v>
      </c>
      <c r="O1634" s="20" t="s">
        <v>82</v>
      </c>
      <c r="P1634" s="47">
        <v>0</v>
      </c>
      <c r="Q1634" s="48" t="s">
        <v>2076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2077</v>
      </c>
      <c r="F1635" s="20" t="s">
        <v>2077</v>
      </c>
      <c r="G1635" s="20" t="s">
        <v>2077</v>
      </c>
      <c r="H1635" s="20" t="s">
        <v>1998</v>
      </c>
      <c r="I1635" s="20" t="s">
        <v>1999</v>
      </c>
      <c r="J1635" s="20" t="s">
        <v>2000</v>
      </c>
      <c r="K1635" s="20" t="str">
        <f>VLOOKUP(H1635,[1]媒体表!C:T,18,0)</f>
        <v>北京多彩</v>
      </c>
      <c r="L1635" s="20" t="s">
        <v>2077</v>
      </c>
      <c r="M1635" s="47"/>
      <c r="N1635" s="20" t="s">
        <v>42</v>
      </c>
      <c r="O1635" s="20" t="s">
        <v>43</v>
      </c>
      <c r="P1635" s="47">
        <v>0.02</v>
      </c>
      <c r="Q1635" s="48" t="s">
        <v>2078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2079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2080</v>
      </c>
      <c r="F1636" s="20" t="s">
        <v>2080</v>
      </c>
      <c r="G1636" s="20" t="s">
        <v>2080</v>
      </c>
      <c r="H1636" s="20" t="s">
        <v>1998</v>
      </c>
      <c r="I1636" s="20" t="s">
        <v>1999</v>
      </c>
      <c r="J1636" s="20" t="s">
        <v>2000</v>
      </c>
      <c r="K1636" s="20" t="str">
        <f>VLOOKUP(H1636,[1]媒体表!C:T,18,0)</f>
        <v>北京多彩</v>
      </c>
      <c r="L1636" s="20" t="s">
        <v>2057</v>
      </c>
      <c r="M1636" s="47"/>
      <c r="N1636" s="20" t="s">
        <v>42</v>
      </c>
      <c r="O1636" s="20" t="s">
        <v>82</v>
      </c>
      <c r="P1636" s="47">
        <v>0</v>
      </c>
      <c r="Q1636" s="48" t="s">
        <v>2058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2081</v>
      </c>
      <c r="F1637" s="20" t="s">
        <v>2081</v>
      </c>
      <c r="G1637" s="20" t="s">
        <v>2081</v>
      </c>
      <c r="H1637" s="20" t="s">
        <v>1998</v>
      </c>
      <c r="I1637" s="20" t="s">
        <v>1999</v>
      </c>
      <c r="J1637" s="20" t="s">
        <v>2000</v>
      </c>
      <c r="K1637" s="20" t="str">
        <f>VLOOKUP(H1637,[1]媒体表!C:T,18,0)</f>
        <v>北京多彩</v>
      </c>
      <c r="L1637" s="20" t="s">
        <v>2082</v>
      </c>
      <c r="M1637" s="47"/>
      <c r="N1637" s="20" t="s">
        <v>59</v>
      </c>
      <c r="O1637" s="20" t="s">
        <v>43</v>
      </c>
      <c r="P1637" s="47">
        <v>0.08</v>
      </c>
      <c r="Q1637" s="48" t="s">
        <v>2083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2084</v>
      </c>
      <c r="F1638" s="20" t="s">
        <v>2085</v>
      </c>
      <c r="G1638" s="20" t="s">
        <v>2084</v>
      </c>
      <c r="H1638" s="20" t="s">
        <v>1998</v>
      </c>
      <c r="I1638" s="20" t="s">
        <v>1999</v>
      </c>
      <c r="J1638" s="20" t="s">
        <v>2000</v>
      </c>
      <c r="K1638" s="20" t="str">
        <f>VLOOKUP(H1638,[1]媒体表!C:T,18,0)</f>
        <v>北京多彩</v>
      </c>
      <c r="L1638" s="20" t="s">
        <v>2084</v>
      </c>
      <c r="M1638" s="47"/>
      <c r="N1638" s="20" t="s">
        <v>42</v>
      </c>
      <c r="O1638" s="20" t="s">
        <v>82</v>
      </c>
      <c r="P1638" s="47">
        <v>0</v>
      </c>
      <c r="Q1638" s="48" t="s">
        <v>2086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1998</v>
      </c>
      <c r="I1639" s="20" t="s">
        <v>1999</v>
      </c>
      <c r="J1639" s="20" t="s">
        <v>2000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2087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1998</v>
      </c>
      <c r="I1640" s="20" t="s">
        <v>1999</v>
      </c>
      <c r="J1640" s="20" t="s">
        <v>2000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2087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2088</v>
      </c>
      <c r="F1641" s="20" t="s">
        <v>2089</v>
      </c>
      <c r="G1641" s="20" t="s">
        <v>2088</v>
      </c>
      <c r="H1641" s="20" t="s">
        <v>1998</v>
      </c>
      <c r="I1641" s="20" t="s">
        <v>1999</v>
      </c>
      <c r="J1641" s="20" t="s">
        <v>2000</v>
      </c>
      <c r="K1641" s="20" t="str">
        <f>VLOOKUP(H1641,[1]媒体表!C:T,18,0)</f>
        <v>北京多彩</v>
      </c>
      <c r="L1641" s="20" t="s">
        <v>2088</v>
      </c>
      <c r="M1641" s="47"/>
      <c r="N1641" s="20" t="s">
        <v>59</v>
      </c>
      <c r="O1641" s="20" t="s">
        <v>82</v>
      </c>
      <c r="P1641" s="47">
        <v>0</v>
      </c>
      <c r="Q1641" s="48" t="s">
        <v>2090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1998</v>
      </c>
      <c r="I1642" s="20" t="s">
        <v>1999</v>
      </c>
      <c r="J1642" s="20" t="s">
        <v>2000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2091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2092</v>
      </c>
      <c r="F1643" s="20" t="s">
        <v>2093</v>
      </c>
      <c r="G1643" s="20" t="s">
        <v>2092</v>
      </c>
      <c r="H1643" s="20" t="s">
        <v>1998</v>
      </c>
      <c r="I1643" s="20" t="s">
        <v>1999</v>
      </c>
      <c r="J1643" s="20" t="s">
        <v>2000</v>
      </c>
      <c r="K1643" s="20" t="str">
        <f>VLOOKUP(H1643,[1]媒体表!C:T,18,0)</f>
        <v>北京多彩</v>
      </c>
      <c r="L1643" s="20" t="s">
        <v>2092</v>
      </c>
      <c r="M1643" s="47"/>
      <c r="N1643" s="20" t="s">
        <v>42</v>
      </c>
      <c r="O1643" s="20" t="s">
        <v>82</v>
      </c>
      <c r="P1643" s="47">
        <v>0</v>
      </c>
      <c r="Q1643" s="48" t="s">
        <v>2094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2095</v>
      </c>
      <c r="F1644" s="20" t="s">
        <v>2095</v>
      </c>
      <c r="G1644" s="20" t="s">
        <v>2095</v>
      </c>
      <c r="H1644" s="20" t="s">
        <v>1998</v>
      </c>
      <c r="I1644" s="20" t="s">
        <v>1999</v>
      </c>
      <c r="J1644" s="20" t="s">
        <v>2000</v>
      </c>
      <c r="K1644" s="20" t="str">
        <f>VLOOKUP(H1644,[1]媒体表!C:T,18,0)</f>
        <v>北京多彩</v>
      </c>
      <c r="L1644" s="20" t="s">
        <v>2096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2097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1998</v>
      </c>
      <c r="I1645" s="20" t="s">
        <v>1999</v>
      </c>
      <c r="J1645" s="20" t="s">
        <v>2000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2098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2099</v>
      </c>
      <c r="F1646" s="20" t="s">
        <v>2099</v>
      </c>
      <c r="G1646" s="20" t="s">
        <v>2099</v>
      </c>
      <c r="H1646" s="20" t="s">
        <v>1998</v>
      </c>
      <c r="I1646" s="20" t="s">
        <v>1999</v>
      </c>
      <c r="J1646" s="20" t="s">
        <v>2000</v>
      </c>
      <c r="K1646" s="20" t="str">
        <f>VLOOKUP(H1646,[1]媒体表!C:T,18,0)</f>
        <v>北京多彩</v>
      </c>
      <c r="L1646" s="20" t="s">
        <v>2099</v>
      </c>
      <c r="M1646" s="47"/>
      <c r="N1646" s="20" t="s">
        <v>59</v>
      </c>
      <c r="O1646" s="20" t="s">
        <v>43</v>
      </c>
      <c r="P1646" s="47">
        <v>0.08</v>
      </c>
      <c r="Q1646" s="48" t="s">
        <v>2100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1998</v>
      </c>
      <c r="I1647" s="20" t="s">
        <v>1999</v>
      </c>
      <c r="J1647" s="20" t="s">
        <v>2000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2101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1998</v>
      </c>
      <c r="I1648" s="20" t="s">
        <v>1999</v>
      </c>
      <c r="J1648" s="20" t="s">
        <v>2000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2102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1998</v>
      </c>
      <c r="I1649" s="20" t="s">
        <v>1999</v>
      </c>
      <c r="J1649" s="20" t="s">
        <v>2000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2102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1998</v>
      </c>
      <c r="I1650" s="20" t="s">
        <v>1999</v>
      </c>
      <c r="J1650" s="20" t="s">
        <v>2000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2102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1998</v>
      </c>
      <c r="I1651" s="20" t="s">
        <v>1999</v>
      </c>
      <c r="J1651" s="20" t="s">
        <v>2000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1998</v>
      </c>
      <c r="I1652" s="20" t="s">
        <v>1999</v>
      </c>
      <c r="J1652" s="20" t="s">
        <v>2000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1998</v>
      </c>
      <c r="I1653" s="20" t="s">
        <v>1999</v>
      </c>
      <c r="J1653" s="20" t="s">
        <v>2000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1668</v>
      </c>
      <c r="F1654" s="20" t="s">
        <v>1668</v>
      </c>
      <c r="G1654" s="20" t="s">
        <v>1668</v>
      </c>
      <c r="H1654" s="20" t="s">
        <v>1998</v>
      </c>
      <c r="I1654" s="20" t="s">
        <v>1999</v>
      </c>
      <c r="J1654" s="20" t="s">
        <v>2000</v>
      </c>
      <c r="K1654" s="20" t="str">
        <f>VLOOKUP(H1654,[1]媒体表!C:T,18,0)</f>
        <v>北京多彩</v>
      </c>
      <c r="L1654" s="20" t="s">
        <v>1668</v>
      </c>
      <c r="M1654" s="47"/>
      <c r="N1654" s="20" t="s">
        <v>42</v>
      </c>
      <c r="O1654" s="20" t="s">
        <v>43</v>
      </c>
      <c r="P1654" s="47">
        <v>0.03</v>
      </c>
      <c r="Q1654" s="48" t="s">
        <v>2103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1998</v>
      </c>
      <c r="I1655" s="20" t="s">
        <v>1999</v>
      </c>
      <c r="J1655" s="20" t="s">
        <v>2000</v>
      </c>
      <c r="K1655" s="20" t="str">
        <f>VLOOKUP(H1655,[1]媒体表!C:T,18,0)</f>
        <v>北京多彩</v>
      </c>
      <c r="L1655" s="20" t="s">
        <v>2104</v>
      </c>
      <c r="M1655" s="47"/>
      <c r="N1655" s="20" t="s">
        <v>42</v>
      </c>
      <c r="O1655" s="20" t="s">
        <v>82</v>
      </c>
      <c r="P1655" s="47">
        <v>0</v>
      </c>
      <c r="Q1655" s="48" t="s">
        <v>2105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1998</v>
      </c>
      <c r="I1656" s="20" t="s">
        <v>1999</v>
      </c>
      <c r="J1656" s="20" t="s">
        <v>2000</v>
      </c>
      <c r="K1656" s="20" t="str">
        <f>VLOOKUP(H1656,[1]媒体表!C:T,18,0)</f>
        <v>北京多彩</v>
      </c>
      <c r="L1656" s="20" t="s">
        <v>2106</v>
      </c>
      <c r="M1656" s="47"/>
      <c r="N1656" s="20" t="s">
        <v>42</v>
      </c>
      <c r="O1656" s="20" t="s">
        <v>82</v>
      </c>
      <c r="P1656" s="47">
        <v>0</v>
      </c>
      <c r="Q1656" s="48" t="s">
        <v>2107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2108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1998</v>
      </c>
      <c r="I1657" s="20" t="s">
        <v>1999</v>
      </c>
      <c r="J1657" s="20" t="s">
        <v>2000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2109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1998</v>
      </c>
      <c r="I1658" s="20" t="s">
        <v>1999</v>
      </c>
      <c r="J1658" s="20" t="s">
        <v>2000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2110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1998</v>
      </c>
      <c r="I1659" s="20" t="s">
        <v>1999</v>
      </c>
      <c r="J1659" s="20" t="s">
        <v>2000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2111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1998</v>
      </c>
      <c r="I1660" s="20" t="s">
        <v>1999</v>
      </c>
      <c r="J1660" s="20" t="s">
        <v>2000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2111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2112</v>
      </c>
      <c r="F1661" s="20" t="s">
        <v>2112</v>
      </c>
      <c r="G1661" s="20" t="s">
        <v>2112</v>
      </c>
      <c r="H1661" s="20" t="s">
        <v>1998</v>
      </c>
      <c r="I1661" s="20" t="s">
        <v>1999</v>
      </c>
      <c r="J1661" s="20" t="s">
        <v>2000</v>
      </c>
      <c r="K1661" s="20" t="str">
        <f>VLOOKUP(H1661,[1]媒体表!C:T,18,0)</f>
        <v>北京多彩</v>
      </c>
      <c r="L1661" s="20" t="s">
        <v>2112</v>
      </c>
      <c r="M1661" s="47"/>
      <c r="N1661" s="20" t="s">
        <v>42</v>
      </c>
      <c r="O1661" s="20" t="s">
        <v>82</v>
      </c>
      <c r="P1661" s="47">
        <v>0</v>
      </c>
      <c r="Q1661" s="48" t="s">
        <v>2113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2114</v>
      </c>
      <c r="F1662" s="20" t="s">
        <v>2114</v>
      </c>
      <c r="G1662" s="20" t="s">
        <v>2114</v>
      </c>
      <c r="H1662" s="20" t="s">
        <v>1998</v>
      </c>
      <c r="I1662" s="20" t="s">
        <v>1999</v>
      </c>
      <c r="J1662" s="20" t="s">
        <v>2000</v>
      </c>
      <c r="K1662" s="20" t="str">
        <f>VLOOKUP(H1662,[1]媒体表!C:T,18,0)</f>
        <v>北京多彩</v>
      </c>
      <c r="L1662" s="20" t="s">
        <v>2114</v>
      </c>
      <c r="M1662" s="47"/>
      <c r="N1662" s="20" t="s">
        <v>42</v>
      </c>
      <c r="O1662" s="20" t="s">
        <v>43</v>
      </c>
      <c r="P1662" s="47">
        <v>0.02</v>
      </c>
      <c r="Q1662" s="48" t="s">
        <v>2115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1998</v>
      </c>
      <c r="I1663" s="20" t="s">
        <v>1999</v>
      </c>
      <c r="J1663" s="20" t="s">
        <v>2000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2116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1998</v>
      </c>
      <c r="I1664" s="20" t="s">
        <v>1999</v>
      </c>
      <c r="J1664" s="20" t="s">
        <v>2000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2117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1998</v>
      </c>
      <c r="I1665" s="20" t="s">
        <v>1999</v>
      </c>
      <c r="J1665" s="20" t="s">
        <v>2000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2118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1998</v>
      </c>
      <c r="I1666" s="20" t="s">
        <v>1999</v>
      </c>
      <c r="J1666" s="20" t="s">
        <v>2000</v>
      </c>
      <c r="K1666" s="20" t="str">
        <f>VLOOKUP(H1666,[1]媒体表!C:T,18,0)</f>
        <v>北京多彩</v>
      </c>
      <c r="L1666" s="20" t="s">
        <v>1693</v>
      </c>
      <c r="M1666" s="47"/>
      <c r="N1666" s="20" t="s">
        <v>59</v>
      </c>
      <c r="O1666" s="20" t="s">
        <v>43</v>
      </c>
      <c r="P1666" s="47">
        <v>0.06</v>
      </c>
      <c r="Q1666" s="48" t="s">
        <v>2119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2120</v>
      </c>
      <c r="F1667" s="20" t="s">
        <v>2120</v>
      </c>
      <c r="G1667" s="20" t="s">
        <v>2120</v>
      </c>
      <c r="H1667" s="20" t="s">
        <v>1998</v>
      </c>
      <c r="I1667" s="20" t="s">
        <v>1999</v>
      </c>
      <c r="J1667" s="20" t="s">
        <v>2000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2121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2120</v>
      </c>
      <c r="F1668" s="20" t="s">
        <v>2120</v>
      </c>
      <c r="G1668" s="20" t="s">
        <v>2120</v>
      </c>
      <c r="H1668" s="20" t="s">
        <v>1998</v>
      </c>
      <c r="I1668" s="20" t="s">
        <v>1999</v>
      </c>
      <c r="J1668" s="20" t="s">
        <v>2000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2121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2120</v>
      </c>
      <c r="F1669" s="20" t="s">
        <v>2120</v>
      </c>
      <c r="G1669" s="20" t="s">
        <v>2120</v>
      </c>
      <c r="H1669" s="20" t="s">
        <v>1998</v>
      </c>
      <c r="I1669" s="20" t="s">
        <v>1999</v>
      </c>
      <c r="J1669" s="20" t="s">
        <v>2000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2121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2120</v>
      </c>
      <c r="F1670" s="20" t="s">
        <v>2120</v>
      </c>
      <c r="G1670" s="20" t="s">
        <v>2120</v>
      </c>
      <c r="H1670" s="20" t="s">
        <v>1998</v>
      </c>
      <c r="I1670" s="20" t="s">
        <v>1999</v>
      </c>
      <c r="J1670" s="20" t="s">
        <v>2000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2121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2120</v>
      </c>
      <c r="F1671" s="20" t="s">
        <v>2120</v>
      </c>
      <c r="G1671" s="20" t="s">
        <v>2120</v>
      </c>
      <c r="H1671" s="20" t="s">
        <v>1998</v>
      </c>
      <c r="I1671" s="20" t="s">
        <v>1999</v>
      </c>
      <c r="J1671" s="20" t="s">
        <v>2000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2122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2120</v>
      </c>
      <c r="F1672" s="20" t="s">
        <v>2120</v>
      </c>
      <c r="G1672" s="20" t="s">
        <v>2120</v>
      </c>
      <c r="H1672" s="20" t="s">
        <v>1998</v>
      </c>
      <c r="I1672" s="20" t="s">
        <v>1999</v>
      </c>
      <c r="J1672" s="20" t="s">
        <v>2000</v>
      </c>
      <c r="K1672" s="20" t="str">
        <f>VLOOKUP(H1672,[1]媒体表!C:T,18,0)</f>
        <v>北京多彩</v>
      </c>
      <c r="L1672" s="20" t="s">
        <v>2123</v>
      </c>
      <c r="M1672" s="47"/>
      <c r="N1672" s="20" t="s">
        <v>42</v>
      </c>
      <c r="O1672" s="20" t="s">
        <v>43</v>
      </c>
      <c r="P1672" s="47">
        <v>0.01</v>
      </c>
      <c r="Q1672" s="48" t="s">
        <v>2124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2120</v>
      </c>
      <c r="F1673" s="20" t="s">
        <v>2120</v>
      </c>
      <c r="G1673" s="20" t="s">
        <v>2120</v>
      </c>
      <c r="H1673" s="20" t="s">
        <v>1998</v>
      </c>
      <c r="I1673" s="20" t="s">
        <v>1999</v>
      </c>
      <c r="J1673" s="20" t="s">
        <v>2000</v>
      </c>
      <c r="K1673" s="20" t="str">
        <f>VLOOKUP(H1673,[1]媒体表!C:T,18,0)</f>
        <v>北京多彩</v>
      </c>
      <c r="L1673" s="20" t="s">
        <v>2120</v>
      </c>
      <c r="M1673" s="47"/>
      <c r="N1673" s="20" t="s">
        <v>42</v>
      </c>
      <c r="O1673" s="20" t="s">
        <v>43</v>
      </c>
      <c r="P1673" s="47">
        <v>0.01</v>
      </c>
      <c r="Q1673" s="48" t="s">
        <v>2125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2126</v>
      </c>
      <c r="F1674" s="20" t="s">
        <v>2126</v>
      </c>
      <c r="G1674" s="20" t="s">
        <v>2126</v>
      </c>
      <c r="H1674" s="20" t="s">
        <v>1998</v>
      </c>
      <c r="I1674" s="20" t="s">
        <v>1999</v>
      </c>
      <c r="J1674" s="20" t="s">
        <v>2000</v>
      </c>
      <c r="K1674" s="20" t="str">
        <f>VLOOKUP(H1674,[1]媒体表!C:T,18,0)</f>
        <v>北京多彩</v>
      </c>
      <c r="L1674" s="20" t="s">
        <v>2127</v>
      </c>
      <c r="M1674" s="47"/>
      <c r="N1674" s="20" t="s">
        <v>42</v>
      </c>
      <c r="O1674" s="20" t="s">
        <v>43</v>
      </c>
      <c r="P1674" s="47">
        <v>0.02</v>
      </c>
      <c r="Q1674" s="48" t="s">
        <v>2128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1998</v>
      </c>
      <c r="I1675" s="20" t="s">
        <v>1999</v>
      </c>
      <c r="J1675" s="20" t="s">
        <v>2000</v>
      </c>
      <c r="K1675" s="20" t="str">
        <f>VLOOKUP(H1675,[1]媒体表!C:T,18,0)</f>
        <v>北京多彩</v>
      </c>
      <c r="L1675" s="20" t="s">
        <v>2129</v>
      </c>
      <c r="M1675" s="47"/>
      <c r="N1675" s="20" t="s">
        <v>42</v>
      </c>
      <c r="O1675" s="20" t="s">
        <v>82</v>
      </c>
      <c r="P1675" s="47">
        <v>0</v>
      </c>
      <c r="Q1675" s="48" t="s">
        <v>2130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1998</v>
      </c>
      <c r="I1676" s="20" t="s">
        <v>1999</v>
      </c>
      <c r="J1676" s="20" t="s">
        <v>2000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2131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2132</v>
      </c>
      <c r="F1677" s="20" t="s">
        <v>2132</v>
      </c>
      <c r="G1677" s="20" t="s">
        <v>2132</v>
      </c>
      <c r="H1677" s="20" t="s">
        <v>1998</v>
      </c>
      <c r="I1677" s="20" t="s">
        <v>1999</v>
      </c>
      <c r="J1677" s="20" t="s">
        <v>2000</v>
      </c>
      <c r="K1677" s="20" t="str">
        <f>VLOOKUP(H1677,[1]媒体表!C:T,18,0)</f>
        <v>北京多彩</v>
      </c>
      <c r="L1677" s="20" t="s">
        <v>2133</v>
      </c>
      <c r="M1677" s="47"/>
      <c r="N1677" s="20" t="s">
        <v>42</v>
      </c>
      <c r="O1677" s="20" t="s">
        <v>82</v>
      </c>
      <c r="P1677" s="47">
        <v>0</v>
      </c>
      <c r="Q1677" s="48" t="s">
        <v>2134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2135</v>
      </c>
      <c r="F1678" s="20" t="s">
        <v>2135</v>
      </c>
      <c r="G1678" s="20" t="s">
        <v>2135</v>
      </c>
      <c r="H1678" s="20" t="s">
        <v>1998</v>
      </c>
      <c r="I1678" s="20" t="s">
        <v>1999</v>
      </c>
      <c r="J1678" s="20" t="s">
        <v>2000</v>
      </c>
      <c r="K1678" s="20" t="str">
        <f>VLOOKUP(H1678,[1]媒体表!C:T,18,0)</f>
        <v>北京多彩</v>
      </c>
      <c r="L1678" s="20" t="s">
        <v>2135</v>
      </c>
      <c r="M1678" s="47"/>
      <c r="N1678" s="20" t="s">
        <v>59</v>
      </c>
      <c r="O1678" s="20" t="s">
        <v>43</v>
      </c>
      <c r="P1678" s="47">
        <v>0.04</v>
      </c>
      <c r="Q1678" s="48" t="s">
        <v>2136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2135</v>
      </c>
      <c r="F1679" s="20" t="s">
        <v>2135</v>
      </c>
      <c r="G1679" s="20" t="s">
        <v>2135</v>
      </c>
      <c r="H1679" s="20" t="s">
        <v>1998</v>
      </c>
      <c r="I1679" s="20" t="s">
        <v>1999</v>
      </c>
      <c r="J1679" s="20" t="s">
        <v>2000</v>
      </c>
      <c r="K1679" s="20" t="str">
        <f>VLOOKUP(H1679,[1]媒体表!C:T,18,0)</f>
        <v>北京多彩</v>
      </c>
      <c r="L1679" s="20" t="s">
        <v>2135</v>
      </c>
      <c r="M1679" s="47"/>
      <c r="N1679" s="20" t="s">
        <v>42</v>
      </c>
      <c r="O1679" s="20" t="s">
        <v>43</v>
      </c>
      <c r="P1679" s="47">
        <v>0.02</v>
      </c>
      <c r="Q1679" s="48" t="s">
        <v>2136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2137</v>
      </c>
      <c r="F1680" s="20" t="s">
        <v>2137</v>
      </c>
      <c r="G1680" s="20" t="s">
        <v>2137</v>
      </c>
      <c r="H1680" s="20" t="s">
        <v>1998</v>
      </c>
      <c r="I1680" s="20" t="s">
        <v>1999</v>
      </c>
      <c r="J1680" s="20" t="s">
        <v>2000</v>
      </c>
      <c r="K1680" s="20" t="str">
        <f>VLOOKUP(H1680,[1]媒体表!C:T,18,0)</f>
        <v>北京多彩</v>
      </c>
      <c r="L1680" s="20" t="s">
        <v>2137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2138</v>
      </c>
      <c r="F1681" s="20" t="s">
        <v>2138</v>
      </c>
      <c r="G1681" s="20" t="s">
        <v>2138</v>
      </c>
      <c r="H1681" s="20" t="s">
        <v>1998</v>
      </c>
      <c r="I1681" s="20" t="s">
        <v>1999</v>
      </c>
      <c r="J1681" s="20" t="s">
        <v>2000</v>
      </c>
      <c r="K1681" s="20" t="str">
        <f>VLOOKUP(H1681,[1]媒体表!C:T,18,0)</f>
        <v>北京多彩</v>
      </c>
      <c r="L1681" s="20" t="s">
        <v>2138</v>
      </c>
      <c r="M1681" s="47"/>
      <c r="N1681" s="20" t="s">
        <v>42</v>
      </c>
      <c r="O1681" s="20" t="s">
        <v>82</v>
      </c>
      <c r="P1681" s="47">
        <v>0</v>
      </c>
      <c r="Q1681" s="48" t="s">
        <v>2139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2140</v>
      </c>
      <c r="F1682" s="20" t="s">
        <v>2140</v>
      </c>
      <c r="G1682" s="20" t="s">
        <v>2140</v>
      </c>
      <c r="H1682" s="20" t="s">
        <v>1998</v>
      </c>
      <c r="I1682" s="20" t="s">
        <v>1999</v>
      </c>
      <c r="J1682" s="20" t="s">
        <v>2000</v>
      </c>
      <c r="K1682" s="20" t="str">
        <f>VLOOKUP(H1682,[1]媒体表!C:T,18,0)</f>
        <v>北京多彩</v>
      </c>
      <c r="L1682" s="20" t="s">
        <v>2133</v>
      </c>
      <c r="M1682" s="47"/>
      <c r="N1682" s="20" t="s">
        <v>59</v>
      </c>
      <c r="O1682" s="20" t="s">
        <v>43</v>
      </c>
      <c r="P1682" s="47">
        <v>0.04</v>
      </c>
      <c r="Q1682" s="48" t="s">
        <v>2141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2140</v>
      </c>
      <c r="F1683" s="20" t="s">
        <v>2140</v>
      </c>
      <c r="G1683" s="20" t="s">
        <v>2140</v>
      </c>
      <c r="H1683" s="20" t="s">
        <v>1998</v>
      </c>
      <c r="I1683" s="20" t="s">
        <v>1999</v>
      </c>
      <c r="J1683" s="20" t="s">
        <v>2000</v>
      </c>
      <c r="K1683" s="20" t="str">
        <f>VLOOKUP(H1683,[1]媒体表!C:T,18,0)</f>
        <v>北京多彩</v>
      </c>
      <c r="L1683" s="20" t="s">
        <v>2133</v>
      </c>
      <c r="M1683" s="47"/>
      <c r="N1683" s="20" t="s">
        <v>42</v>
      </c>
      <c r="O1683" s="20" t="s">
        <v>43</v>
      </c>
      <c r="P1683" s="47">
        <v>0.02</v>
      </c>
      <c r="Q1683" s="48" t="s">
        <v>2134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1998</v>
      </c>
      <c r="I1684" s="20" t="s">
        <v>1999</v>
      </c>
      <c r="J1684" s="20" t="s">
        <v>2000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2142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1998</v>
      </c>
      <c r="I1685" s="20" t="s">
        <v>1999</v>
      </c>
      <c r="J1685" s="20" t="s">
        <v>2000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2142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1998</v>
      </c>
      <c r="I1686" s="20" t="s">
        <v>1999</v>
      </c>
      <c r="J1686" s="20" t="s">
        <v>2000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2142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1998</v>
      </c>
      <c r="I1687" s="20" t="s">
        <v>1999</v>
      </c>
      <c r="J1687" s="20" t="s">
        <v>2000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2142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2143</v>
      </c>
      <c r="F1688" s="20" t="s">
        <v>2143</v>
      </c>
      <c r="G1688" s="20" t="s">
        <v>2143</v>
      </c>
      <c r="H1688" s="20" t="s">
        <v>1998</v>
      </c>
      <c r="I1688" s="20" t="s">
        <v>1999</v>
      </c>
      <c r="J1688" s="20" t="s">
        <v>2000</v>
      </c>
      <c r="K1688" s="20" t="str">
        <f>VLOOKUP(H1688,[1]媒体表!C:T,18,0)</f>
        <v>北京多彩</v>
      </c>
      <c r="L1688" s="20" t="s">
        <v>2143</v>
      </c>
      <c r="M1688" s="47"/>
      <c r="N1688" s="20" t="s">
        <v>42</v>
      </c>
      <c r="O1688" s="20" t="s">
        <v>43</v>
      </c>
      <c r="P1688" s="47">
        <v>0.02</v>
      </c>
      <c r="Q1688" s="48" t="s">
        <v>2144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2145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2143</v>
      </c>
      <c r="F1689" s="20" t="s">
        <v>2143</v>
      </c>
      <c r="G1689" s="20" t="s">
        <v>2143</v>
      </c>
      <c r="H1689" s="20" t="s">
        <v>1998</v>
      </c>
      <c r="I1689" s="20" t="s">
        <v>1999</v>
      </c>
      <c r="J1689" s="20" t="s">
        <v>2000</v>
      </c>
      <c r="K1689" s="20" t="str">
        <f>VLOOKUP(H1689,[1]媒体表!C:T,18,0)</f>
        <v>北京多彩</v>
      </c>
      <c r="L1689" s="20" t="s">
        <v>2143</v>
      </c>
      <c r="M1689" s="47"/>
      <c r="N1689" s="20" t="s">
        <v>42</v>
      </c>
      <c r="O1689" s="20" t="s">
        <v>43</v>
      </c>
      <c r="P1689" s="47">
        <v>0.02</v>
      </c>
      <c r="Q1689" s="48" t="s">
        <v>2146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1998</v>
      </c>
      <c r="I1690" s="20" t="s">
        <v>1999</v>
      </c>
      <c r="J1690" s="20" t="s">
        <v>2000</v>
      </c>
      <c r="K1690" s="20" t="str">
        <f>VLOOKUP(H1690,[1]媒体表!C:T,18,0)</f>
        <v>北京多彩</v>
      </c>
      <c r="L1690" s="20" t="s">
        <v>2147</v>
      </c>
      <c r="M1690" s="47"/>
      <c r="N1690" s="20" t="s">
        <v>59</v>
      </c>
      <c r="O1690" s="20" t="s">
        <v>43</v>
      </c>
      <c r="P1690" s="47">
        <v>0.08</v>
      </c>
      <c r="Q1690" s="48" t="s">
        <v>2148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1998</v>
      </c>
      <c r="I1691" s="20" t="s">
        <v>1999</v>
      </c>
      <c r="J1691" s="20" t="s">
        <v>2000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2149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1998</v>
      </c>
      <c r="I1692" s="20" t="s">
        <v>1999</v>
      </c>
      <c r="J1692" s="20" t="s">
        <v>2000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2149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1998</v>
      </c>
      <c r="I1693" s="20" t="s">
        <v>1999</v>
      </c>
      <c r="J1693" s="20" t="s">
        <v>2000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2150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2151</v>
      </c>
      <c r="F1694" s="20" t="s">
        <v>2151</v>
      </c>
      <c r="G1694" s="20" t="s">
        <v>2151</v>
      </c>
      <c r="H1694" s="20" t="s">
        <v>1998</v>
      </c>
      <c r="I1694" s="20" t="s">
        <v>1999</v>
      </c>
      <c r="J1694" s="20" t="s">
        <v>2000</v>
      </c>
      <c r="K1694" s="20" t="str">
        <f>VLOOKUP(H1694,[1]媒体表!C:T,18,0)</f>
        <v>北京多彩</v>
      </c>
      <c r="L1694" s="20" t="s">
        <v>2151</v>
      </c>
      <c r="M1694" s="47"/>
      <c r="N1694" s="20" t="s">
        <v>42</v>
      </c>
      <c r="O1694" s="20" t="s">
        <v>82</v>
      </c>
      <c r="P1694" s="47">
        <v>0</v>
      </c>
      <c r="Q1694" s="48" t="s">
        <v>2152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1998</v>
      </c>
      <c r="I1695" s="20" t="s">
        <v>1999</v>
      </c>
      <c r="J1695" s="20" t="s">
        <v>2000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2153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1998</v>
      </c>
      <c r="I1696" s="20" t="s">
        <v>1999</v>
      </c>
      <c r="J1696" s="20" t="s">
        <v>2000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2153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1998</v>
      </c>
      <c r="I1697" s="20" t="s">
        <v>1999</v>
      </c>
      <c r="J1697" s="20" t="s">
        <v>2000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2154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1705</v>
      </c>
      <c r="F1698" s="20" t="s">
        <v>1705</v>
      </c>
      <c r="G1698" s="20" t="s">
        <v>1705</v>
      </c>
      <c r="H1698" s="20" t="s">
        <v>1998</v>
      </c>
      <c r="I1698" s="20" t="s">
        <v>1999</v>
      </c>
      <c r="J1698" s="20" t="s">
        <v>2000</v>
      </c>
      <c r="K1698" s="20" t="str">
        <f>VLOOKUP(H1698,[1]媒体表!C:T,18,0)</f>
        <v>北京多彩</v>
      </c>
      <c r="L1698" s="20" t="s">
        <v>1705</v>
      </c>
      <c r="M1698" s="47"/>
      <c r="N1698" s="20" t="s">
        <v>42</v>
      </c>
      <c r="O1698" s="20" t="s">
        <v>82</v>
      </c>
      <c r="P1698" s="47">
        <v>0</v>
      </c>
      <c r="Q1698" s="48" t="s">
        <v>2155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2156</v>
      </c>
      <c r="F1699" s="20" t="s">
        <v>2156</v>
      </c>
      <c r="G1699" s="20" t="s">
        <v>2156</v>
      </c>
      <c r="H1699" s="20" t="s">
        <v>1998</v>
      </c>
      <c r="I1699" s="20" t="s">
        <v>1999</v>
      </c>
      <c r="J1699" s="20" t="s">
        <v>2000</v>
      </c>
      <c r="K1699" s="20" t="str">
        <f>VLOOKUP(H1699,[1]媒体表!C:T,18,0)</f>
        <v>北京多彩</v>
      </c>
      <c r="L1699" s="20" t="s">
        <v>2156</v>
      </c>
      <c r="M1699" s="47"/>
      <c r="N1699" s="20" t="s">
        <v>42</v>
      </c>
      <c r="O1699" s="20" t="s">
        <v>43</v>
      </c>
      <c r="P1699" s="47">
        <v>0.01</v>
      </c>
      <c r="Q1699" s="48" t="s">
        <v>2157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2158</v>
      </c>
      <c r="F1700" s="20" t="s">
        <v>2159</v>
      </c>
      <c r="G1700" s="20" t="s">
        <v>2158</v>
      </c>
      <c r="H1700" s="20" t="s">
        <v>1998</v>
      </c>
      <c r="I1700" s="20" t="s">
        <v>1999</v>
      </c>
      <c r="J1700" s="20" t="s">
        <v>2000</v>
      </c>
      <c r="K1700" s="20" t="str">
        <f>VLOOKUP(H1700,[1]媒体表!C:T,18,0)</f>
        <v>北京多彩</v>
      </c>
      <c r="L1700" s="20" t="s">
        <v>2160</v>
      </c>
      <c r="M1700" s="47"/>
      <c r="N1700" s="20" t="s">
        <v>42</v>
      </c>
      <c r="O1700" s="20" t="s">
        <v>43</v>
      </c>
      <c r="P1700" s="47">
        <v>0.02</v>
      </c>
      <c r="Q1700" s="48" t="s">
        <v>2161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2162</v>
      </c>
      <c r="F1701" s="20" t="s">
        <v>2162</v>
      </c>
      <c r="G1701" s="20" t="s">
        <v>2162</v>
      </c>
      <c r="H1701" s="20" t="s">
        <v>1998</v>
      </c>
      <c r="I1701" s="20" t="s">
        <v>1999</v>
      </c>
      <c r="J1701" s="20" t="s">
        <v>2000</v>
      </c>
      <c r="K1701" s="20" t="str">
        <f>VLOOKUP(H1701,[1]媒体表!C:T,18,0)</f>
        <v>北京多彩</v>
      </c>
      <c r="L1701" s="20" t="s">
        <v>2163</v>
      </c>
      <c r="M1701" s="47"/>
      <c r="N1701" s="20" t="s">
        <v>333</v>
      </c>
      <c r="O1701" s="20" t="s">
        <v>43</v>
      </c>
      <c r="P1701" s="47">
        <v>0.08</v>
      </c>
      <c r="Q1701" s="48" t="s">
        <v>2164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2165</v>
      </c>
      <c r="F1702" s="20" t="s">
        <v>2165</v>
      </c>
      <c r="G1702" s="20" t="s">
        <v>2165</v>
      </c>
      <c r="H1702" s="20" t="s">
        <v>1998</v>
      </c>
      <c r="I1702" s="20" t="s">
        <v>1999</v>
      </c>
      <c r="J1702" s="20" t="s">
        <v>2000</v>
      </c>
      <c r="K1702" s="20" t="str">
        <f>VLOOKUP(H1702,[1]媒体表!C:T,18,0)</f>
        <v>北京多彩</v>
      </c>
      <c r="L1702" s="20" t="s">
        <v>2165</v>
      </c>
      <c r="M1702" s="47"/>
      <c r="N1702" s="20" t="s">
        <v>42</v>
      </c>
      <c r="O1702" s="20" t="s">
        <v>43</v>
      </c>
      <c r="P1702" s="47">
        <v>0.03</v>
      </c>
      <c r="Q1702" s="48" t="s">
        <v>2166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2167</v>
      </c>
      <c r="F1703" s="20" t="s">
        <v>2167</v>
      </c>
      <c r="G1703" s="20" t="s">
        <v>2167</v>
      </c>
      <c r="H1703" s="20" t="s">
        <v>1998</v>
      </c>
      <c r="I1703" s="20" t="s">
        <v>1999</v>
      </c>
      <c r="J1703" s="20" t="s">
        <v>2000</v>
      </c>
      <c r="K1703" s="20" t="str">
        <f>VLOOKUP(H1703,[1]媒体表!C:T,18,0)</f>
        <v>北京多彩</v>
      </c>
      <c r="L1703" s="20" t="s">
        <v>2167</v>
      </c>
      <c r="M1703" s="47"/>
      <c r="N1703" s="20" t="s">
        <v>42</v>
      </c>
      <c r="O1703" s="20" t="s">
        <v>43</v>
      </c>
      <c r="P1703" s="47">
        <v>0.02</v>
      </c>
      <c r="Q1703" s="48" t="s">
        <v>2168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1709</v>
      </c>
      <c r="F1704" s="20" t="s">
        <v>1709</v>
      </c>
      <c r="G1704" s="20" t="s">
        <v>1709</v>
      </c>
      <c r="H1704" s="20" t="s">
        <v>1998</v>
      </c>
      <c r="I1704" s="20" t="s">
        <v>1999</v>
      </c>
      <c r="J1704" s="20" t="s">
        <v>2000</v>
      </c>
      <c r="K1704" s="20" t="str">
        <f>VLOOKUP(H1704,[1]媒体表!C:T,18,0)</f>
        <v>北京多彩</v>
      </c>
      <c r="L1704" s="20" t="s">
        <v>1710</v>
      </c>
      <c r="M1704" s="47"/>
      <c r="N1704" s="20" t="s">
        <v>42</v>
      </c>
      <c r="O1704" s="20" t="s">
        <v>43</v>
      </c>
      <c r="P1704" s="47">
        <v>0.02</v>
      </c>
      <c r="Q1704" s="48" t="s">
        <v>2169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2170</v>
      </c>
      <c r="F1705" s="20" t="s">
        <v>2170</v>
      </c>
      <c r="G1705" s="20" t="s">
        <v>2170</v>
      </c>
      <c r="H1705" s="20" t="s">
        <v>1998</v>
      </c>
      <c r="I1705" s="20" t="s">
        <v>1999</v>
      </c>
      <c r="J1705" s="20" t="s">
        <v>2000</v>
      </c>
      <c r="K1705" s="20" t="str">
        <f>VLOOKUP(H1705,[1]媒体表!C:T,18,0)</f>
        <v>北京多彩</v>
      </c>
      <c r="L1705" s="20" t="s">
        <v>2170</v>
      </c>
      <c r="M1705" s="47"/>
      <c r="N1705" s="20" t="s">
        <v>42</v>
      </c>
      <c r="O1705" s="20" t="s">
        <v>43</v>
      </c>
      <c r="P1705" s="47">
        <v>0.02</v>
      </c>
      <c r="Q1705" s="48" t="s">
        <v>2171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1998</v>
      </c>
      <c r="I1706" s="20" t="s">
        <v>1999</v>
      </c>
      <c r="J1706" s="20" t="s">
        <v>2000</v>
      </c>
      <c r="K1706" s="20" t="str">
        <f>VLOOKUP(H1706,[1]媒体表!C:T,18,0)</f>
        <v>北京多彩</v>
      </c>
      <c r="L1706" s="20" t="s">
        <v>2172</v>
      </c>
      <c r="M1706" s="47"/>
      <c r="N1706" s="20" t="s">
        <v>42</v>
      </c>
      <c r="O1706" s="20" t="s">
        <v>43</v>
      </c>
      <c r="P1706" s="47">
        <v>0.02</v>
      </c>
      <c r="Q1706" s="48" t="s">
        <v>2173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1998</v>
      </c>
      <c r="I1707" s="20" t="s">
        <v>1999</v>
      </c>
      <c r="J1707" s="20" t="s">
        <v>2000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2174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1998</v>
      </c>
      <c r="I1708" s="20" t="s">
        <v>1999</v>
      </c>
      <c r="J1708" s="20" t="s">
        <v>2000</v>
      </c>
      <c r="K1708" s="20" t="str">
        <f>VLOOKUP(H1708,[1]媒体表!C:T,18,0)</f>
        <v>北京多彩</v>
      </c>
      <c r="L1708" s="20" t="s">
        <v>2172</v>
      </c>
      <c r="M1708" s="47"/>
      <c r="N1708" s="20" t="s">
        <v>42</v>
      </c>
      <c r="O1708" s="20" t="s">
        <v>43</v>
      </c>
      <c r="P1708" s="47">
        <v>0.02</v>
      </c>
      <c r="Q1708" s="48" t="s">
        <v>2173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1998</v>
      </c>
      <c r="I1709" s="20" t="s">
        <v>1999</v>
      </c>
      <c r="J1709" s="20" t="s">
        <v>2000</v>
      </c>
      <c r="K1709" s="20" t="str">
        <f>VLOOKUP(H1709,[1]媒体表!C:T,18,0)</f>
        <v>北京多彩</v>
      </c>
      <c r="L1709" s="20" t="s">
        <v>2175</v>
      </c>
      <c r="M1709" s="47"/>
      <c r="N1709" s="20" t="s">
        <v>42</v>
      </c>
      <c r="O1709" s="20" t="s">
        <v>43</v>
      </c>
      <c r="P1709" s="47">
        <v>0.02</v>
      </c>
      <c r="Q1709" s="48" t="s">
        <v>2176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1998</v>
      </c>
      <c r="I1710" s="20" t="s">
        <v>1999</v>
      </c>
      <c r="J1710" s="20" t="s">
        <v>2000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2177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2024</v>
      </c>
      <c r="F1711" s="20" t="s">
        <v>2024</v>
      </c>
      <c r="G1711" s="20" t="s">
        <v>2024</v>
      </c>
      <c r="H1711" s="20" t="s">
        <v>1998</v>
      </c>
      <c r="I1711" s="20" t="s">
        <v>1999</v>
      </c>
      <c r="J1711" s="20" t="s">
        <v>2000</v>
      </c>
      <c r="K1711" s="20" t="str">
        <f>VLOOKUP(H1711,[1]媒体表!C:T,18,0)</f>
        <v>北京多彩</v>
      </c>
      <c r="L1711" s="20" t="s">
        <v>2024</v>
      </c>
      <c r="M1711" s="47"/>
      <c r="N1711" s="20" t="s">
        <v>42</v>
      </c>
      <c r="O1711" s="20" t="s">
        <v>43</v>
      </c>
      <c r="P1711" s="47">
        <v>0.02</v>
      </c>
      <c r="Q1711" s="48" t="s">
        <v>2178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2179</v>
      </c>
      <c r="F1712" s="20" t="s">
        <v>2179</v>
      </c>
      <c r="G1712" s="20" t="s">
        <v>2179</v>
      </c>
      <c r="H1712" s="20" t="s">
        <v>1998</v>
      </c>
      <c r="I1712" s="20" t="s">
        <v>1999</v>
      </c>
      <c r="J1712" s="20" t="s">
        <v>2000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2180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1998</v>
      </c>
      <c r="I1713" s="20" t="s">
        <v>1999</v>
      </c>
      <c r="J1713" s="20" t="s">
        <v>2000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2181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2182</v>
      </c>
      <c r="F1714" s="20" t="s">
        <v>2182</v>
      </c>
      <c r="G1714" s="20" t="s">
        <v>2182</v>
      </c>
      <c r="H1714" s="20" t="s">
        <v>1998</v>
      </c>
      <c r="I1714" s="20" t="s">
        <v>1999</v>
      </c>
      <c r="J1714" s="20" t="s">
        <v>2000</v>
      </c>
      <c r="K1714" s="20" t="str">
        <f>VLOOKUP(H1714,[1]媒体表!C:T,18,0)</f>
        <v>北京多彩</v>
      </c>
      <c r="L1714" s="20" t="s">
        <v>2182</v>
      </c>
      <c r="M1714" s="47"/>
      <c r="N1714" s="20" t="s">
        <v>42</v>
      </c>
      <c r="O1714" s="20" t="s">
        <v>43</v>
      </c>
      <c r="P1714" s="47">
        <v>0.01</v>
      </c>
      <c r="Q1714" s="48" t="s">
        <v>2183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2182</v>
      </c>
      <c r="F1715" s="20" t="s">
        <v>2182</v>
      </c>
      <c r="G1715" s="20" t="s">
        <v>2182</v>
      </c>
      <c r="H1715" s="20" t="s">
        <v>1998</v>
      </c>
      <c r="I1715" s="20" t="s">
        <v>1999</v>
      </c>
      <c r="J1715" s="20" t="s">
        <v>2000</v>
      </c>
      <c r="K1715" s="20" t="str">
        <f>VLOOKUP(H1715,[1]媒体表!C:T,18,0)</f>
        <v>北京多彩</v>
      </c>
      <c r="L1715" s="20" t="s">
        <v>2182</v>
      </c>
      <c r="M1715" s="47"/>
      <c r="N1715" s="20" t="s">
        <v>42</v>
      </c>
      <c r="O1715" s="20" t="s">
        <v>43</v>
      </c>
      <c r="P1715" s="47">
        <v>0.02</v>
      </c>
      <c r="Q1715" s="48" t="s">
        <v>2183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2184</v>
      </c>
      <c r="F1716" s="20" t="s">
        <v>2184</v>
      </c>
      <c r="G1716" s="20" t="s">
        <v>2184</v>
      </c>
      <c r="H1716" s="20" t="s">
        <v>1998</v>
      </c>
      <c r="I1716" s="20" t="s">
        <v>1999</v>
      </c>
      <c r="J1716" s="20" t="s">
        <v>2000</v>
      </c>
      <c r="K1716" s="20" t="str">
        <f>VLOOKUP(H1716,[1]媒体表!C:T,18,0)</f>
        <v>北京多彩</v>
      </c>
      <c r="L1716" s="20" t="s">
        <v>2184</v>
      </c>
      <c r="M1716" s="47"/>
      <c r="N1716" s="20" t="s">
        <v>59</v>
      </c>
      <c r="O1716" s="20" t="s">
        <v>43</v>
      </c>
      <c r="P1716" s="47">
        <v>0.1</v>
      </c>
      <c r="Q1716" s="48" t="s">
        <v>2185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2186</v>
      </c>
      <c r="F1717" s="20" t="s">
        <v>2186</v>
      </c>
      <c r="G1717" s="20" t="s">
        <v>2186</v>
      </c>
      <c r="H1717" s="20" t="s">
        <v>1998</v>
      </c>
      <c r="I1717" s="20" t="s">
        <v>1999</v>
      </c>
      <c r="J1717" s="20" t="s">
        <v>2000</v>
      </c>
      <c r="K1717" s="20" t="str">
        <f>VLOOKUP(H1717,[1]媒体表!C:T,18,0)</f>
        <v>北京多彩</v>
      </c>
      <c r="L1717" s="20" t="s">
        <v>2186</v>
      </c>
      <c r="M1717" s="47"/>
      <c r="N1717" s="20" t="s">
        <v>42</v>
      </c>
      <c r="O1717" s="20" t="s">
        <v>43</v>
      </c>
      <c r="P1717" s="47">
        <v>0.02</v>
      </c>
      <c r="Q1717" s="48" t="s">
        <v>2187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2188</v>
      </c>
      <c r="F1718" s="20" t="s">
        <v>2188</v>
      </c>
      <c r="G1718" s="20" t="s">
        <v>2188</v>
      </c>
      <c r="H1718" s="20" t="s">
        <v>1998</v>
      </c>
      <c r="I1718" s="20" t="s">
        <v>1999</v>
      </c>
      <c r="J1718" s="20" t="s">
        <v>2000</v>
      </c>
      <c r="K1718" s="20" t="str">
        <f>VLOOKUP(H1718,[1]媒体表!C:T,18,0)</f>
        <v>北京多彩</v>
      </c>
      <c r="L1718" s="20" t="s">
        <v>2189</v>
      </c>
      <c r="M1718" s="47"/>
      <c r="N1718" s="20" t="s">
        <v>42</v>
      </c>
      <c r="O1718" s="20" t="s">
        <v>82</v>
      </c>
      <c r="P1718" s="47">
        <v>0</v>
      </c>
      <c r="Q1718" s="48" t="s">
        <v>2190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2191</v>
      </c>
      <c r="F1719" s="20" t="s">
        <v>2192</v>
      </c>
      <c r="G1719" s="20" t="s">
        <v>2192</v>
      </c>
      <c r="H1719" s="20" t="s">
        <v>1998</v>
      </c>
      <c r="I1719" s="20" t="s">
        <v>1999</v>
      </c>
      <c r="J1719" s="20" t="s">
        <v>2000</v>
      </c>
      <c r="K1719" s="20" t="str">
        <f>VLOOKUP(H1719,[1]媒体表!C:T,18,0)</f>
        <v>北京多彩</v>
      </c>
      <c r="L1719" s="20" t="s">
        <v>2193</v>
      </c>
      <c r="M1719" s="47"/>
      <c r="N1719" s="20" t="s">
        <v>59</v>
      </c>
      <c r="O1719" s="20" t="s">
        <v>82</v>
      </c>
      <c r="P1719" s="47">
        <v>0</v>
      </c>
      <c r="Q1719" s="48" t="s">
        <v>2194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2195</v>
      </c>
      <c r="F1720" s="20" t="s">
        <v>2195</v>
      </c>
      <c r="G1720" s="20" t="s">
        <v>2195</v>
      </c>
      <c r="H1720" s="20" t="s">
        <v>1998</v>
      </c>
      <c r="I1720" s="20" t="s">
        <v>1999</v>
      </c>
      <c r="J1720" s="20" t="s">
        <v>2000</v>
      </c>
      <c r="K1720" s="20" t="str">
        <f>VLOOKUP(H1720,[1]媒体表!C:T,18,0)</f>
        <v>北京多彩</v>
      </c>
      <c r="L1720" s="20" t="s">
        <v>2196</v>
      </c>
      <c r="M1720" s="47"/>
      <c r="N1720" s="20" t="s">
        <v>42</v>
      </c>
      <c r="O1720" s="20" t="s">
        <v>82</v>
      </c>
      <c r="P1720" s="47">
        <v>0</v>
      </c>
      <c r="Q1720" s="48" t="s">
        <v>2197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2198</v>
      </c>
      <c r="F1721" s="20" t="s">
        <v>2198</v>
      </c>
      <c r="G1721" s="20" t="s">
        <v>2198</v>
      </c>
      <c r="H1721" s="20" t="s">
        <v>1998</v>
      </c>
      <c r="I1721" s="20" t="s">
        <v>1999</v>
      </c>
      <c r="J1721" s="20" t="s">
        <v>2000</v>
      </c>
      <c r="K1721" s="20" t="str">
        <f>VLOOKUP(H1721,[1]媒体表!C:T,18,0)</f>
        <v>北京多彩</v>
      </c>
      <c r="L1721" s="20" t="s">
        <v>2199</v>
      </c>
      <c r="M1721" s="47"/>
      <c r="N1721" s="20" t="s">
        <v>42</v>
      </c>
      <c r="O1721" s="20" t="s">
        <v>82</v>
      </c>
      <c r="P1721" s="47">
        <v>0</v>
      </c>
      <c r="Q1721" s="48" t="s">
        <v>2200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2201</v>
      </c>
      <c r="F1722" s="20" t="s">
        <v>2201</v>
      </c>
      <c r="G1722" s="20" t="s">
        <v>2201</v>
      </c>
      <c r="H1722" s="20" t="s">
        <v>1998</v>
      </c>
      <c r="I1722" s="20" t="s">
        <v>1999</v>
      </c>
      <c r="J1722" s="20" t="s">
        <v>2000</v>
      </c>
      <c r="K1722" s="20" t="str">
        <f>VLOOKUP(H1722,[1]媒体表!C:T,18,0)</f>
        <v>北京多彩</v>
      </c>
      <c r="L1722" s="20" t="s">
        <v>2202</v>
      </c>
      <c r="M1722" s="47"/>
      <c r="N1722" s="20" t="s">
        <v>59</v>
      </c>
      <c r="O1722" s="20" t="s">
        <v>43</v>
      </c>
      <c r="P1722" s="47">
        <v>0.12</v>
      </c>
      <c r="Q1722" s="48" t="s">
        <v>2203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2204</v>
      </c>
      <c r="F1723" s="20" t="s">
        <v>2204</v>
      </c>
      <c r="G1723" s="20" t="s">
        <v>2204</v>
      </c>
      <c r="H1723" s="20" t="s">
        <v>1998</v>
      </c>
      <c r="I1723" s="20" t="s">
        <v>1999</v>
      </c>
      <c r="J1723" s="20" t="s">
        <v>2000</v>
      </c>
      <c r="K1723" s="20" t="str">
        <f>VLOOKUP(H1723,[1]媒体表!C:T,18,0)</f>
        <v>北京多彩</v>
      </c>
      <c r="L1723" s="20" t="s">
        <v>2204</v>
      </c>
      <c r="M1723" s="47"/>
      <c r="N1723" s="20" t="s">
        <v>42</v>
      </c>
      <c r="O1723" s="20" t="s">
        <v>82</v>
      </c>
      <c r="P1723" s="47">
        <v>0</v>
      </c>
      <c r="Q1723" s="48" t="s">
        <v>2205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2206</v>
      </c>
      <c r="F1724" s="20" t="s">
        <v>2206</v>
      </c>
      <c r="G1724" s="20" t="s">
        <v>2206</v>
      </c>
      <c r="H1724" s="20" t="s">
        <v>1998</v>
      </c>
      <c r="I1724" s="20" t="s">
        <v>1999</v>
      </c>
      <c r="J1724" s="20" t="s">
        <v>2000</v>
      </c>
      <c r="K1724" s="20" t="str">
        <f>VLOOKUP(H1724,[1]媒体表!C:T,18,0)</f>
        <v>北京多彩</v>
      </c>
      <c r="L1724" s="20" t="s">
        <v>2206</v>
      </c>
      <c r="M1724" s="47"/>
      <c r="N1724" s="20" t="s">
        <v>59</v>
      </c>
      <c r="O1724" s="20" t="s">
        <v>43</v>
      </c>
      <c r="P1724" s="47">
        <v>0.08</v>
      </c>
      <c r="Q1724" s="48" t="s">
        <v>2207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2208</v>
      </c>
      <c r="F1725" s="20" t="s">
        <v>2209</v>
      </c>
      <c r="G1725" s="20" t="s">
        <v>2208</v>
      </c>
      <c r="H1725" s="20" t="s">
        <v>1998</v>
      </c>
      <c r="I1725" s="20" t="s">
        <v>1999</v>
      </c>
      <c r="J1725" s="20" t="s">
        <v>2000</v>
      </c>
      <c r="K1725" s="20" t="str">
        <f>VLOOKUP(H1725,[1]媒体表!C:T,18,0)</f>
        <v>北京多彩</v>
      </c>
      <c r="L1725" s="20" t="s">
        <v>2208</v>
      </c>
      <c r="M1725" s="47"/>
      <c r="N1725" s="20" t="s">
        <v>59</v>
      </c>
      <c r="O1725" s="20" t="s">
        <v>43</v>
      </c>
      <c r="P1725" s="47">
        <v>0.1</v>
      </c>
      <c r="Q1725" s="48" t="s">
        <v>2210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2211</v>
      </c>
      <c r="F1726" s="20" t="s">
        <v>2211</v>
      </c>
      <c r="G1726" s="20" t="s">
        <v>2211</v>
      </c>
      <c r="H1726" s="20" t="s">
        <v>1998</v>
      </c>
      <c r="I1726" s="20" t="s">
        <v>1999</v>
      </c>
      <c r="J1726" s="20" t="s">
        <v>2000</v>
      </c>
      <c r="K1726" s="20" t="str">
        <f>VLOOKUP(H1726,[1]媒体表!C:T,18,0)</f>
        <v>北京多彩</v>
      </c>
      <c r="L1726" s="20" t="s">
        <v>2211</v>
      </c>
      <c r="M1726" s="20"/>
      <c r="N1726" s="20" t="s">
        <v>59</v>
      </c>
      <c r="O1726" s="20" t="s">
        <v>43</v>
      </c>
      <c r="P1726" s="47">
        <v>0.08</v>
      </c>
      <c r="Q1726" s="48" t="s">
        <v>2212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2213</v>
      </c>
      <c r="F1727" s="20" t="s">
        <v>2213</v>
      </c>
      <c r="G1727" s="20" t="s">
        <v>2213</v>
      </c>
      <c r="H1727" s="20" t="s">
        <v>1998</v>
      </c>
      <c r="I1727" s="20" t="s">
        <v>1999</v>
      </c>
      <c r="J1727" s="20" t="s">
        <v>2000</v>
      </c>
      <c r="K1727" s="20" t="str">
        <f>VLOOKUP(H1727,[1]媒体表!C:T,18,0)</f>
        <v>北京多彩</v>
      </c>
      <c r="L1727" s="20" t="s">
        <v>2214</v>
      </c>
      <c r="M1727" s="20"/>
      <c r="N1727" s="20" t="s">
        <v>59</v>
      </c>
      <c r="O1727" s="20" t="s">
        <v>82</v>
      </c>
      <c r="P1727" s="47">
        <v>0</v>
      </c>
      <c r="Q1727" s="48" t="s">
        <v>2215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2216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2213</v>
      </c>
      <c r="F1728" s="20" t="s">
        <v>2213</v>
      </c>
      <c r="G1728" s="20" t="s">
        <v>2213</v>
      </c>
      <c r="H1728" s="20" t="s">
        <v>1998</v>
      </c>
      <c r="I1728" s="20" t="s">
        <v>1999</v>
      </c>
      <c r="J1728" s="20" t="s">
        <v>2000</v>
      </c>
      <c r="K1728" s="20" t="str">
        <f>VLOOKUP(H1728,[1]媒体表!C:T,18,0)</f>
        <v>北京多彩</v>
      </c>
      <c r="L1728" s="20" t="s">
        <v>2214</v>
      </c>
      <c r="M1728" s="20"/>
      <c r="N1728" s="20" t="s">
        <v>59</v>
      </c>
      <c r="O1728" s="20" t="s">
        <v>82</v>
      </c>
      <c r="P1728" s="47">
        <v>0</v>
      </c>
      <c r="Q1728" s="48" t="s">
        <v>2217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2218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2219</v>
      </c>
      <c r="F1729" s="20" t="s">
        <v>2219</v>
      </c>
      <c r="G1729" s="20" t="s">
        <v>2219</v>
      </c>
      <c r="H1729" s="20" t="s">
        <v>1998</v>
      </c>
      <c r="I1729" s="20" t="s">
        <v>1999</v>
      </c>
      <c r="J1729" s="20" t="s">
        <v>2000</v>
      </c>
      <c r="K1729" s="20" t="str">
        <f>VLOOKUP(H1729,[1]媒体表!C:T,18,0)</f>
        <v>北京多彩</v>
      </c>
      <c r="L1729" s="20" t="s">
        <v>2219</v>
      </c>
      <c r="M1729" s="20"/>
      <c r="N1729" s="20" t="s">
        <v>59</v>
      </c>
      <c r="O1729" s="20" t="s">
        <v>43</v>
      </c>
      <c r="P1729" s="47">
        <v>0.08</v>
      </c>
      <c r="Q1729" s="48" t="s">
        <v>2220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2219</v>
      </c>
      <c r="F1730" s="20" t="s">
        <v>2219</v>
      </c>
      <c r="G1730" s="20" t="s">
        <v>2219</v>
      </c>
      <c r="H1730" s="20" t="s">
        <v>1998</v>
      </c>
      <c r="I1730" s="20" t="s">
        <v>1999</v>
      </c>
      <c r="J1730" s="20" t="s">
        <v>2000</v>
      </c>
      <c r="K1730" s="20" t="str">
        <f>VLOOKUP(H1730,[1]媒体表!C:T,18,0)</f>
        <v>北京多彩</v>
      </c>
      <c r="L1730" s="20" t="s">
        <v>2219</v>
      </c>
      <c r="M1730" s="20"/>
      <c r="N1730" s="20" t="s">
        <v>59</v>
      </c>
      <c r="O1730" s="20" t="s">
        <v>43</v>
      </c>
      <c r="P1730" s="47">
        <v>0.08</v>
      </c>
      <c r="Q1730" s="48" t="s">
        <v>2221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2219</v>
      </c>
      <c r="F1731" s="20" t="s">
        <v>2219</v>
      </c>
      <c r="G1731" s="20" t="s">
        <v>2219</v>
      </c>
      <c r="H1731" s="20" t="s">
        <v>1998</v>
      </c>
      <c r="I1731" s="20" t="s">
        <v>1999</v>
      </c>
      <c r="J1731" s="20" t="s">
        <v>2000</v>
      </c>
      <c r="K1731" s="20" t="str">
        <f>VLOOKUP(H1731,[1]媒体表!C:T,18,0)</f>
        <v>北京多彩</v>
      </c>
      <c r="L1731" s="20" t="s">
        <v>2219</v>
      </c>
      <c r="M1731" s="20"/>
      <c r="N1731" s="20" t="s">
        <v>59</v>
      </c>
      <c r="O1731" s="20" t="s">
        <v>43</v>
      </c>
      <c r="P1731" s="47">
        <v>0.08</v>
      </c>
      <c r="Q1731" s="48" t="s">
        <v>2222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2223</v>
      </c>
      <c r="F1732" s="20" t="s">
        <v>2223</v>
      </c>
      <c r="G1732" s="20" t="s">
        <v>2223</v>
      </c>
      <c r="H1732" s="20" t="s">
        <v>1998</v>
      </c>
      <c r="I1732" s="20" t="s">
        <v>1999</v>
      </c>
      <c r="J1732" s="20" t="s">
        <v>2000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2224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2225</v>
      </c>
      <c r="F1733" s="20" t="s">
        <v>2225</v>
      </c>
      <c r="G1733" s="20" t="s">
        <v>2225</v>
      </c>
      <c r="H1733" s="20" t="s">
        <v>1998</v>
      </c>
      <c r="I1733" s="20" t="s">
        <v>1999</v>
      </c>
      <c r="J1733" s="20" t="s">
        <v>2000</v>
      </c>
      <c r="K1733" s="20" t="str">
        <f>VLOOKUP(H1733,[1]媒体表!C:T,18,0)</f>
        <v>北京多彩</v>
      </c>
      <c r="L1733" s="20" t="s">
        <v>2226</v>
      </c>
      <c r="M1733" s="20"/>
      <c r="N1733" s="20" t="s">
        <v>59</v>
      </c>
      <c r="O1733" s="20" t="s">
        <v>43</v>
      </c>
      <c r="P1733" s="47">
        <v>0.02</v>
      </c>
      <c r="Q1733" s="48" t="s">
        <v>2227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2225</v>
      </c>
      <c r="F1734" s="20" t="s">
        <v>2225</v>
      </c>
      <c r="G1734" s="20" t="s">
        <v>2225</v>
      </c>
      <c r="H1734" s="20" t="s">
        <v>1998</v>
      </c>
      <c r="I1734" s="20" t="s">
        <v>1999</v>
      </c>
      <c r="J1734" s="20" t="s">
        <v>2000</v>
      </c>
      <c r="K1734" s="20" t="str">
        <f>VLOOKUP(H1734,[1]媒体表!C:T,18,0)</f>
        <v>北京多彩</v>
      </c>
      <c r="L1734" s="20" t="s">
        <v>2226</v>
      </c>
      <c r="M1734" s="20"/>
      <c r="N1734" s="20" t="s">
        <v>42</v>
      </c>
      <c r="O1734" s="20" t="s">
        <v>43</v>
      </c>
      <c r="P1734" s="47">
        <v>0.02</v>
      </c>
      <c r="Q1734" s="48" t="s">
        <v>2227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2228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2229</v>
      </c>
      <c r="F1735" s="20" t="s">
        <v>2229</v>
      </c>
      <c r="G1735" s="20" t="s">
        <v>2229</v>
      </c>
      <c r="H1735" s="20" t="s">
        <v>1998</v>
      </c>
      <c r="I1735" s="20" t="s">
        <v>1999</v>
      </c>
      <c r="J1735" s="20" t="s">
        <v>2000</v>
      </c>
      <c r="K1735" s="20" t="str">
        <f>VLOOKUP(H1735,[1]媒体表!C:T,18,0)</f>
        <v>北京多彩</v>
      </c>
      <c r="L1735" s="20" t="s">
        <v>2229</v>
      </c>
      <c r="M1735" s="20"/>
      <c r="N1735" s="20" t="s">
        <v>42</v>
      </c>
      <c r="O1735" s="20" t="s">
        <v>43</v>
      </c>
      <c r="P1735" s="47">
        <v>0.04</v>
      </c>
      <c r="Q1735" s="48" t="s">
        <v>2230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2231</v>
      </c>
      <c r="F1736" s="20" t="s">
        <v>2231</v>
      </c>
      <c r="G1736" s="20" t="s">
        <v>2231</v>
      </c>
      <c r="H1736" s="20" t="s">
        <v>1998</v>
      </c>
      <c r="I1736" s="20" t="s">
        <v>1999</v>
      </c>
      <c r="J1736" s="20" t="s">
        <v>2000</v>
      </c>
      <c r="K1736" s="20" t="str">
        <f>VLOOKUP(H1736,[1]媒体表!C:T,18,0)</f>
        <v>北京多彩</v>
      </c>
      <c r="L1736" s="20" t="s">
        <v>2232</v>
      </c>
      <c r="M1736" s="20"/>
      <c r="N1736" s="20" t="s">
        <v>42</v>
      </c>
      <c r="O1736" s="20" t="s">
        <v>43</v>
      </c>
      <c r="P1736" s="47">
        <v>0.01</v>
      </c>
      <c r="Q1736" s="48" t="s">
        <v>2233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2231</v>
      </c>
      <c r="F1737" s="20" t="s">
        <v>2231</v>
      </c>
      <c r="G1737" s="20" t="s">
        <v>2231</v>
      </c>
      <c r="H1737" s="20" t="s">
        <v>1998</v>
      </c>
      <c r="I1737" s="20" t="s">
        <v>1999</v>
      </c>
      <c r="J1737" s="20" t="s">
        <v>2000</v>
      </c>
      <c r="K1737" s="20" t="str">
        <f>VLOOKUP(H1737,[1]媒体表!C:T,18,0)</f>
        <v>北京多彩</v>
      </c>
      <c r="L1737" s="20" t="s">
        <v>2234</v>
      </c>
      <c r="M1737" s="20"/>
      <c r="N1737" s="20" t="s">
        <v>42</v>
      </c>
      <c r="O1737" s="20" t="s">
        <v>43</v>
      </c>
      <c r="P1737" s="47">
        <v>0.01</v>
      </c>
      <c r="Q1737" s="48" t="s">
        <v>2235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2236</v>
      </c>
      <c r="F1738" s="20" t="s">
        <v>2236</v>
      </c>
      <c r="G1738" s="20" t="s">
        <v>2236</v>
      </c>
      <c r="H1738" s="20" t="s">
        <v>1998</v>
      </c>
      <c r="I1738" s="20" t="s">
        <v>1999</v>
      </c>
      <c r="J1738" s="20" t="s">
        <v>2000</v>
      </c>
      <c r="K1738" s="20" t="str">
        <f>VLOOKUP(H1738,[1]媒体表!C:T,18,0)</f>
        <v>北京多彩</v>
      </c>
      <c r="L1738" s="20" t="s">
        <v>2237</v>
      </c>
      <c r="M1738" s="20"/>
      <c r="N1738" s="20" t="s">
        <v>42</v>
      </c>
      <c r="O1738" s="20" t="s">
        <v>43</v>
      </c>
      <c r="P1738" s="47">
        <v>0.02</v>
      </c>
      <c r="Q1738" s="48" t="s">
        <v>2238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2239</v>
      </c>
      <c r="F1739" s="20" t="s">
        <v>2239</v>
      </c>
      <c r="G1739" s="20" t="s">
        <v>2239</v>
      </c>
      <c r="H1739" s="20" t="s">
        <v>1998</v>
      </c>
      <c r="I1739" s="20" t="s">
        <v>1999</v>
      </c>
      <c r="J1739" s="20" t="s">
        <v>2000</v>
      </c>
      <c r="K1739" s="20" t="str">
        <f>VLOOKUP(H1739,[1]媒体表!C:T,18,0)</f>
        <v>北京多彩</v>
      </c>
      <c r="L1739" s="20" t="s">
        <v>2240</v>
      </c>
      <c r="M1739" s="20"/>
      <c r="N1739" s="20" t="s">
        <v>42</v>
      </c>
      <c r="O1739" s="20" t="s">
        <v>82</v>
      </c>
      <c r="P1739" s="47">
        <v>0</v>
      </c>
      <c r="Q1739" s="48" t="s">
        <v>2241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1799</v>
      </c>
      <c r="F1740" s="20" t="s">
        <v>2242</v>
      </c>
      <c r="G1740" s="20" t="s">
        <v>1799</v>
      </c>
      <c r="H1740" s="20" t="s">
        <v>1998</v>
      </c>
      <c r="I1740" s="20" t="s">
        <v>1999</v>
      </c>
      <c r="J1740" s="20" t="s">
        <v>2000</v>
      </c>
      <c r="K1740" s="20" t="str">
        <f>VLOOKUP(H1740,[1]媒体表!C:T,18,0)</f>
        <v>北京多彩</v>
      </c>
      <c r="L1740" s="20" t="s">
        <v>2243</v>
      </c>
      <c r="M1740" s="20"/>
      <c r="N1740" s="20" t="s">
        <v>42</v>
      </c>
      <c r="O1740" s="20" t="s">
        <v>82</v>
      </c>
      <c r="P1740" s="47">
        <v>0</v>
      </c>
      <c r="Q1740" s="48" t="s">
        <v>2244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2245</v>
      </c>
      <c r="F1741" s="20" t="s">
        <v>2246</v>
      </c>
      <c r="G1741" s="20" t="s">
        <v>2245</v>
      </c>
      <c r="H1741" s="20" t="s">
        <v>1998</v>
      </c>
      <c r="I1741" s="20" t="s">
        <v>1999</v>
      </c>
      <c r="J1741" s="20" t="s">
        <v>2000</v>
      </c>
      <c r="K1741" s="20" t="str">
        <f>VLOOKUP(H1741,[1]媒体表!C:T,18,0)</f>
        <v>北京多彩</v>
      </c>
      <c r="L1741" s="20" t="s">
        <v>2245</v>
      </c>
      <c r="M1741" s="20"/>
      <c r="N1741" s="20" t="s">
        <v>42</v>
      </c>
      <c r="O1741" s="20" t="s">
        <v>43</v>
      </c>
      <c r="P1741" s="47">
        <v>0.05</v>
      </c>
      <c r="Q1741" s="48" t="s">
        <v>2247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1998</v>
      </c>
      <c r="I1742" s="20" t="s">
        <v>1999</v>
      </c>
      <c r="J1742" s="20" t="s">
        <v>2000</v>
      </c>
      <c r="K1742" s="20" t="str">
        <f>VLOOKUP(H1742,[1]媒体表!C:T,18,0)</f>
        <v>北京多彩</v>
      </c>
      <c r="L1742" s="20" t="s">
        <v>1723</v>
      </c>
      <c r="M1742" s="20"/>
      <c r="N1742" s="20" t="s">
        <v>59</v>
      </c>
      <c r="O1742" s="20" t="s">
        <v>43</v>
      </c>
      <c r="P1742" s="47">
        <v>0.04</v>
      </c>
      <c r="Q1742" s="48" t="s">
        <v>2248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1998</v>
      </c>
      <c r="I1743" s="20" t="s">
        <v>1999</v>
      </c>
      <c r="J1743" s="20" t="s">
        <v>2000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2181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1998</v>
      </c>
      <c r="I1744" s="20" t="s">
        <v>1999</v>
      </c>
      <c r="J1744" s="20" t="s">
        <v>2000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2249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1998</v>
      </c>
      <c r="I1745" s="20" t="s">
        <v>1999</v>
      </c>
      <c r="J1745" s="20" t="s">
        <v>2000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82</v>
      </c>
      <c r="P1745" s="47">
        <v>0</v>
      </c>
      <c r="Q1745" s="48" t="s">
        <v>2250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21944.36</v>
      </c>
      <c r="X1745" s="32"/>
      <c r="Y1745" s="32">
        <f t="shared" si="194"/>
        <v>21944.36</v>
      </c>
      <c r="Z1745" s="32">
        <f t="shared" si="191"/>
        <v>0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1998</v>
      </c>
      <c r="I1746" s="20" t="s">
        <v>1999</v>
      </c>
      <c r="J1746" s="20" t="s">
        <v>2000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2250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1998</v>
      </c>
      <c r="I1747" s="20" t="s">
        <v>1999</v>
      </c>
      <c r="J1747" s="20" t="s">
        <v>2000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2250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1998</v>
      </c>
      <c r="I1748" s="20" t="s">
        <v>1999</v>
      </c>
      <c r="J1748" s="20" t="s">
        <v>2000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82</v>
      </c>
      <c r="P1748" s="47">
        <v>0</v>
      </c>
      <c r="Q1748" s="48" t="s">
        <v>2251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312884.09999999998</v>
      </c>
      <c r="X1748" s="32"/>
      <c r="Y1748" s="32">
        <f t="shared" si="194"/>
        <v>312884.09999999998</v>
      </c>
      <c r="Z1748" s="32">
        <f t="shared" si="199"/>
        <v>0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1998</v>
      </c>
      <c r="I1749" s="20" t="s">
        <v>1999</v>
      </c>
      <c r="J1749" s="20" t="s">
        <v>2000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2251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2252</v>
      </c>
      <c r="F1750" s="20" t="s">
        <v>2252</v>
      </c>
      <c r="G1750" s="20" t="s">
        <v>2252</v>
      </c>
      <c r="H1750" s="20" t="s">
        <v>1998</v>
      </c>
      <c r="I1750" s="20" t="s">
        <v>1999</v>
      </c>
      <c r="J1750" s="20" t="s">
        <v>2000</v>
      </c>
      <c r="K1750" s="20" t="str">
        <f>VLOOKUP(H1750,[1]媒体表!C:T,18,0)</f>
        <v>北京多彩</v>
      </c>
      <c r="L1750" s="20" t="s">
        <v>2253</v>
      </c>
      <c r="M1750" s="20"/>
      <c r="N1750" s="20" t="s">
        <v>42</v>
      </c>
      <c r="O1750" s="20" t="s">
        <v>43</v>
      </c>
      <c r="P1750" s="47">
        <v>0.02</v>
      </c>
      <c r="Q1750" s="48" t="s">
        <v>2254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2255</v>
      </c>
      <c r="F1751" s="20" t="s">
        <v>2256</v>
      </c>
      <c r="G1751" s="20" t="s">
        <v>2255</v>
      </c>
      <c r="H1751" s="20" t="s">
        <v>1998</v>
      </c>
      <c r="I1751" s="20" t="s">
        <v>1999</v>
      </c>
      <c r="J1751" s="20" t="s">
        <v>2000</v>
      </c>
      <c r="K1751" s="20" t="str">
        <f>VLOOKUP(H1751,[1]媒体表!C:T,18,0)</f>
        <v>北京多彩</v>
      </c>
      <c r="L1751" s="20" t="s">
        <v>2255</v>
      </c>
      <c r="M1751" s="20"/>
      <c r="N1751" s="20" t="s">
        <v>42</v>
      </c>
      <c r="O1751" s="20" t="s">
        <v>43</v>
      </c>
      <c r="P1751" s="47">
        <v>0.02</v>
      </c>
      <c r="Q1751" s="48" t="s">
        <v>2257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1998</v>
      </c>
      <c r="I1752" s="20" t="s">
        <v>1999</v>
      </c>
      <c r="J1752" s="20" t="s">
        <v>2000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2258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2259</v>
      </c>
      <c r="F1753" s="20" t="s">
        <v>2260</v>
      </c>
      <c r="G1753" s="20" t="s">
        <v>2259</v>
      </c>
      <c r="H1753" s="20" t="s">
        <v>1998</v>
      </c>
      <c r="I1753" s="20" t="s">
        <v>1999</v>
      </c>
      <c r="J1753" s="20" t="s">
        <v>2000</v>
      </c>
      <c r="K1753" s="20" t="str">
        <f>VLOOKUP(H1753,[1]媒体表!C:T,18,0)</f>
        <v>北京多彩</v>
      </c>
      <c r="L1753" s="20" t="s">
        <v>2261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2262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1998</v>
      </c>
      <c r="I1754" s="20" t="s">
        <v>1999</v>
      </c>
      <c r="J1754" s="20" t="s">
        <v>2000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2263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1998</v>
      </c>
      <c r="I1755" s="20" t="s">
        <v>1999</v>
      </c>
      <c r="J1755" s="20" t="s">
        <v>2000</v>
      </c>
      <c r="K1755" s="20" t="str">
        <f>VLOOKUP(H1755,[1]媒体表!C:T,18,0)</f>
        <v>北京多彩</v>
      </c>
      <c r="L1755" s="20" t="s">
        <v>2264</v>
      </c>
      <c r="M1755" s="20"/>
      <c r="N1755" s="20" t="s">
        <v>42</v>
      </c>
      <c r="O1755" s="20" t="s">
        <v>43</v>
      </c>
      <c r="P1755" s="47">
        <v>0.03</v>
      </c>
      <c r="Q1755" s="48" t="s">
        <v>2265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1998</v>
      </c>
      <c r="I1756" s="20" t="s">
        <v>1999</v>
      </c>
      <c r="J1756" s="20" t="s">
        <v>2000</v>
      </c>
      <c r="K1756" s="20" t="str">
        <f>VLOOKUP(H1756,[1]媒体表!C:T,18,0)</f>
        <v>北京多彩</v>
      </c>
      <c r="L1756" s="20" t="s">
        <v>2264</v>
      </c>
      <c r="M1756" s="20"/>
      <c r="N1756" s="20" t="s">
        <v>42</v>
      </c>
      <c r="O1756" s="20" t="s">
        <v>82</v>
      </c>
      <c r="P1756" s="47">
        <v>0</v>
      </c>
      <c r="Q1756" s="48" t="s">
        <v>2265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1998</v>
      </c>
      <c r="I1757" s="20" t="s">
        <v>1999</v>
      </c>
      <c r="J1757" s="20" t="s">
        <v>2000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2266</v>
      </c>
      <c r="R1757" s="30" t="s">
        <v>2267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2268</v>
      </c>
      <c r="F1758" s="20" t="s">
        <v>2268</v>
      </c>
      <c r="G1758" s="20" t="s">
        <v>2268</v>
      </c>
      <c r="H1758" s="20" t="s">
        <v>1998</v>
      </c>
      <c r="I1758" s="20" t="s">
        <v>1999</v>
      </c>
      <c r="J1758" s="20" t="s">
        <v>2000</v>
      </c>
      <c r="K1758" s="20" t="str">
        <f>VLOOKUP(H1758,[1]媒体表!C:T,18,0)</f>
        <v>北京多彩</v>
      </c>
      <c r="L1758" s="20" t="s">
        <v>2268</v>
      </c>
      <c r="M1758" s="20"/>
      <c r="N1758" s="20" t="s">
        <v>59</v>
      </c>
      <c r="O1758" s="20" t="s">
        <v>43</v>
      </c>
      <c r="P1758" s="47">
        <v>0.04</v>
      </c>
      <c r="Q1758" s="48" t="s">
        <v>2269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2268</v>
      </c>
      <c r="F1759" s="20" t="s">
        <v>2268</v>
      </c>
      <c r="G1759" s="20" t="s">
        <v>2268</v>
      </c>
      <c r="H1759" s="20" t="s">
        <v>1998</v>
      </c>
      <c r="I1759" s="20" t="s">
        <v>1999</v>
      </c>
      <c r="J1759" s="20" t="s">
        <v>2000</v>
      </c>
      <c r="K1759" s="20" t="str">
        <f>VLOOKUP(H1759,[1]媒体表!C:T,18,0)</f>
        <v>北京多彩</v>
      </c>
      <c r="L1759" s="20" t="s">
        <v>2268</v>
      </c>
      <c r="M1759" s="20"/>
      <c r="N1759" s="20" t="s">
        <v>59</v>
      </c>
      <c r="O1759" s="20" t="s">
        <v>43</v>
      </c>
      <c r="P1759" s="47">
        <v>0.06</v>
      </c>
      <c r="Q1759" s="48" t="s">
        <v>2269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2268</v>
      </c>
      <c r="F1760" s="20" t="s">
        <v>2268</v>
      </c>
      <c r="G1760" s="20" t="s">
        <v>2268</v>
      </c>
      <c r="H1760" s="20" t="s">
        <v>1998</v>
      </c>
      <c r="I1760" s="20" t="s">
        <v>1999</v>
      </c>
      <c r="J1760" s="20" t="s">
        <v>2000</v>
      </c>
      <c r="K1760" s="20" t="str">
        <f>VLOOKUP(H1760,[1]媒体表!C:T,18,0)</f>
        <v>北京多彩</v>
      </c>
      <c r="L1760" s="20" t="s">
        <v>2268</v>
      </c>
      <c r="M1760" s="20"/>
      <c r="N1760" s="20" t="s">
        <v>59</v>
      </c>
      <c r="O1760" s="20" t="s">
        <v>43</v>
      </c>
      <c r="P1760" s="47">
        <v>0.06</v>
      </c>
      <c r="Q1760" s="48" t="s">
        <v>2270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2268</v>
      </c>
      <c r="F1761" s="20" t="s">
        <v>2268</v>
      </c>
      <c r="G1761" s="20" t="s">
        <v>2268</v>
      </c>
      <c r="H1761" s="20" t="s">
        <v>1998</v>
      </c>
      <c r="I1761" s="20" t="s">
        <v>1999</v>
      </c>
      <c r="J1761" s="20" t="s">
        <v>2000</v>
      </c>
      <c r="K1761" s="20" t="str">
        <f>VLOOKUP(H1761,[1]媒体表!C:T,18,0)</f>
        <v>北京多彩</v>
      </c>
      <c r="L1761" s="20" t="s">
        <v>2268</v>
      </c>
      <c r="M1761" s="20"/>
      <c r="N1761" s="20" t="s">
        <v>333</v>
      </c>
      <c r="O1761" s="20" t="s">
        <v>43</v>
      </c>
      <c r="P1761" s="47">
        <v>0.04</v>
      </c>
      <c r="Q1761" s="48" t="s">
        <v>2269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2271</v>
      </c>
      <c r="F1762" s="20" t="s">
        <v>2271</v>
      </c>
      <c r="G1762" s="20" t="s">
        <v>2271</v>
      </c>
      <c r="H1762" s="20" t="s">
        <v>1998</v>
      </c>
      <c r="I1762" s="20" t="s">
        <v>1999</v>
      </c>
      <c r="J1762" s="20" t="s">
        <v>2000</v>
      </c>
      <c r="K1762" s="20" t="str">
        <f>VLOOKUP(H1762,[1]媒体表!C:T,18,0)</f>
        <v>北京多彩</v>
      </c>
      <c r="L1762" s="20" t="s">
        <v>2272</v>
      </c>
      <c r="M1762" s="20"/>
      <c r="N1762" s="20" t="s">
        <v>42</v>
      </c>
      <c r="O1762" s="20" t="s">
        <v>43</v>
      </c>
      <c r="P1762" s="47">
        <v>0.03</v>
      </c>
      <c r="Q1762" s="48" t="s">
        <v>2273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2274</v>
      </c>
      <c r="F1763" s="20" t="s">
        <v>2274</v>
      </c>
      <c r="G1763" s="20" t="s">
        <v>2274</v>
      </c>
      <c r="H1763" s="20" t="s">
        <v>1998</v>
      </c>
      <c r="I1763" s="20" t="s">
        <v>1999</v>
      </c>
      <c r="J1763" s="20" t="s">
        <v>2000</v>
      </c>
      <c r="K1763" s="20" t="str">
        <f>VLOOKUP(H1763,[1]媒体表!C:T,18,0)</f>
        <v>北京多彩</v>
      </c>
      <c r="L1763" s="20" t="s">
        <v>2275</v>
      </c>
      <c r="M1763" s="20"/>
      <c r="N1763" s="20" t="s">
        <v>42</v>
      </c>
      <c r="O1763" s="20" t="s">
        <v>82</v>
      </c>
      <c r="P1763" s="47">
        <v>0</v>
      </c>
      <c r="Q1763" s="48" t="s">
        <v>2276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2277</v>
      </c>
      <c r="F1764" s="20" t="s">
        <v>2277</v>
      </c>
      <c r="G1764" s="20" t="s">
        <v>2277</v>
      </c>
      <c r="H1764" s="20" t="s">
        <v>1998</v>
      </c>
      <c r="I1764" s="20" t="s">
        <v>1999</v>
      </c>
      <c r="J1764" s="20" t="s">
        <v>2000</v>
      </c>
      <c r="K1764" s="20" t="str">
        <f>VLOOKUP(H1764,[1]媒体表!C:T,18,0)</f>
        <v>北京多彩</v>
      </c>
      <c r="L1764" s="20" t="s">
        <v>2277</v>
      </c>
      <c r="M1764" s="20"/>
      <c r="N1764" s="20" t="s">
        <v>42</v>
      </c>
      <c r="O1764" s="20" t="s">
        <v>43</v>
      </c>
      <c r="P1764" s="47">
        <v>0.02</v>
      </c>
      <c r="Q1764" s="48" t="s">
        <v>2278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2279</v>
      </c>
      <c r="F1765" s="20" t="s">
        <v>2279</v>
      </c>
      <c r="G1765" s="20" t="s">
        <v>2279</v>
      </c>
      <c r="H1765" s="20" t="s">
        <v>1998</v>
      </c>
      <c r="I1765" s="20" t="s">
        <v>1999</v>
      </c>
      <c r="J1765" s="20" t="s">
        <v>2000</v>
      </c>
      <c r="K1765" s="20" t="str">
        <f>VLOOKUP(H1765,[1]媒体表!C:T,18,0)</f>
        <v>北京多彩</v>
      </c>
      <c r="L1765" s="20" t="s">
        <v>2279</v>
      </c>
      <c r="M1765" s="20"/>
      <c r="N1765" s="20" t="s">
        <v>42</v>
      </c>
      <c r="O1765" s="20" t="s">
        <v>43</v>
      </c>
      <c r="P1765" s="47">
        <v>0.03</v>
      </c>
      <c r="Q1765" s="48" t="s">
        <v>2280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2279</v>
      </c>
      <c r="F1766" s="20" t="s">
        <v>2279</v>
      </c>
      <c r="G1766" s="20" t="s">
        <v>2279</v>
      </c>
      <c r="H1766" s="20" t="s">
        <v>1998</v>
      </c>
      <c r="I1766" s="20" t="s">
        <v>1999</v>
      </c>
      <c r="J1766" s="20" t="s">
        <v>2000</v>
      </c>
      <c r="K1766" s="20" t="str">
        <f>VLOOKUP(H1766,[1]媒体表!C:T,18,0)</f>
        <v>北京多彩</v>
      </c>
      <c r="L1766" s="20" t="s">
        <v>2279</v>
      </c>
      <c r="M1766" s="20"/>
      <c r="N1766" s="20" t="s">
        <v>42</v>
      </c>
      <c r="O1766" s="20" t="s">
        <v>82</v>
      </c>
      <c r="P1766" s="47">
        <v>0</v>
      </c>
      <c r="Q1766" s="48" t="s">
        <v>2280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1998</v>
      </c>
      <c r="I1767" s="20" t="s">
        <v>1999</v>
      </c>
      <c r="J1767" s="20" t="s">
        <v>2000</v>
      </c>
      <c r="K1767" s="20" t="str">
        <f>VLOOKUP(H1767,[1]媒体表!C:T,18,0)</f>
        <v>北京多彩</v>
      </c>
      <c r="L1767" s="20" t="s">
        <v>2281</v>
      </c>
      <c r="M1767" s="20"/>
      <c r="N1767" s="20" t="s">
        <v>59</v>
      </c>
      <c r="O1767" s="20" t="s">
        <v>43</v>
      </c>
      <c r="P1767" s="47">
        <v>0.08</v>
      </c>
      <c r="Q1767" s="48" t="s">
        <v>2282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1998</v>
      </c>
      <c r="I1768" s="20" t="s">
        <v>1999</v>
      </c>
      <c r="J1768" s="20" t="s">
        <v>2000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2266</v>
      </c>
      <c r="R1768" s="30" t="s">
        <v>2283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2284</v>
      </c>
      <c r="F1769" s="20" t="s">
        <v>2284</v>
      </c>
      <c r="G1769" s="20" t="s">
        <v>2285</v>
      </c>
      <c r="H1769" s="20" t="s">
        <v>1998</v>
      </c>
      <c r="I1769" s="20" t="s">
        <v>1999</v>
      </c>
      <c r="J1769" s="20" t="s">
        <v>2000</v>
      </c>
      <c r="K1769" s="20" t="str">
        <f>VLOOKUP(H1769,[1]媒体表!C:T,18,0)</f>
        <v>北京多彩</v>
      </c>
      <c r="L1769" s="20" t="s">
        <v>2286</v>
      </c>
      <c r="M1769" s="20"/>
      <c r="N1769" s="20" t="s">
        <v>42</v>
      </c>
      <c r="O1769" s="20" t="s">
        <v>82</v>
      </c>
      <c r="P1769" s="47">
        <v>0</v>
      </c>
      <c r="Q1769" s="48" t="s">
        <v>2287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1998</v>
      </c>
      <c r="I1770" s="20" t="s">
        <v>1999</v>
      </c>
      <c r="J1770" s="20" t="s">
        <v>2000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2288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2261</v>
      </c>
      <c r="F1771" s="20" t="s">
        <v>2261</v>
      </c>
      <c r="G1771" s="20" t="s">
        <v>2261</v>
      </c>
      <c r="H1771" s="20" t="s">
        <v>1998</v>
      </c>
      <c r="I1771" s="20" t="s">
        <v>1999</v>
      </c>
      <c r="J1771" s="20" t="s">
        <v>2000</v>
      </c>
      <c r="K1771" s="20" t="str">
        <f>VLOOKUP(H1771,[1]媒体表!C:T,18,0)</f>
        <v>北京多彩</v>
      </c>
      <c r="L1771" s="20" t="s">
        <v>2261</v>
      </c>
      <c r="M1771" s="20"/>
      <c r="N1771" s="20" t="s">
        <v>42</v>
      </c>
      <c r="O1771" s="20" t="s">
        <v>43</v>
      </c>
      <c r="P1771" s="47">
        <v>0.02</v>
      </c>
      <c r="Q1771" s="48" t="s">
        <v>2262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2261</v>
      </c>
      <c r="F1772" s="20" t="s">
        <v>2261</v>
      </c>
      <c r="G1772" s="20" t="s">
        <v>2261</v>
      </c>
      <c r="H1772" s="20" t="s">
        <v>1998</v>
      </c>
      <c r="I1772" s="20" t="s">
        <v>1999</v>
      </c>
      <c r="J1772" s="20" t="s">
        <v>2000</v>
      </c>
      <c r="K1772" s="20" t="str">
        <f>VLOOKUP(H1772,[1]媒体表!C:T,18,0)</f>
        <v>北京多彩</v>
      </c>
      <c r="L1772" s="20" t="s">
        <v>2261</v>
      </c>
      <c r="M1772" s="20"/>
      <c r="N1772" s="20" t="s">
        <v>42</v>
      </c>
      <c r="O1772" s="20" t="s">
        <v>82</v>
      </c>
      <c r="P1772" s="47">
        <v>0</v>
      </c>
      <c r="Q1772" s="48" t="s">
        <v>2262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2289</v>
      </c>
      <c r="F1773" s="20" t="s">
        <v>2289</v>
      </c>
      <c r="G1773" s="20" t="s">
        <v>2289</v>
      </c>
      <c r="H1773" s="20" t="s">
        <v>1998</v>
      </c>
      <c r="I1773" s="20" t="s">
        <v>1999</v>
      </c>
      <c r="J1773" s="20" t="s">
        <v>2000</v>
      </c>
      <c r="K1773" s="20" t="str">
        <f>VLOOKUP(H1773,[1]媒体表!C:T,18,0)</f>
        <v>北京多彩</v>
      </c>
      <c r="L1773" s="20" t="s">
        <v>2289</v>
      </c>
      <c r="M1773" s="20"/>
      <c r="N1773" s="20" t="s">
        <v>42</v>
      </c>
      <c r="O1773" s="20" t="s">
        <v>43</v>
      </c>
      <c r="P1773" s="47">
        <v>0.03</v>
      </c>
      <c r="Q1773" s="48" t="s">
        <v>2290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2291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2289</v>
      </c>
      <c r="F1774" s="20" t="s">
        <v>2289</v>
      </c>
      <c r="G1774" s="20" t="s">
        <v>2289</v>
      </c>
      <c r="H1774" s="20" t="s">
        <v>1998</v>
      </c>
      <c r="I1774" s="20" t="s">
        <v>1999</v>
      </c>
      <c r="J1774" s="20" t="s">
        <v>2000</v>
      </c>
      <c r="K1774" s="20" t="str">
        <f>VLOOKUP(H1774,[1]媒体表!C:T,18,0)</f>
        <v>北京多彩</v>
      </c>
      <c r="L1774" s="20" t="s">
        <v>2289</v>
      </c>
      <c r="M1774" s="20"/>
      <c r="N1774" s="20" t="s">
        <v>42</v>
      </c>
      <c r="O1774" s="20" t="s">
        <v>43</v>
      </c>
      <c r="P1774" s="47">
        <v>0.03</v>
      </c>
      <c r="Q1774" s="48" t="s">
        <v>2292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1732</v>
      </c>
      <c r="F1775" s="20" t="s">
        <v>1732</v>
      </c>
      <c r="G1775" s="20" t="s">
        <v>1732</v>
      </c>
      <c r="H1775" s="20" t="s">
        <v>1998</v>
      </c>
      <c r="I1775" s="20" t="s">
        <v>1999</v>
      </c>
      <c r="J1775" s="20" t="s">
        <v>2000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2293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1998</v>
      </c>
      <c r="I1776" s="20" t="s">
        <v>1999</v>
      </c>
      <c r="J1776" s="20" t="s">
        <v>2000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2294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1998</v>
      </c>
      <c r="I1777" s="20" t="s">
        <v>1999</v>
      </c>
      <c r="J1777" s="20" t="s">
        <v>2000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2293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2295</v>
      </c>
      <c r="F1778" s="20" t="s">
        <v>2295</v>
      </c>
      <c r="G1778" s="20" t="s">
        <v>2295</v>
      </c>
      <c r="H1778" s="20" t="s">
        <v>1998</v>
      </c>
      <c r="I1778" s="20" t="s">
        <v>1999</v>
      </c>
      <c r="J1778" s="20" t="s">
        <v>2000</v>
      </c>
      <c r="K1778" s="20" t="str">
        <f>VLOOKUP(H1778,[1]媒体表!C:T,18,0)</f>
        <v>北京多彩</v>
      </c>
      <c r="L1778" s="20" t="s">
        <v>2295</v>
      </c>
      <c r="M1778" s="20"/>
      <c r="N1778" s="20" t="s">
        <v>42</v>
      </c>
      <c r="O1778" s="20" t="s">
        <v>43</v>
      </c>
      <c r="P1778" s="47">
        <v>0.02</v>
      </c>
      <c r="Q1778" s="48" t="s">
        <v>2296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2295</v>
      </c>
      <c r="F1779" s="20" t="s">
        <v>2295</v>
      </c>
      <c r="G1779" s="20" t="s">
        <v>2295</v>
      </c>
      <c r="H1779" s="20" t="s">
        <v>1998</v>
      </c>
      <c r="I1779" s="20" t="s">
        <v>1999</v>
      </c>
      <c r="J1779" s="20" t="s">
        <v>2000</v>
      </c>
      <c r="K1779" s="20" t="str">
        <f>VLOOKUP(H1779,[1]媒体表!C:T,18,0)</f>
        <v>北京多彩</v>
      </c>
      <c r="L1779" s="20" t="s">
        <v>2297</v>
      </c>
      <c r="M1779" s="20"/>
      <c r="N1779" s="20" t="s">
        <v>42</v>
      </c>
      <c r="O1779" s="20" t="s">
        <v>43</v>
      </c>
      <c r="P1779" s="47">
        <v>0.02</v>
      </c>
      <c r="Q1779" s="48" t="s">
        <v>2298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2299</v>
      </c>
      <c r="F1780" s="20" t="s">
        <v>2299</v>
      </c>
      <c r="G1780" s="20" t="s">
        <v>2299</v>
      </c>
      <c r="H1780" s="20" t="s">
        <v>1998</v>
      </c>
      <c r="I1780" s="20" t="s">
        <v>1999</v>
      </c>
      <c r="J1780" s="20" t="s">
        <v>2000</v>
      </c>
      <c r="K1780" s="20" t="str">
        <f>VLOOKUP(H1780,[1]媒体表!C:T,18,0)</f>
        <v>北京多彩</v>
      </c>
      <c r="L1780" s="20" t="s">
        <v>2297</v>
      </c>
      <c r="M1780" s="20"/>
      <c r="N1780" s="20" t="s">
        <v>42</v>
      </c>
      <c r="O1780" s="20" t="s">
        <v>82</v>
      </c>
      <c r="P1780" s="47">
        <v>0</v>
      </c>
      <c r="Q1780" s="48" t="s">
        <v>2298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2300</v>
      </c>
      <c r="F1781" s="20" t="s">
        <v>2300</v>
      </c>
      <c r="G1781" s="20" t="s">
        <v>2300</v>
      </c>
      <c r="H1781" s="20" t="s">
        <v>1998</v>
      </c>
      <c r="I1781" s="20" t="s">
        <v>1999</v>
      </c>
      <c r="J1781" s="20" t="s">
        <v>2000</v>
      </c>
      <c r="K1781" s="20" t="str">
        <f>VLOOKUP(H1781,[1]媒体表!C:T,18,0)</f>
        <v>北京多彩</v>
      </c>
      <c r="L1781" s="20" t="s">
        <v>1789</v>
      </c>
      <c r="M1781" s="20"/>
      <c r="N1781" s="20" t="s">
        <v>59</v>
      </c>
      <c r="O1781" s="20" t="s">
        <v>43</v>
      </c>
      <c r="P1781" s="47">
        <v>0.08</v>
      </c>
      <c r="Q1781" s="48" t="s">
        <v>2301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2302</v>
      </c>
      <c r="F1782" s="20" t="s">
        <v>2302</v>
      </c>
      <c r="G1782" s="20" t="s">
        <v>2302</v>
      </c>
      <c r="H1782" s="20" t="s">
        <v>1998</v>
      </c>
      <c r="I1782" s="20" t="s">
        <v>1999</v>
      </c>
      <c r="J1782" s="20" t="s">
        <v>2000</v>
      </c>
      <c r="K1782" s="20" t="str">
        <f>VLOOKUP(H1782,[1]媒体表!C:T,18,0)</f>
        <v>北京多彩</v>
      </c>
      <c r="L1782" s="20" t="s">
        <v>2302</v>
      </c>
      <c r="M1782" s="20"/>
      <c r="N1782" s="20" t="s">
        <v>42</v>
      </c>
      <c r="O1782" s="20" t="s">
        <v>82</v>
      </c>
      <c r="P1782" s="47">
        <v>0</v>
      </c>
      <c r="Q1782" s="48" t="s">
        <v>2303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2304</v>
      </c>
      <c r="F1783" s="20" t="s">
        <v>2304</v>
      </c>
      <c r="G1783" s="20" t="s">
        <v>2304</v>
      </c>
      <c r="H1783" s="20" t="s">
        <v>1998</v>
      </c>
      <c r="I1783" s="20" t="s">
        <v>1999</v>
      </c>
      <c r="J1783" s="20" t="s">
        <v>2000</v>
      </c>
      <c r="K1783" s="20" t="str">
        <f>VLOOKUP(H1783,[1]媒体表!C:T,18,0)</f>
        <v>北京多彩</v>
      </c>
      <c r="L1783" s="20" t="s">
        <v>2304</v>
      </c>
      <c r="M1783" s="20"/>
      <c r="N1783" s="20" t="s">
        <v>42</v>
      </c>
      <c r="O1783" s="20" t="s">
        <v>82</v>
      </c>
      <c r="P1783" s="47">
        <v>0</v>
      </c>
      <c r="Q1783" s="48" t="s">
        <v>2305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2306</v>
      </c>
      <c r="F1784" s="20" t="s">
        <v>2306</v>
      </c>
      <c r="G1784" s="20" t="s">
        <v>2306</v>
      </c>
      <c r="H1784" s="20" t="s">
        <v>1998</v>
      </c>
      <c r="I1784" s="20" t="s">
        <v>1999</v>
      </c>
      <c r="J1784" s="20" t="s">
        <v>2000</v>
      </c>
      <c r="K1784" s="20" t="str">
        <f>VLOOKUP(H1784,[1]媒体表!C:T,18,0)</f>
        <v>北京多彩</v>
      </c>
      <c r="L1784" s="20" t="s">
        <v>2306</v>
      </c>
      <c r="M1784" s="20"/>
      <c r="N1784" s="20" t="s">
        <v>59</v>
      </c>
      <c r="O1784" s="20" t="s">
        <v>151</v>
      </c>
      <c r="P1784" s="47">
        <v>0.09</v>
      </c>
      <c r="Q1784" s="48" t="s">
        <v>2307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2308</v>
      </c>
      <c r="F1785" s="20" t="s">
        <v>2308</v>
      </c>
      <c r="G1785" s="20" t="s">
        <v>2308</v>
      </c>
      <c r="H1785" s="20" t="s">
        <v>1998</v>
      </c>
      <c r="I1785" s="20" t="s">
        <v>1999</v>
      </c>
      <c r="J1785" s="20" t="s">
        <v>2000</v>
      </c>
      <c r="K1785" s="20" t="str">
        <f>VLOOKUP(H1785,[1]媒体表!C:T,18,0)</f>
        <v>北京多彩</v>
      </c>
      <c r="L1785" s="20" t="s">
        <v>2309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2310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2311</v>
      </c>
      <c r="F1786" s="20" t="s">
        <v>2311</v>
      </c>
      <c r="G1786" s="20" t="s">
        <v>2311</v>
      </c>
      <c r="H1786" s="20" t="s">
        <v>1998</v>
      </c>
      <c r="I1786" s="20" t="s">
        <v>1999</v>
      </c>
      <c r="J1786" s="20" t="s">
        <v>2000</v>
      </c>
      <c r="K1786" s="20" t="str">
        <f>VLOOKUP(H1786,[1]媒体表!C:T,18,0)</f>
        <v>北京多彩</v>
      </c>
      <c r="L1786" s="20" t="s">
        <v>2312</v>
      </c>
      <c r="M1786" s="20"/>
      <c r="N1786" s="20" t="s">
        <v>42</v>
      </c>
      <c r="O1786" s="20" t="s">
        <v>82</v>
      </c>
      <c r="P1786" s="47">
        <v>0</v>
      </c>
      <c r="Q1786" s="48" t="s">
        <v>2313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2005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1998</v>
      </c>
      <c r="I1787" s="20" t="s">
        <v>1999</v>
      </c>
      <c r="J1787" s="20" t="s">
        <v>2000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2314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2315</v>
      </c>
      <c r="F1788" s="20" t="s">
        <v>2315</v>
      </c>
      <c r="G1788" s="20" t="s">
        <v>2315</v>
      </c>
      <c r="H1788" s="20" t="s">
        <v>1998</v>
      </c>
      <c r="I1788" s="20" t="s">
        <v>1999</v>
      </c>
      <c r="J1788" s="20" t="s">
        <v>2000</v>
      </c>
      <c r="K1788" s="20" t="str">
        <f>VLOOKUP(H1788,[1]媒体表!C:T,18,0)</f>
        <v>北京多彩</v>
      </c>
      <c r="L1788" s="20" t="s">
        <v>2315</v>
      </c>
      <c r="M1788" s="20"/>
      <c r="N1788" s="20" t="s">
        <v>42</v>
      </c>
      <c r="O1788" s="20" t="s">
        <v>82</v>
      </c>
      <c r="P1788" s="47">
        <v>0</v>
      </c>
      <c r="Q1788" s="48" t="s">
        <v>2316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24390.54</v>
      </c>
      <c r="X1788" s="32"/>
      <c r="Y1788" s="32">
        <f t="shared" si="206"/>
        <v>24390.54</v>
      </c>
      <c r="Z1788" s="32">
        <f t="shared" si="207"/>
        <v>0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2315</v>
      </c>
      <c r="F1789" s="20" t="s">
        <v>2315</v>
      </c>
      <c r="G1789" s="20" t="s">
        <v>2315</v>
      </c>
      <c r="H1789" s="20" t="s">
        <v>1998</v>
      </c>
      <c r="I1789" s="20" t="s">
        <v>1999</v>
      </c>
      <c r="J1789" s="20" t="s">
        <v>2000</v>
      </c>
      <c r="K1789" s="20" t="str">
        <f>VLOOKUP(H1789,[1]媒体表!C:T,18,0)</f>
        <v>北京多彩</v>
      </c>
      <c r="L1789" s="20" t="s">
        <v>2315</v>
      </c>
      <c r="M1789" s="20"/>
      <c r="N1789" s="20" t="s">
        <v>42</v>
      </c>
      <c r="O1789" s="20" t="s">
        <v>82</v>
      </c>
      <c r="P1789" s="47">
        <v>0</v>
      </c>
      <c r="Q1789" s="48" t="s">
        <v>2316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1740</v>
      </c>
      <c r="F1790" s="20" t="s">
        <v>1740</v>
      </c>
      <c r="G1790" s="20" t="s">
        <v>1740</v>
      </c>
      <c r="H1790" s="20" t="s">
        <v>1998</v>
      </c>
      <c r="I1790" s="20" t="s">
        <v>1999</v>
      </c>
      <c r="J1790" s="20" t="s">
        <v>2000</v>
      </c>
      <c r="K1790" s="20" t="str">
        <f>VLOOKUP(H1790,[1]媒体表!C:T,18,0)</f>
        <v>北京多彩</v>
      </c>
      <c r="L1790" s="20" t="s">
        <v>1740</v>
      </c>
      <c r="M1790" s="20"/>
      <c r="N1790" s="20" t="s">
        <v>59</v>
      </c>
      <c r="O1790" s="20" t="s">
        <v>43</v>
      </c>
      <c r="P1790" s="47">
        <v>0.15</v>
      </c>
      <c r="Q1790" s="48" t="s">
        <v>2317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>S1790/1.15</f>
        <v>421.26956521739135</v>
      </c>
      <c r="X1790" s="32"/>
      <c r="Y1790" s="32">
        <f t="shared" si="206"/>
        <v>421.26956521739135</v>
      </c>
      <c r="Z1790" s="32">
        <f t="shared" si="207"/>
        <v>-421.26956521739135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1741</v>
      </c>
      <c r="F1791" s="20" t="s">
        <v>1741</v>
      </c>
      <c r="G1791" s="20" t="s">
        <v>1741</v>
      </c>
      <c r="H1791" s="20" t="s">
        <v>1998</v>
      </c>
      <c r="I1791" s="20" t="s">
        <v>1999</v>
      </c>
      <c r="J1791" s="20" t="s">
        <v>2000</v>
      </c>
      <c r="K1791" s="20" t="str">
        <f>VLOOKUP(H1791,[1]媒体表!C:T,18,0)</f>
        <v>北京多彩</v>
      </c>
      <c r="L1791" s="20" t="s">
        <v>1741</v>
      </c>
      <c r="M1791" s="20"/>
      <c r="N1791" s="20" t="s">
        <v>59</v>
      </c>
      <c r="O1791" s="20" t="s">
        <v>43</v>
      </c>
      <c r="P1791" s="47">
        <v>0.11</v>
      </c>
      <c r="Q1791" s="48" t="s">
        <v>2318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1772</v>
      </c>
      <c r="F1792" s="20" t="s">
        <v>1772</v>
      </c>
      <c r="G1792" s="20" t="s">
        <v>1772</v>
      </c>
      <c r="H1792" s="20" t="s">
        <v>1998</v>
      </c>
      <c r="I1792" s="20" t="s">
        <v>1999</v>
      </c>
      <c r="J1792" s="20" t="s">
        <v>2000</v>
      </c>
      <c r="K1792" s="20" t="str">
        <f>VLOOKUP(H1792,[1]媒体表!C:T,18,0)</f>
        <v>北京多彩</v>
      </c>
      <c r="L1792" s="20" t="s">
        <v>1772</v>
      </c>
      <c r="M1792" s="20"/>
      <c r="N1792" s="20" t="s">
        <v>59</v>
      </c>
      <c r="O1792" s="20" t="s">
        <v>82</v>
      </c>
      <c r="P1792" s="47">
        <v>0</v>
      </c>
      <c r="Q1792" s="48" t="s">
        <v>2319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1772</v>
      </c>
      <c r="F1793" s="20" t="s">
        <v>1772</v>
      </c>
      <c r="G1793" s="20" t="s">
        <v>1772</v>
      </c>
      <c r="H1793" s="20" t="s">
        <v>1998</v>
      </c>
      <c r="I1793" s="20" t="s">
        <v>1999</v>
      </c>
      <c r="J1793" s="20" t="s">
        <v>2000</v>
      </c>
      <c r="K1793" s="20" t="str">
        <f>VLOOKUP(H1793,[1]媒体表!C:T,18,0)</f>
        <v>北京多彩</v>
      </c>
      <c r="L1793" s="20" t="s">
        <v>1772</v>
      </c>
      <c r="M1793" s="20"/>
      <c r="N1793" s="20" t="s">
        <v>42</v>
      </c>
      <c r="O1793" s="20" t="s">
        <v>82</v>
      </c>
      <c r="P1793" s="47">
        <v>0</v>
      </c>
      <c r="Q1793" s="48" t="s">
        <v>2320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1998</v>
      </c>
      <c r="I1794" s="20" t="s">
        <v>1999</v>
      </c>
      <c r="J1794" s="20" t="s">
        <v>2000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2321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1748</v>
      </c>
      <c r="F1795" s="20" t="s">
        <v>1748</v>
      </c>
      <c r="G1795" s="20" t="s">
        <v>1748</v>
      </c>
      <c r="H1795" s="20" t="s">
        <v>1998</v>
      </c>
      <c r="I1795" s="20" t="s">
        <v>1999</v>
      </c>
      <c r="J1795" s="20" t="s">
        <v>2000</v>
      </c>
      <c r="K1795" s="20" t="str">
        <f>VLOOKUP(H1795,[1]媒体表!C:T,18,0)</f>
        <v>北京多彩</v>
      </c>
      <c r="L1795" s="20" t="s">
        <v>1748</v>
      </c>
      <c r="M1795" s="20"/>
      <c r="N1795" s="20" t="s">
        <v>59</v>
      </c>
      <c r="O1795" s="20" t="s">
        <v>43</v>
      </c>
      <c r="P1795" s="47">
        <v>0.08</v>
      </c>
      <c r="Q1795" s="48" t="s">
        <v>2322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1748</v>
      </c>
      <c r="F1796" s="20" t="s">
        <v>1748</v>
      </c>
      <c r="G1796" s="20" t="s">
        <v>1748</v>
      </c>
      <c r="H1796" s="20" t="s">
        <v>1998</v>
      </c>
      <c r="I1796" s="20" t="s">
        <v>1999</v>
      </c>
      <c r="J1796" s="20" t="s">
        <v>2000</v>
      </c>
      <c r="K1796" s="20" t="str">
        <f>VLOOKUP(H1796,[1]媒体表!C:T,18,0)</f>
        <v>北京多彩</v>
      </c>
      <c r="L1796" s="20" t="s">
        <v>1748</v>
      </c>
      <c r="M1796" s="20"/>
      <c r="N1796" s="20" t="s">
        <v>42</v>
      </c>
      <c r="O1796" s="20" t="s">
        <v>82</v>
      </c>
      <c r="P1796" s="47">
        <v>0</v>
      </c>
      <c r="Q1796" s="48" t="s">
        <v>2323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1748</v>
      </c>
      <c r="F1797" s="20" t="s">
        <v>1748</v>
      </c>
      <c r="G1797" s="20" t="s">
        <v>1748</v>
      </c>
      <c r="H1797" s="20" t="s">
        <v>1998</v>
      </c>
      <c r="I1797" s="20" t="s">
        <v>1999</v>
      </c>
      <c r="J1797" s="20" t="s">
        <v>2000</v>
      </c>
      <c r="K1797" s="20" t="str">
        <f>VLOOKUP(H1797,[1]媒体表!C:T,18,0)</f>
        <v>北京多彩</v>
      </c>
      <c r="L1797" s="20" t="s">
        <v>1748</v>
      </c>
      <c r="M1797" s="20"/>
      <c r="N1797" s="20" t="s">
        <v>333</v>
      </c>
      <c r="O1797" s="20" t="s">
        <v>43</v>
      </c>
      <c r="P1797" s="47">
        <v>0.08</v>
      </c>
      <c r="Q1797" s="48" t="s">
        <v>2322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1998</v>
      </c>
      <c r="I1798" s="20" t="s">
        <v>1999</v>
      </c>
      <c r="J1798" s="20" t="s">
        <v>2000</v>
      </c>
      <c r="K1798" s="20" t="str">
        <f>VLOOKUP(H1798,[1]媒体表!C:T,18,0)</f>
        <v>北京多彩</v>
      </c>
      <c r="L1798" s="20" t="s">
        <v>2324</v>
      </c>
      <c r="M1798" s="20"/>
      <c r="N1798" s="20" t="s">
        <v>42</v>
      </c>
      <c r="O1798" s="20" t="s">
        <v>74</v>
      </c>
      <c r="P1798" s="47">
        <v>0.98</v>
      </c>
      <c r="Q1798" s="48" t="s">
        <v>2325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2326</v>
      </c>
      <c r="F1799" s="20" t="s">
        <v>2327</v>
      </c>
      <c r="G1799" s="20" t="s">
        <v>2326</v>
      </c>
      <c r="H1799" s="20" t="s">
        <v>1998</v>
      </c>
      <c r="I1799" s="20" t="s">
        <v>1999</v>
      </c>
      <c r="J1799" s="20" t="s">
        <v>2000</v>
      </c>
      <c r="K1799" s="20" t="str">
        <f>VLOOKUP(H1799,[1]媒体表!C:T,18,0)</f>
        <v>北京多彩</v>
      </c>
      <c r="L1799" s="20" t="s">
        <v>2326</v>
      </c>
      <c r="M1799" s="20"/>
      <c r="N1799" s="20" t="s">
        <v>42</v>
      </c>
      <c r="O1799" s="20" t="s">
        <v>74</v>
      </c>
      <c r="P1799" s="47">
        <v>0.96</v>
      </c>
      <c r="Q1799" s="48" t="s">
        <v>2328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1998</v>
      </c>
      <c r="I1800" s="20" t="s">
        <v>1999</v>
      </c>
      <c r="J1800" s="20" t="s">
        <v>2000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2329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1998</v>
      </c>
      <c r="I1801" s="20" t="s">
        <v>1999</v>
      </c>
      <c r="J1801" s="20" t="s">
        <v>2000</v>
      </c>
      <c r="K1801" s="20" t="str">
        <f>VLOOKUP(H1801,[1]媒体表!C:T,18,0)</f>
        <v>北京多彩</v>
      </c>
      <c r="L1801" s="20" t="s">
        <v>2330</v>
      </c>
      <c r="M1801" s="20"/>
      <c r="N1801" s="20" t="s">
        <v>42</v>
      </c>
      <c r="O1801" s="20" t="s">
        <v>82</v>
      </c>
      <c r="P1801" s="47">
        <v>0</v>
      </c>
      <c r="Q1801" s="48" t="s">
        <v>2331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1998</v>
      </c>
      <c r="I1802" s="20" t="s">
        <v>1999</v>
      </c>
      <c r="J1802" s="20" t="s">
        <v>2000</v>
      </c>
      <c r="K1802" s="20" t="str">
        <f>VLOOKUP(H1802,[1]媒体表!C:T,18,0)</f>
        <v>北京多彩</v>
      </c>
      <c r="L1802" s="20" t="s">
        <v>2330</v>
      </c>
      <c r="M1802" s="20"/>
      <c r="N1802" s="20" t="s">
        <v>42</v>
      </c>
      <c r="O1802" s="20" t="s">
        <v>74</v>
      </c>
      <c r="P1802" s="47">
        <v>0.96</v>
      </c>
      <c r="Q1802" s="48" t="s">
        <v>2331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1998</v>
      </c>
      <c r="I1803" s="20" t="s">
        <v>1999</v>
      </c>
      <c r="J1803" s="20" t="s">
        <v>2000</v>
      </c>
      <c r="K1803" s="20" t="str">
        <f>VLOOKUP(H1803,[1]媒体表!C:T,18,0)</f>
        <v>北京多彩</v>
      </c>
      <c r="L1803" s="20" t="s">
        <v>2330</v>
      </c>
      <c r="M1803" s="20"/>
      <c r="N1803" s="20" t="s">
        <v>42</v>
      </c>
      <c r="O1803" s="20" t="s">
        <v>74</v>
      </c>
      <c r="P1803" s="47">
        <v>0.98</v>
      </c>
      <c r="Q1803" s="48" t="s">
        <v>2331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2332</v>
      </c>
      <c r="F1804" s="20" t="s">
        <v>2332</v>
      </c>
      <c r="G1804" s="20" t="s">
        <v>2332</v>
      </c>
      <c r="H1804" s="20" t="s">
        <v>1998</v>
      </c>
      <c r="I1804" s="20" t="s">
        <v>1999</v>
      </c>
      <c r="J1804" s="20" t="s">
        <v>2000</v>
      </c>
      <c r="K1804" s="20" t="str">
        <f>VLOOKUP(H1804,[1]媒体表!C:T,18,0)</f>
        <v>北京多彩</v>
      </c>
      <c r="L1804" s="20" t="s">
        <v>2332</v>
      </c>
      <c r="M1804" s="20"/>
      <c r="N1804" s="20" t="s">
        <v>59</v>
      </c>
      <c r="O1804" s="20" t="s">
        <v>43</v>
      </c>
      <c r="P1804" s="47">
        <v>0.04</v>
      </c>
      <c r="Q1804" s="48" t="s">
        <v>2333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2332</v>
      </c>
      <c r="F1805" s="20" t="s">
        <v>2334</v>
      </c>
      <c r="G1805" s="20" t="s">
        <v>2332</v>
      </c>
      <c r="H1805" s="20" t="s">
        <v>1998</v>
      </c>
      <c r="I1805" s="20" t="s">
        <v>1999</v>
      </c>
      <c r="J1805" s="20" t="s">
        <v>2000</v>
      </c>
      <c r="K1805" s="20" t="str">
        <f>VLOOKUP(H1805,[1]媒体表!C:T,18,0)</f>
        <v>北京多彩</v>
      </c>
      <c r="L1805" s="20" t="s">
        <v>2332</v>
      </c>
      <c r="M1805" s="20"/>
      <c r="N1805" s="20" t="s">
        <v>42</v>
      </c>
      <c r="O1805" s="20" t="s">
        <v>43</v>
      </c>
      <c r="P1805" s="47">
        <v>0.04</v>
      </c>
      <c r="Q1805" s="48" t="s">
        <v>2333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2335</v>
      </c>
      <c r="F1806" s="20" t="s">
        <v>2335</v>
      </c>
      <c r="G1806" s="20" t="s">
        <v>2335</v>
      </c>
      <c r="H1806" s="20" t="s">
        <v>1998</v>
      </c>
      <c r="I1806" s="20" t="s">
        <v>1999</v>
      </c>
      <c r="J1806" s="20" t="s">
        <v>2000</v>
      </c>
      <c r="K1806" s="20" t="str">
        <f>VLOOKUP(H1806,[1]媒体表!C:T,18,0)</f>
        <v>北京多彩</v>
      </c>
      <c r="L1806" s="20" t="s">
        <v>2330</v>
      </c>
      <c r="M1806" s="20"/>
      <c r="N1806" s="20" t="s">
        <v>59</v>
      </c>
      <c r="O1806" s="20" t="s">
        <v>74</v>
      </c>
      <c r="P1806" s="47">
        <v>0.92</v>
      </c>
      <c r="Q1806" s="48" t="s">
        <v>2331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1998</v>
      </c>
      <c r="I1807" s="20" t="s">
        <v>1999</v>
      </c>
      <c r="J1807" s="20" t="s">
        <v>2000</v>
      </c>
      <c r="K1807" s="20" t="str">
        <f>VLOOKUP(H1807,[1]媒体表!C:T,18,0)</f>
        <v>北京多彩</v>
      </c>
      <c r="L1807" s="20" t="s">
        <v>2332</v>
      </c>
      <c r="M1807" s="20"/>
      <c r="N1807" s="20" t="s">
        <v>42</v>
      </c>
      <c r="O1807" s="20" t="s">
        <v>74</v>
      </c>
      <c r="P1807" s="47">
        <v>0.96</v>
      </c>
      <c r="Q1807" s="48" t="s">
        <v>2336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1998</v>
      </c>
      <c r="I1808" s="20" t="s">
        <v>1999</v>
      </c>
      <c r="J1808" s="20" t="s">
        <v>2000</v>
      </c>
      <c r="K1808" s="20" t="str">
        <f>VLOOKUP(H1808,[1]媒体表!C:T,18,0)</f>
        <v>北京多彩</v>
      </c>
      <c r="L1808" s="20" t="s">
        <v>2337</v>
      </c>
      <c r="M1808" s="20"/>
      <c r="N1808" s="20" t="s">
        <v>42</v>
      </c>
      <c r="O1808" s="20" t="s">
        <v>43</v>
      </c>
      <c r="P1808" s="47">
        <v>0.02</v>
      </c>
      <c r="Q1808" s="48" t="s">
        <v>2338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1998</v>
      </c>
      <c r="I1809" s="20" t="s">
        <v>1999</v>
      </c>
      <c r="J1809" s="20" t="s">
        <v>2000</v>
      </c>
      <c r="K1809" s="20" t="str">
        <f>VLOOKUP(H1809,[1]媒体表!C:T,18,0)</f>
        <v>北京多彩</v>
      </c>
      <c r="L1809" s="20" t="s">
        <v>1761</v>
      </c>
      <c r="M1809" s="20"/>
      <c r="N1809" s="20" t="s">
        <v>42</v>
      </c>
      <c r="O1809" s="20" t="s">
        <v>43</v>
      </c>
      <c r="P1809" s="47">
        <v>0.02</v>
      </c>
      <c r="Q1809" s="48" t="s">
        <v>2339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2340</v>
      </c>
      <c r="G1810" s="20" t="s">
        <v>840</v>
      </c>
      <c r="H1810" s="20" t="s">
        <v>1998</v>
      </c>
      <c r="I1810" s="20" t="s">
        <v>1999</v>
      </c>
      <c r="J1810" s="20" t="s">
        <v>2000</v>
      </c>
      <c r="K1810" s="20" t="str">
        <f>VLOOKUP(H1810,[1]媒体表!C:T,18,0)</f>
        <v>北京多彩</v>
      </c>
      <c r="L1810" s="20" t="s">
        <v>2341</v>
      </c>
      <c r="M1810" s="20"/>
      <c r="N1810" s="20" t="s">
        <v>42</v>
      </c>
      <c r="O1810" s="20" t="s">
        <v>43</v>
      </c>
      <c r="P1810" s="47">
        <v>0.04</v>
      </c>
      <c r="Q1810" s="48" t="s">
        <v>2342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2340</v>
      </c>
      <c r="G1811" s="20" t="s">
        <v>840</v>
      </c>
      <c r="H1811" s="20" t="s">
        <v>1998</v>
      </c>
      <c r="I1811" s="20" t="s">
        <v>1999</v>
      </c>
      <c r="J1811" s="20" t="s">
        <v>2000</v>
      </c>
      <c r="K1811" s="20" t="str">
        <f>VLOOKUP(H1811,[1]媒体表!C:T,18,0)</f>
        <v>北京多彩</v>
      </c>
      <c r="L1811" s="20" t="s">
        <v>1761</v>
      </c>
      <c r="M1811" s="20"/>
      <c r="N1811" s="20" t="s">
        <v>42</v>
      </c>
      <c r="O1811" s="20" t="s">
        <v>43</v>
      </c>
      <c r="P1811" s="47">
        <v>0.04</v>
      </c>
      <c r="Q1811" s="48" t="s">
        <v>2339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1998</v>
      </c>
      <c r="I1812" s="20" t="s">
        <v>1999</v>
      </c>
      <c r="J1812" s="20" t="s">
        <v>2000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2343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2344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1998</v>
      </c>
      <c r="I1813" s="20" t="s">
        <v>1999</v>
      </c>
      <c r="J1813" s="20" t="s">
        <v>2000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2343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2344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2345</v>
      </c>
      <c r="F1814" s="20" t="s">
        <v>2345</v>
      </c>
      <c r="G1814" s="20" t="s">
        <v>2345</v>
      </c>
      <c r="H1814" s="20" t="s">
        <v>1998</v>
      </c>
      <c r="I1814" s="20" t="s">
        <v>1999</v>
      </c>
      <c r="J1814" s="20" t="s">
        <v>2000</v>
      </c>
      <c r="K1814" s="20" t="str">
        <f>VLOOKUP(H1814,[1]媒体表!C:T,18,0)</f>
        <v>北京多彩</v>
      </c>
      <c r="L1814" s="20" t="s">
        <v>2345</v>
      </c>
      <c r="M1814" s="20"/>
      <c r="N1814" s="20" t="s">
        <v>42</v>
      </c>
      <c r="O1814" s="20" t="s">
        <v>43</v>
      </c>
      <c r="P1814" s="47">
        <v>0.02</v>
      </c>
      <c r="Q1814" s="48" t="s">
        <v>2346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2345</v>
      </c>
      <c r="F1815" s="20" t="s">
        <v>2345</v>
      </c>
      <c r="G1815" s="20" t="s">
        <v>2345</v>
      </c>
      <c r="H1815" s="20" t="s">
        <v>1998</v>
      </c>
      <c r="I1815" s="20" t="s">
        <v>1999</v>
      </c>
      <c r="J1815" s="20" t="s">
        <v>2000</v>
      </c>
      <c r="K1815" s="20" t="str">
        <f>VLOOKUP(H1815,[1]媒体表!C:T,18,0)</f>
        <v>北京多彩</v>
      </c>
      <c r="L1815" s="20" t="s">
        <v>2345</v>
      </c>
      <c r="M1815" s="20"/>
      <c r="N1815" s="20" t="s">
        <v>42</v>
      </c>
      <c r="O1815" s="20" t="s">
        <v>82</v>
      </c>
      <c r="P1815" s="47">
        <v>0</v>
      </c>
      <c r="Q1815" s="48" t="s">
        <v>2346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2347</v>
      </c>
      <c r="F1816" s="20" t="s">
        <v>2348</v>
      </c>
      <c r="G1816" s="20" t="s">
        <v>2347</v>
      </c>
      <c r="H1816" s="20" t="s">
        <v>1998</v>
      </c>
      <c r="I1816" s="20" t="s">
        <v>1999</v>
      </c>
      <c r="J1816" s="20" t="s">
        <v>2000</v>
      </c>
      <c r="K1816" s="20" t="str">
        <f>VLOOKUP(H1816,[1]媒体表!C:T,18,0)</f>
        <v>北京多彩</v>
      </c>
      <c r="L1816" s="20" t="s">
        <v>2349</v>
      </c>
      <c r="M1816" s="47"/>
      <c r="N1816" s="20" t="s">
        <v>42</v>
      </c>
      <c r="O1816" s="20" t="s">
        <v>43</v>
      </c>
      <c r="P1816" s="47">
        <v>0.02</v>
      </c>
      <c r="Q1816" s="48" t="s">
        <v>2350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1998</v>
      </c>
      <c r="I1817" s="20" t="s">
        <v>1999</v>
      </c>
      <c r="J1817" s="20" t="s">
        <v>2000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82</v>
      </c>
      <c r="P1817" s="47">
        <v>0</v>
      </c>
      <c r="Q1817" s="48" t="s">
        <v>2351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12583.2</v>
      </c>
      <c r="X1817" s="32"/>
      <c r="Y1817" s="32">
        <f t="shared" si="206"/>
        <v>12583.2</v>
      </c>
      <c r="Z1817" s="32">
        <f t="shared" si="207"/>
        <v>0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1998</v>
      </c>
      <c r="I1818" s="20" t="s">
        <v>1999</v>
      </c>
      <c r="J1818" s="20" t="s">
        <v>2000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2351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1998</v>
      </c>
      <c r="I1819" s="20" t="s">
        <v>1999</v>
      </c>
      <c r="J1819" s="20" t="s">
        <v>2000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2351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2352</v>
      </c>
      <c r="F1820" s="20" t="s">
        <v>2352</v>
      </c>
      <c r="G1820" s="20" t="s">
        <v>2352</v>
      </c>
      <c r="H1820" s="20" t="s">
        <v>1998</v>
      </c>
      <c r="I1820" s="20" t="s">
        <v>1999</v>
      </c>
      <c r="J1820" s="20" t="s">
        <v>2000</v>
      </c>
      <c r="K1820" s="20" t="str">
        <f>VLOOKUP(H1820,[1]媒体表!C:T,18,0)</f>
        <v>北京多彩</v>
      </c>
      <c r="L1820" s="20" t="s">
        <v>2352</v>
      </c>
      <c r="M1820" s="47"/>
      <c r="N1820" s="20" t="s">
        <v>42</v>
      </c>
      <c r="O1820" s="20" t="s">
        <v>43</v>
      </c>
      <c r="P1820" s="47">
        <v>0.02</v>
      </c>
      <c r="Q1820" s="48" t="s">
        <v>2353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2354</v>
      </c>
      <c r="F1821" s="20" t="s">
        <v>2354</v>
      </c>
      <c r="G1821" s="20" t="s">
        <v>2354</v>
      </c>
      <c r="H1821" s="20" t="s">
        <v>1998</v>
      </c>
      <c r="I1821" s="20" t="s">
        <v>1999</v>
      </c>
      <c r="J1821" s="20" t="s">
        <v>2000</v>
      </c>
      <c r="K1821" s="20" t="str">
        <f>VLOOKUP(H1821,[1]媒体表!C:T,18,0)</f>
        <v>北京多彩</v>
      </c>
      <c r="L1821" s="20" t="s">
        <v>2355</v>
      </c>
      <c r="M1821" s="47"/>
      <c r="N1821" s="20" t="s">
        <v>59</v>
      </c>
      <c r="O1821" s="20" t="s">
        <v>43</v>
      </c>
      <c r="P1821" s="47">
        <v>0.04</v>
      </c>
      <c r="Q1821" s="48" t="s">
        <v>2356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2354</v>
      </c>
      <c r="F1822" s="20" t="s">
        <v>2354</v>
      </c>
      <c r="G1822" s="20" t="s">
        <v>2354</v>
      </c>
      <c r="H1822" s="20" t="s">
        <v>1998</v>
      </c>
      <c r="I1822" s="20" t="s">
        <v>1999</v>
      </c>
      <c r="J1822" s="20" t="s">
        <v>2000</v>
      </c>
      <c r="K1822" s="20" t="str">
        <f>VLOOKUP(H1822,[1]媒体表!C:T,18,0)</f>
        <v>北京多彩</v>
      </c>
      <c r="L1822" s="20" t="s">
        <v>2355</v>
      </c>
      <c r="M1822" s="47"/>
      <c r="N1822" s="20" t="s">
        <v>42</v>
      </c>
      <c r="O1822" s="20" t="s">
        <v>43</v>
      </c>
      <c r="P1822" s="47">
        <v>0.02</v>
      </c>
      <c r="Q1822" s="48" t="s">
        <v>2357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2354</v>
      </c>
      <c r="F1823" s="20" t="s">
        <v>2354</v>
      </c>
      <c r="G1823" s="20" t="s">
        <v>2354</v>
      </c>
      <c r="H1823" s="20" t="s">
        <v>1998</v>
      </c>
      <c r="I1823" s="20" t="s">
        <v>1999</v>
      </c>
      <c r="J1823" s="20" t="s">
        <v>2000</v>
      </c>
      <c r="K1823" s="20" t="str">
        <f>VLOOKUP(H1823,[1]媒体表!C:T,18,0)</f>
        <v>北京多彩</v>
      </c>
      <c r="L1823" s="20" t="s">
        <v>2355</v>
      </c>
      <c r="M1823" s="47"/>
      <c r="N1823" s="20" t="s">
        <v>333</v>
      </c>
      <c r="O1823" s="20" t="s">
        <v>43</v>
      </c>
      <c r="P1823" s="47">
        <v>0.04</v>
      </c>
      <c r="Q1823" s="48" t="s">
        <v>2356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2358</v>
      </c>
      <c r="F1824" s="20" t="s">
        <v>2358</v>
      </c>
      <c r="G1824" s="20" t="s">
        <v>2358</v>
      </c>
      <c r="H1824" s="20" t="s">
        <v>1998</v>
      </c>
      <c r="I1824" s="20" t="s">
        <v>1999</v>
      </c>
      <c r="J1824" s="20" t="s">
        <v>2000</v>
      </c>
      <c r="K1824" s="20" t="str">
        <f>VLOOKUP(H1824,[1]媒体表!C:T,18,0)</f>
        <v>北京多彩</v>
      </c>
      <c r="L1824" s="20" t="s">
        <v>2358</v>
      </c>
      <c r="M1824" s="47"/>
      <c r="N1824" s="20" t="s">
        <v>42</v>
      </c>
      <c r="O1824" s="20" t="s">
        <v>74</v>
      </c>
      <c r="P1824" s="47">
        <v>0.98</v>
      </c>
      <c r="Q1824" s="48" t="s">
        <v>2359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2360</v>
      </c>
      <c r="F1825" s="20" t="s">
        <v>2360</v>
      </c>
      <c r="G1825" s="20" t="s">
        <v>2360</v>
      </c>
      <c r="H1825" s="20" t="s">
        <v>1998</v>
      </c>
      <c r="I1825" s="20" t="s">
        <v>1999</v>
      </c>
      <c r="J1825" s="20" t="s">
        <v>2000</v>
      </c>
      <c r="K1825" s="20" t="str">
        <f>VLOOKUP(H1825,[1]媒体表!C:T,18,0)</f>
        <v>北京多彩</v>
      </c>
      <c r="L1825" s="20" t="s">
        <v>2360</v>
      </c>
      <c r="M1825" s="47"/>
      <c r="N1825" s="20" t="s">
        <v>59</v>
      </c>
      <c r="O1825" s="20" t="s">
        <v>43</v>
      </c>
      <c r="P1825" s="47">
        <v>0.04</v>
      </c>
      <c r="Q1825" s="48" t="s">
        <v>2361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2362</v>
      </c>
      <c r="F1826" s="20" t="s">
        <v>2362</v>
      </c>
      <c r="G1826" s="20" t="s">
        <v>2362</v>
      </c>
      <c r="H1826" s="20" t="s">
        <v>1998</v>
      </c>
      <c r="I1826" s="20" t="s">
        <v>1999</v>
      </c>
      <c r="J1826" s="20" t="s">
        <v>2000</v>
      </c>
      <c r="K1826" s="20" t="str">
        <f>VLOOKUP(H1826,[1]媒体表!C:T,18,0)</f>
        <v>北京多彩</v>
      </c>
      <c r="L1826" s="20" t="s">
        <v>1772</v>
      </c>
      <c r="M1826" s="47"/>
      <c r="N1826" s="20" t="s">
        <v>42</v>
      </c>
      <c r="O1826" s="20" t="s">
        <v>82</v>
      </c>
      <c r="P1826" s="47">
        <v>0</v>
      </c>
      <c r="Q1826" s="48" t="s">
        <v>2320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1781</v>
      </c>
      <c r="F1827" s="20" t="s">
        <v>1781</v>
      </c>
      <c r="G1827" s="20" t="s">
        <v>1781</v>
      </c>
      <c r="H1827" s="20" t="s">
        <v>1998</v>
      </c>
      <c r="I1827" s="20" t="s">
        <v>1999</v>
      </c>
      <c r="J1827" s="20" t="s">
        <v>2000</v>
      </c>
      <c r="K1827" s="20" t="str">
        <f>VLOOKUP(H1827,[1]媒体表!C:T,18,0)</f>
        <v>北京多彩</v>
      </c>
      <c r="L1827" s="20" t="s">
        <v>1781</v>
      </c>
      <c r="M1827" s="47"/>
      <c r="N1827" s="20" t="s">
        <v>42</v>
      </c>
      <c r="O1827" s="20" t="s">
        <v>82</v>
      </c>
      <c r="P1827" s="47">
        <v>0</v>
      </c>
      <c r="Q1827" s="48" t="s">
        <v>2363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2364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1998</v>
      </c>
      <c r="I1828" s="20" t="s">
        <v>1999</v>
      </c>
      <c r="J1828" s="20" t="s">
        <v>2000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2365</v>
      </c>
      <c r="F1829" s="20" t="s">
        <v>2365</v>
      </c>
      <c r="G1829" s="20" t="s">
        <v>2365</v>
      </c>
      <c r="H1829" s="20" t="s">
        <v>1998</v>
      </c>
      <c r="I1829" s="20" t="s">
        <v>1999</v>
      </c>
      <c r="J1829" s="20" t="s">
        <v>2000</v>
      </c>
      <c r="K1829" s="20" t="str">
        <f>VLOOKUP(H1829,[1]媒体表!C:T,18,0)</f>
        <v>北京多彩</v>
      </c>
      <c r="L1829" s="20" t="s">
        <v>2365</v>
      </c>
      <c r="M1829" s="47"/>
      <c r="N1829" s="20" t="s">
        <v>42</v>
      </c>
      <c r="O1829" s="20" t="s">
        <v>43</v>
      </c>
      <c r="P1829" s="47">
        <v>0.04</v>
      </c>
      <c r="Q1829" s="48" t="s">
        <v>2366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2365</v>
      </c>
      <c r="F1830" s="20" t="s">
        <v>2365</v>
      </c>
      <c r="G1830" s="20" t="s">
        <v>2365</v>
      </c>
      <c r="H1830" s="20" t="s">
        <v>1998</v>
      </c>
      <c r="I1830" s="20" t="s">
        <v>1999</v>
      </c>
      <c r="J1830" s="20" t="s">
        <v>2000</v>
      </c>
      <c r="K1830" s="20" t="str">
        <f>VLOOKUP(H1830,[1]媒体表!C:T,18,0)</f>
        <v>北京多彩</v>
      </c>
      <c r="L1830" s="20" t="s">
        <v>2365</v>
      </c>
      <c r="M1830" s="47"/>
      <c r="N1830" s="20" t="s">
        <v>42</v>
      </c>
      <c r="O1830" s="20" t="s">
        <v>82</v>
      </c>
      <c r="P1830" s="47">
        <v>0</v>
      </c>
      <c r="Q1830" s="48" t="s">
        <v>2366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2365</v>
      </c>
      <c r="F1831" s="20" t="s">
        <v>2365</v>
      </c>
      <c r="G1831" s="20" t="s">
        <v>2365</v>
      </c>
      <c r="H1831" s="20" t="s">
        <v>1998</v>
      </c>
      <c r="I1831" s="20" t="s">
        <v>1999</v>
      </c>
      <c r="J1831" s="20" t="s">
        <v>2000</v>
      </c>
      <c r="K1831" s="20" t="str">
        <f>VLOOKUP(H1831,[1]媒体表!C:T,18,0)</f>
        <v>北京多彩</v>
      </c>
      <c r="L1831" s="20" t="s">
        <v>2365</v>
      </c>
      <c r="M1831" s="47"/>
      <c r="N1831" s="20" t="s">
        <v>333</v>
      </c>
      <c r="O1831" s="20" t="s">
        <v>82</v>
      </c>
      <c r="P1831" s="47">
        <v>0</v>
      </c>
      <c r="Q1831" s="48" t="s">
        <v>2366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1998</v>
      </c>
      <c r="I1832" s="20" t="s">
        <v>1999</v>
      </c>
      <c r="J1832" s="20" t="s">
        <v>2000</v>
      </c>
      <c r="K1832" s="20" t="str">
        <f>VLOOKUP(H1832,[1]媒体表!C:T,18,0)</f>
        <v>北京多彩</v>
      </c>
      <c r="L1832" s="20" t="s">
        <v>2367</v>
      </c>
      <c r="M1832" s="47"/>
      <c r="N1832" s="20" t="s">
        <v>59</v>
      </c>
      <c r="O1832" s="20" t="s">
        <v>43</v>
      </c>
      <c r="P1832" s="47">
        <v>0.02</v>
      </c>
      <c r="Q1832" s="48" t="s">
        <v>2368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1998</v>
      </c>
      <c r="I1833" s="20" t="s">
        <v>1999</v>
      </c>
      <c r="J1833" s="20" t="s">
        <v>2000</v>
      </c>
      <c r="K1833" s="20" t="str">
        <f>VLOOKUP(H1833,[1]媒体表!C:T,18,0)</f>
        <v>北京多彩</v>
      </c>
      <c r="L1833" s="20" t="s">
        <v>2367</v>
      </c>
      <c r="M1833" s="47"/>
      <c r="N1833" s="20" t="s">
        <v>59</v>
      </c>
      <c r="O1833" s="20" t="s">
        <v>43</v>
      </c>
      <c r="P1833" s="47">
        <v>0.06</v>
      </c>
      <c r="Q1833" s="48" t="s">
        <v>2368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1998</v>
      </c>
      <c r="I1834" s="20" t="s">
        <v>1999</v>
      </c>
      <c r="J1834" s="20" t="s">
        <v>2000</v>
      </c>
      <c r="K1834" s="20" t="str">
        <f>VLOOKUP(H1834,[1]媒体表!C:T,18,0)</f>
        <v>北京多彩</v>
      </c>
      <c r="L1834" s="20" t="s">
        <v>2367</v>
      </c>
      <c r="M1834" s="47"/>
      <c r="N1834" s="20" t="s">
        <v>42</v>
      </c>
      <c r="O1834" s="20" t="s">
        <v>43</v>
      </c>
      <c r="P1834" s="47">
        <v>0.02</v>
      </c>
      <c r="Q1834" s="48" t="s">
        <v>2369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3323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1998</v>
      </c>
      <c r="I1835" s="20" t="s">
        <v>1999</v>
      </c>
      <c r="J1835" s="20" t="s">
        <v>2000</v>
      </c>
      <c r="K1835" s="20" t="str">
        <f>VLOOKUP(H1835,[1]媒体表!C:T,18,0)</f>
        <v>北京多彩</v>
      </c>
      <c r="L1835" s="20" t="s">
        <v>2367</v>
      </c>
      <c r="M1835" s="47"/>
      <c r="N1835" s="20" t="s">
        <v>42</v>
      </c>
      <c r="O1835" s="20" t="s">
        <v>43</v>
      </c>
      <c r="P1835" s="47">
        <v>0.03</v>
      </c>
      <c r="Q1835" s="48" t="s">
        <v>2369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2370</v>
      </c>
      <c r="F1836" s="20" t="s">
        <v>2370</v>
      </c>
      <c r="G1836" s="20" t="s">
        <v>2370</v>
      </c>
      <c r="H1836" s="20" t="s">
        <v>1998</v>
      </c>
      <c r="I1836" s="20" t="s">
        <v>1999</v>
      </c>
      <c r="J1836" s="20" t="s">
        <v>2000</v>
      </c>
      <c r="K1836" s="20" t="str">
        <f>VLOOKUP(H1836,[1]媒体表!C:T,18,0)</f>
        <v>北京多彩</v>
      </c>
      <c r="L1836" s="20" t="s">
        <v>2371</v>
      </c>
      <c r="M1836" s="47"/>
      <c r="N1836" s="20" t="s">
        <v>42</v>
      </c>
      <c r="O1836" s="20" t="s">
        <v>82</v>
      </c>
      <c r="P1836" s="47">
        <v>0</v>
      </c>
      <c r="Q1836" s="48" t="s">
        <v>2372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1998</v>
      </c>
      <c r="I1837" s="20" t="s">
        <v>1999</v>
      </c>
      <c r="J1837" s="20" t="s">
        <v>2000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2373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1998</v>
      </c>
      <c r="I1838" s="20" t="s">
        <v>1999</v>
      </c>
      <c r="J1838" s="20" t="s">
        <v>2000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2373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2374</v>
      </c>
      <c r="F1839" s="20" t="s">
        <v>2375</v>
      </c>
      <c r="G1839" s="20" t="s">
        <v>2374</v>
      </c>
      <c r="H1839" s="20" t="s">
        <v>1998</v>
      </c>
      <c r="I1839" s="20" t="s">
        <v>1999</v>
      </c>
      <c r="J1839" s="20" t="s">
        <v>2000</v>
      </c>
      <c r="K1839" s="20" t="str">
        <f>VLOOKUP(H1839,[1]媒体表!C:T,18,0)</f>
        <v>北京多彩</v>
      </c>
      <c r="L1839" s="20" t="s">
        <v>2374</v>
      </c>
      <c r="M1839" s="47"/>
      <c r="N1839" s="20" t="s">
        <v>42</v>
      </c>
      <c r="O1839" s="20" t="s">
        <v>43</v>
      </c>
      <c r="P1839" s="47">
        <v>0.02</v>
      </c>
      <c r="Q1839" s="48" t="s">
        <v>2376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1998</v>
      </c>
      <c r="I1840" s="20" t="s">
        <v>1999</v>
      </c>
      <c r="J1840" s="20" t="s">
        <v>2000</v>
      </c>
      <c r="K1840" s="20" t="str">
        <f>VLOOKUP(H1840,[1]媒体表!C:T,18,0)</f>
        <v>北京多彩</v>
      </c>
      <c r="L1840" s="20" t="s">
        <v>2377</v>
      </c>
      <c r="M1840" s="47"/>
      <c r="N1840" s="20" t="s">
        <v>42</v>
      </c>
      <c r="O1840" s="20" t="s">
        <v>43</v>
      </c>
      <c r="P1840" s="47">
        <v>0.02</v>
      </c>
      <c r="Q1840" s="48" t="s">
        <v>2378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1998</v>
      </c>
      <c r="I1841" s="20" t="s">
        <v>1999</v>
      </c>
      <c r="J1841" s="20" t="s">
        <v>2000</v>
      </c>
      <c r="K1841" s="20" t="str">
        <f>VLOOKUP(H1841,[1]媒体表!C:T,18,0)</f>
        <v>北京多彩</v>
      </c>
      <c r="L1841" s="20" t="s">
        <v>2377</v>
      </c>
      <c r="M1841" s="47"/>
      <c r="N1841" s="20" t="s">
        <v>42</v>
      </c>
      <c r="O1841" s="20" t="s">
        <v>43</v>
      </c>
      <c r="P1841" s="47">
        <v>0.04</v>
      </c>
      <c r="Q1841" s="48" t="s">
        <v>2378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2379</v>
      </c>
      <c r="F1842" s="20" t="s">
        <v>2379</v>
      </c>
      <c r="G1842" s="20" t="s">
        <v>2379</v>
      </c>
      <c r="H1842" s="20" t="s">
        <v>1998</v>
      </c>
      <c r="I1842" s="20" t="s">
        <v>1999</v>
      </c>
      <c r="J1842" s="20" t="s">
        <v>2000</v>
      </c>
      <c r="K1842" s="20" t="str">
        <f>VLOOKUP(H1842,[1]媒体表!C:T,18,0)</f>
        <v>北京多彩</v>
      </c>
      <c r="L1842" s="20" t="s">
        <v>2379</v>
      </c>
      <c r="M1842" s="47"/>
      <c r="N1842" s="20" t="s">
        <v>42</v>
      </c>
      <c r="O1842" s="20" t="s">
        <v>43</v>
      </c>
      <c r="P1842" s="47">
        <v>0.02</v>
      </c>
      <c r="Q1842" s="48" t="s">
        <v>2380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2381</v>
      </c>
      <c r="F1843" s="20" t="s">
        <v>2381</v>
      </c>
      <c r="G1843" s="20" t="s">
        <v>2381</v>
      </c>
      <c r="H1843" s="20" t="s">
        <v>1998</v>
      </c>
      <c r="I1843" s="20" t="s">
        <v>1999</v>
      </c>
      <c r="J1843" s="20" t="s">
        <v>2000</v>
      </c>
      <c r="K1843" s="20" t="str">
        <f>VLOOKUP(H1843,[1]媒体表!C:T,18,0)</f>
        <v>北京多彩</v>
      </c>
      <c r="L1843" s="20" t="s">
        <v>2381</v>
      </c>
      <c r="M1843" s="47"/>
      <c r="N1843" s="20" t="s">
        <v>59</v>
      </c>
      <c r="O1843" s="20" t="s">
        <v>82</v>
      </c>
      <c r="P1843" s="47">
        <v>0</v>
      </c>
      <c r="Q1843" s="48" t="s">
        <v>2382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2383</v>
      </c>
      <c r="F1844" s="20" t="s">
        <v>2383</v>
      </c>
      <c r="G1844" s="20" t="s">
        <v>2383</v>
      </c>
      <c r="H1844" s="20" t="s">
        <v>1998</v>
      </c>
      <c r="I1844" s="20" t="s">
        <v>1999</v>
      </c>
      <c r="J1844" s="20" t="s">
        <v>2000</v>
      </c>
      <c r="K1844" s="20" t="str">
        <f>VLOOKUP(H1844,[1]媒体表!C:T,18,0)</f>
        <v>北京多彩</v>
      </c>
      <c r="L1844" s="20" t="s">
        <v>2383</v>
      </c>
      <c r="M1844" s="47"/>
      <c r="N1844" s="20" t="s">
        <v>42</v>
      </c>
      <c r="O1844" s="20" t="s">
        <v>43</v>
      </c>
      <c r="P1844" s="47">
        <v>0.02</v>
      </c>
      <c r="Q1844" s="48" t="s">
        <v>2384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2383</v>
      </c>
      <c r="F1845" s="20" t="s">
        <v>2383</v>
      </c>
      <c r="G1845" s="20" t="s">
        <v>2383</v>
      </c>
      <c r="H1845" s="20" t="s">
        <v>1998</v>
      </c>
      <c r="I1845" s="20" t="s">
        <v>1999</v>
      </c>
      <c r="J1845" s="20" t="s">
        <v>2000</v>
      </c>
      <c r="K1845" s="20" t="str">
        <f>VLOOKUP(H1845,[1]媒体表!C:T,18,0)</f>
        <v>北京多彩</v>
      </c>
      <c r="L1845" s="20" t="s">
        <v>2383</v>
      </c>
      <c r="M1845" s="47"/>
      <c r="N1845" s="20" t="s">
        <v>42</v>
      </c>
      <c r="O1845" s="20" t="s">
        <v>82</v>
      </c>
      <c r="P1845" s="47">
        <v>0</v>
      </c>
      <c r="Q1845" s="48" t="s">
        <v>2384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2385</v>
      </c>
      <c r="F1846" s="20" t="s">
        <v>2385</v>
      </c>
      <c r="G1846" s="20" t="s">
        <v>2385</v>
      </c>
      <c r="H1846" s="20" t="s">
        <v>1998</v>
      </c>
      <c r="I1846" s="20" t="s">
        <v>1999</v>
      </c>
      <c r="J1846" s="20" t="s">
        <v>2000</v>
      </c>
      <c r="K1846" s="20" t="str">
        <f>VLOOKUP(H1846,[1]媒体表!C:T,18,0)</f>
        <v>北京多彩</v>
      </c>
      <c r="L1846" s="20" t="s">
        <v>2385</v>
      </c>
      <c r="M1846" s="47"/>
      <c r="N1846" s="20" t="s">
        <v>42</v>
      </c>
      <c r="O1846" s="20" t="s">
        <v>43</v>
      </c>
      <c r="P1846" s="47">
        <v>0.03</v>
      </c>
      <c r="Q1846" s="48" t="s">
        <v>2386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2387</v>
      </c>
      <c r="F1847" s="20" t="s">
        <v>2387</v>
      </c>
      <c r="G1847" s="20" t="s">
        <v>2387</v>
      </c>
      <c r="H1847" s="20" t="s">
        <v>1998</v>
      </c>
      <c r="I1847" s="20" t="s">
        <v>1999</v>
      </c>
      <c r="J1847" s="20" t="s">
        <v>2000</v>
      </c>
      <c r="K1847" s="20" t="str">
        <f>VLOOKUP(H1847,[1]媒体表!C:T,18,0)</f>
        <v>北京多彩</v>
      </c>
      <c r="L1847" s="20" t="s">
        <v>2387</v>
      </c>
      <c r="M1847" s="47"/>
      <c r="N1847" s="20" t="s">
        <v>59</v>
      </c>
      <c r="O1847" s="20" t="s">
        <v>82</v>
      </c>
      <c r="P1847" s="47">
        <v>0</v>
      </c>
      <c r="Q1847" s="48" t="s">
        <v>2388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2389</v>
      </c>
      <c r="F1848" s="20" t="s">
        <v>2389</v>
      </c>
      <c r="G1848" s="20" t="s">
        <v>2389</v>
      </c>
      <c r="H1848" s="20" t="s">
        <v>1998</v>
      </c>
      <c r="I1848" s="20" t="s">
        <v>1999</v>
      </c>
      <c r="J1848" s="20" t="s">
        <v>2000</v>
      </c>
      <c r="K1848" s="20" t="str">
        <f>VLOOKUP(H1848,[1]媒体表!C:T,18,0)</f>
        <v>北京多彩</v>
      </c>
      <c r="L1848" s="20" t="s">
        <v>2389</v>
      </c>
      <c r="M1848" s="47"/>
      <c r="N1848" s="20" t="s">
        <v>59</v>
      </c>
      <c r="O1848" s="20" t="s">
        <v>43</v>
      </c>
      <c r="P1848" s="47">
        <v>0.1</v>
      </c>
      <c r="Q1848" s="48" t="s">
        <v>2390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2391</v>
      </c>
      <c r="F1849" s="20" t="s">
        <v>2391</v>
      </c>
      <c r="G1849" s="20" t="s">
        <v>2391</v>
      </c>
      <c r="H1849" s="20" t="s">
        <v>1998</v>
      </c>
      <c r="I1849" s="20" t="s">
        <v>1999</v>
      </c>
      <c r="J1849" s="20" t="s">
        <v>2000</v>
      </c>
      <c r="K1849" s="20" t="str">
        <f>VLOOKUP(H1849,[1]媒体表!C:T,18,0)</f>
        <v>北京多彩</v>
      </c>
      <c r="L1849" s="20" t="s">
        <v>2392</v>
      </c>
      <c r="M1849" s="47"/>
      <c r="N1849" s="20" t="s">
        <v>42</v>
      </c>
      <c r="O1849" s="20" t="s">
        <v>43</v>
      </c>
      <c r="P1849" s="47">
        <v>0.02</v>
      </c>
      <c r="Q1849" s="48" t="s">
        <v>2393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2391</v>
      </c>
      <c r="F1850" s="20" t="s">
        <v>2391</v>
      </c>
      <c r="G1850" s="20" t="s">
        <v>2391</v>
      </c>
      <c r="H1850" s="20" t="s">
        <v>1998</v>
      </c>
      <c r="I1850" s="20" t="s">
        <v>1999</v>
      </c>
      <c r="J1850" s="20" t="s">
        <v>2000</v>
      </c>
      <c r="K1850" s="20" t="str">
        <f>VLOOKUP(H1850,[1]媒体表!C:T,18,0)</f>
        <v>北京多彩</v>
      </c>
      <c r="L1850" s="20" t="s">
        <v>2394</v>
      </c>
      <c r="M1850" s="47"/>
      <c r="N1850" s="20" t="s">
        <v>42</v>
      </c>
      <c r="O1850" s="20" t="s">
        <v>43</v>
      </c>
      <c r="P1850" s="47">
        <v>0.02</v>
      </c>
      <c r="Q1850" s="48" t="s">
        <v>2395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2391</v>
      </c>
      <c r="F1851" s="20" t="s">
        <v>2391</v>
      </c>
      <c r="G1851" s="20" t="s">
        <v>2391</v>
      </c>
      <c r="H1851" s="20" t="s">
        <v>1998</v>
      </c>
      <c r="I1851" s="20" t="s">
        <v>1999</v>
      </c>
      <c r="J1851" s="20" t="s">
        <v>2000</v>
      </c>
      <c r="K1851" s="20" t="str">
        <f>VLOOKUP(H1851,[1]媒体表!C:T,18,0)</f>
        <v>北京多彩</v>
      </c>
      <c r="L1851" s="20" t="s">
        <v>2396</v>
      </c>
      <c r="M1851" s="47"/>
      <c r="N1851" s="20" t="s">
        <v>42</v>
      </c>
      <c r="O1851" s="20" t="s">
        <v>43</v>
      </c>
      <c r="P1851" s="47">
        <v>0.02</v>
      </c>
      <c r="Q1851" s="48" t="s">
        <v>2397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2391</v>
      </c>
      <c r="F1852" s="20" t="s">
        <v>2391</v>
      </c>
      <c r="G1852" s="20" t="s">
        <v>2391</v>
      </c>
      <c r="H1852" s="20" t="s">
        <v>1998</v>
      </c>
      <c r="I1852" s="20" t="s">
        <v>1999</v>
      </c>
      <c r="J1852" s="20" t="s">
        <v>2000</v>
      </c>
      <c r="K1852" s="20" t="str">
        <f>VLOOKUP(H1852,[1]媒体表!C:T,18,0)</f>
        <v>北京多彩</v>
      </c>
      <c r="L1852" s="20" t="s">
        <v>2398</v>
      </c>
      <c r="M1852" s="47"/>
      <c r="N1852" s="20" t="s">
        <v>42</v>
      </c>
      <c r="O1852" s="20" t="s">
        <v>43</v>
      </c>
      <c r="P1852" s="47">
        <v>0.02</v>
      </c>
      <c r="Q1852" s="48" t="s">
        <v>2399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1998</v>
      </c>
      <c r="I1853" s="20" t="s">
        <v>1999</v>
      </c>
      <c r="J1853" s="20" t="s">
        <v>2000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2400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2401</v>
      </c>
      <c r="F1854" s="20" t="s">
        <v>2401</v>
      </c>
      <c r="G1854" s="20" t="s">
        <v>2401</v>
      </c>
      <c r="H1854" s="20" t="s">
        <v>1998</v>
      </c>
      <c r="I1854" s="20" t="s">
        <v>1999</v>
      </c>
      <c r="J1854" s="20" t="s">
        <v>2000</v>
      </c>
      <c r="K1854" s="20" t="str">
        <f>VLOOKUP(H1854,[1]媒体表!C:T,18,0)</f>
        <v>北京多彩</v>
      </c>
      <c r="L1854" s="20" t="s">
        <v>2401</v>
      </c>
      <c r="M1854" s="47"/>
      <c r="N1854" s="20" t="s">
        <v>59</v>
      </c>
      <c r="O1854" s="20" t="s">
        <v>82</v>
      </c>
      <c r="P1854" s="47">
        <v>0</v>
      </c>
      <c r="Q1854" s="48" t="s">
        <v>2402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2401</v>
      </c>
      <c r="F1855" s="20" t="s">
        <v>2401</v>
      </c>
      <c r="G1855" s="20" t="s">
        <v>2401</v>
      </c>
      <c r="H1855" s="20" t="s">
        <v>1998</v>
      </c>
      <c r="I1855" s="20" t="s">
        <v>1999</v>
      </c>
      <c r="J1855" s="20" t="s">
        <v>2000</v>
      </c>
      <c r="K1855" s="20" t="str">
        <f>VLOOKUP(H1855,[1]媒体表!C:T,18,0)</f>
        <v>北京多彩</v>
      </c>
      <c r="L1855" s="20" t="s">
        <v>2401</v>
      </c>
      <c r="M1855" s="47"/>
      <c r="N1855" s="20" t="s">
        <v>42</v>
      </c>
      <c r="O1855" s="20" t="s">
        <v>82</v>
      </c>
      <c r="P1855" s="47">
        <v>0</v>
      </c>
      <c r="Q1855" s="48" t="s">
        <v>2403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2404</v>
      </c>
      <c r="F1856" s="20" t="s">
        <v>2405</v>
      </c>
      <c r="G1856" s="20" t="s">
        <v>2404</v>
      </c>
      <c r="H1856" s="20" t="s">
        <v>1998</v>
      </c>
      <c r="I1856" s="20" t="s">
        <v>1999</v>
      </c>
      <c r="J1856" s="20" t="s">
        <v>2000</v>
      </c>
      <c r="K1856" s="20" t="str">
        <f>VLOOKUP(H1856,[1]媒体表!C:T,18,0)</f>
        <v>北京多彩</v>
      </c>
      <c r="L1856" s="20" t="s">
        <v>2404</v>
      </c>
      <c r="M1856" s="47"/>
      <c r="N1856" s="20" t="s">
        <v>42</v>
      </c>
      <c r="O1856" s="20" t="s">
        <v>43</v>
      </c>
      <c r="P1856" s="47">
        <v>0.02</v>
      </c>
      <c r="Q1856" s="48" t="s">
        <v>2406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2404</v>
      </c>
      <c r="F1857" s="20" t="s">
        <v>2405</v>
      </c>
      <c r="G1857" s="20" t="s">
        <v>2404</v>
      </c>
      <c r="H1857" s="20" t="s">
        <v>1998</v>
      </c>
      <c r="I1857" s="20" t="s">
        <v>1999</v>
      </c>
      <c r="J1857" s="20" t="s">
        <v>2000</v>
      </c>
      <c r="K1857" s="20" t="str">
        <f>VLOOKUP(H1857,[1]媒体表!C:T,18,0)</f>
        <v>北京多彩</v>
      </c>
      <c r="L1857" s="20" t="s">
        <v>2404</v>
      </c>
      <c r="M1857" s="47"/>
      <c r="N1857" s="20" t="s">
        <v>42</v>
      </c>
      <c r="O1857" s="20" t="s">
        <v>82</v>
      </c>
      <c r="P1857" s="47">
        <v>0</v>
      </c>
      <c r="Q1857" s="48" t="s">
        <v>2406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1998</v>
      </c>
      <c r="I1858" s="20" t="s">
        <v>1999</v>
      </c>
      <c r="J1858" s="20" t="s">
        <v>2000</v>
      </c>
      <c r="K1858" s="20" t="str">
        <f>VLOOKUP(H1858,[1]媒体表!C:T,18,0)</f>
        <v>北京多彩</v>
      </c>
      <c r="L1858" s="20" t="s">
        <v>2407</v>
      </c>
      <c r="M1858" s="47"/>
      <c r="N1858" s="20" t="s">
        <v>42</v>
      </c>
      <c r="O1858" s="20" t="s">
        <v>43</v>
      </c>
      <c r="P1858" s="47">
        <v>0.02</v>
      </c>
      <c r="Q1858" s="48" t="s">
        <v>2408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1998</v>
      </c>
      <c r="I1859" s="20" t="s">
        <v>1999</v>
      </c>
      <c r="J1859" s="20" t="s">
        <v>2000</v>
      </c>
      <c r="K1859" s="20" t="str">
        <f>VLOOKUP(H1859,[1]媒体表!C:T,18,0)</f>
        <v>北京多彩</v>
      </c>
      <c r="L1859" s="20" t="s">
        <v>2407</v>
      </c>
      <c r="M1859" s="47"/>
      <c r="N1859" s="20" t="s">
        <v>42</v>
      </c>
      <c r="O1859" s="20" t="s">
        <v>82</v>
      </c>
      <c r="P1859" s="47">
        <v>0</v>
      </c>
      <c r="Q1859" s="48" t="s">
        <v>2408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1998</v>
      </c>
      <c r="I1860" s="20" t="s">
        <v>1999</v>
      </c>
      <c r="J1860" s="20" t="s">
        <v>2000</v>
      </c>
      <c r="K1860" s="20" t="str">
        <f>VLOOKUP(H1860,[1]媒体表!C:T,18,0)</f>
        <v>北京多彩</v>
      </c>
      <c r="L1860" s="20" t="s">
        <v>2409</v>
      </c>
      <c r="M1860" s="47"/>
      <c r="N1860" s="20" t="s">
        <v>42</v>
      </c>
      <c r="O1860" s="20" t="s">
        <v>43</v>
      </c>
      <c r="P1860" s="47">
        <v>0.02</v>
      </c>
      <c r="Q1860" s="48" t="s">
        <v>2410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1998</v>
      </c>
      <c r="I1861" s="20" t="s">
        <v>1999</v>
      </c>
      <c r="J1861" s="20" t="s">
        <v>2000</v>
      </c>
      <c r="K1861" s="20" t="str">
        <f>VLOOKUP(H1861,[1]媒体表!C:T,18,0)</f>
        <v>北京多彩</v>
      </c>
      <c r="L1861" s="20" t="s">
        <v>2409</v>
      </c>
      <c r="M1861" s="47"/>
      <c r="N1861" s="20" t="s">
        <v>42</v>
      </c>
      <c r="O1861" s="20" t="s">
        <v>82</v>
      </c>
      <c r="P1861" s="47">
        <v>0</v>
      </c>
      <c r="Q1861" s="48" t="s">
        <v>2410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1998</v>
      </c>
      <c r="I1862" s="20" t="s">
        <v>1999</v>
      </c>
      <c r="J1862" s="20" t="s">
        <v>2000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2411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1998</v>
      </c>
      <c r="I1863" s="20" t="s">
        <v>1999</v>
      </c>
      <c r="J1863" s="20" t="s">
        <v>2000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2411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1998</v>
      </c>
      <c r="I1864" s="20" t="s">
        <v>1999</v>
      </c>
      <c r="J1864" s="20" t="s">
        <v>2000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2411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1998</v>
      </c>
      <c r="I1865" s="20" t="s">
        <v>1999</v>
      </c>
      <c r="J1865" s="20" t="s">
        <v>2000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2412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1998</v>
      </c>
      <c r="I1866" s="20" t="s">
        <v>1999</v>
      </c>
      <c r="J1866" s="20" t="s">
        <v>2000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2412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1998</v>
      </c>
      <c r="I1867" s="20" t="s">
        <v>1999</v>
      </c>
      <c r="J1867" s="20" t="s">
        <v>2000</v>
      </c>
      <c r="K1867" s="20" t="str">
        <f>VLOOKUP(H1867,[1]媒体表!C:T,18,0)</f>
        <v>北京多彩</v>
      </c>
      <c r="L1867" s="20" t="s">
        <v>2413</v>
      </c>
      <c r="M1867" s="47"/>
      <c r="N1867" s="20" t="s">
        <v>42</v>
      </c>
      <c r="O1867" s="20" t="s">
        <v>43</v>
      </c>
      <c r="P1867" s="47">
        <v>0.02</v>
      </c>
      <c r="Q1867" s="48" t="s">
        <v>2414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1998</v>
      </c>
      <c r="I1868" s="20" t="s">
        <v>1999</v>
      </c>
      <c r="J1868" s="20" t="s">
        <v>2000</v>
      </c>
      <c r="K1868" s="20" t="str">
        <f>VLOOKUP(H1868,[1]媒体表!C:T,18,0)</f>
        <v>北京多彩</v>
      </c>
      <c r="L1868" s="20" t="s">
        <v>2413</v>
      </c>
      <c r="M1868" s="47"/>
      <c r="N1868" s="20" t="s">
        <v>42</v>
      </c>
      <c r="O1868" s="20" t="s">
        <v>82</v>
      </c>
      <c r="P1868" s="47">
        <v>0</v>
      </c>
      <c r="Q1868" s="48" t="s">
        <v>2414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2415</v>
      </c>
      <c r="F1869" s="20" t="s">
        <v>2415</v>
      </c>
      <c r="G1869" s="20" t="s">
        <v>2415</v>
      </c>
      <c r="H1869" s="20" t="s">
        <v>1998</v>
      </c>
      <c r="I1869" s="20" t="s">
        <v>1999</v>
      </c>
      <c r="J1869" s="20" t="s">
        <v>2000</v>
      </c>
      <c r="K1869" s="20" t="str">
        <f>VLOOKUP(H1869,[1]媒体表!C:T,18,0)</f>
        <v>北京多彩</v>
      </c>
      <c r="L1869" s="20" t="s">
        <v>2415</v>
      </c>
      <c r="M1869" s="47"/>
      <c r="N1869" s="20" t="s">
        <v>42</v>
      </c>
      <c r="O1869" s="20" t="s">
        <v>82</v>
      </c>
      <c r="P1869" s="47">
        <v>0</v>
      </c>
      <c r="Q1869" s="48" t="s">
        <v>2416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2417</v>
      </c>
      <c r="F1870" s="20" t="s">
        <v>2417</v>
      </c>
      <c r="G1870" s="20" t="s">
        <v>2417</v>
      </c>
      <c r="H1870" s="20" t="s">
        <v>1998</v>
      </c>
      <c r="I1870" s="20" t="s">
        <v>1999</v>
      </c>
      <c r="J1870" s="20" t="s">
        <v>2000</v>
      </c>
      <c r="K1870" s="20" t="str">
        <f>VLOOKUP(H1870,[1]媒体表!C:T,18,0)</f>
        <v>北京多彩</v>
      </c>
      <c r="L1870" s="20" t="s">
        <v>2417</v>
      </c>
      <c r="M1870" s="47"/>
      <c r="N1870" s="20" t="s">
        <v>42</v>
      </c>
      <c r="O1870" s="20" t="s">
        <v>43</v>
      </c>
      <c r="P1870" s="47">
        <v>0.04</v>
      </c>
      <c r="Q1870" s="48" t="s">
        <v>2418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2419</v>
      </c>
      <c r="F1871" s="20" t="s">
        <v>2419</v>
      </c>
      <c r="G1871" s="20" t="s">
        <v>2419</v>
      </c>
      <c r="H1871" s="20" t="s">
        <v>1998</v>
      </c>
      <c r="I1871" s="20" t="s">
        <v>1999</v>
      </c>
      <c r="J1871" s="20" t="s">
        <v>2000</v>
      </c>
      <c r="K1871" s="20" t="str">
        <f>VLOOKUP(H1871,[1]媒体表!C:T,18,0)</f>
        <v>北京多彩</v>
      </c>
      <c r="L1871" s="20" t="s">
        <v>2419</v>
      </c>
      <c r="M1871" s="47"/>
      <c r="N1871" s="20" t="s">
        <v>42</v>
      </c>
      <c r="O1871" s="20" t="s">
        <v>82</v>
      </c>
      <c r="P1871" s="47">
        <v>0</v>
      </c>
      <c r="Q1871" s="48" t="s">
        <v>2420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2421</v>
      </c>
      <c r="F1872" s="20" t="s">
        <v>2421</v>
      </c>
      <c r="G1872" s="20" t="s">
        <v>2421</v>
      </c>
      <c r="H1872" s="20" t="s">
        <v>1998</v>
      </c>
      <c r="I1872" s="20" t="s">
        <v>1999</v>
      </c>
      <c r="J1872" s="20" t="s">
        <v>2000</v>
      </c>
      <c r="K1872" s="20" t="str">
        <f>VLOOKUP(H1872,[1]媒体表!C:T,18,0)</f>
        <v>北京多彩</v>
      </c>
      <c r="L1872" s="20" t="s">
        <v>2422</v>
      </c>
      <c r="M1872" s="47"/>
      <c r="N1872" s="20" t="s">
        <v>59</v>
      </c>
      <c r="O1872" s="20" t="s">
        <v>43</v>
      </c>
      <c r="P1872" s="47">
        <v>0.04</v>
      </c>
      <c r="Q1872" s="48" t="s">
        <v>2423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2421</v>
      </c>
      <c r="F1873" s="20" t="s">
        <v>2421</v>
      </c>
      <c r="G1873" s="20" t="s">
        <v>2421</v>
      </c>
      <c r="H1873" s="20" t="s">
        <v>1998</v>
      </c>
      <c r="I1873" s="20" t="s">
        <v>1999</v>
      </c>
      <c r="J1873" s="20" t="s">
        <v>2000</v>
      </c>
      <c r="K1873" s="20" t="str">
        <f>VLOOKUP(H1873,[1]媒体表!C:T,18,0)</f>
        <v>北京多彩</v>
      </c>
      <c r="L1873" s="20" t="s">
        <v>2422</v>
      </c>
      <c r="M1873" s="47"/>
      <c r="N1873" s="20" t="s">
        <v>42</v>
      </c>
      <c r="O1873" s="20" t="s">
        <v>43</v>
      </c>
      <c r="P1873" s="47">
        <v>0.02</v>
      </c>
      <c r="Q1873" s="48" t="s">
        <v>2424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1998</v>
      </c>
      <c r="I1874" s="20" t="s">
        <v>1999</v>
      </c>
      <c r="J1874" s="20" t="s">
        <v>2000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82</v>
      </c>
      <c r="P1874" s="47">
        <v>0</v>
      </c>
      <c r="Q1874" s="48" t="s">
        <v>2425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3122.1</v>
      </c>
      <c r="X1874" s="32"/>
      <c r="Y1874" s="32">
        <f t="shared" si="213"/>
        <v>3122.1</v>
      </c>
      <c r="Z1874" s="32">
        <f t="shared" si="214"/>
        <v>0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1998</v>
      </c>
      <c r="I1875" s="20" t="s">
        <v>1999</v>
      </c>
      <c r="J1875" s="20" t="s">
        <v>2000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2425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2426</v>
      </c>
      <c r="G1876" s="20" t="s">
        <v>997</v>
      </c>
      <c r="H1876" s="20" t="s">
        <v>1998</v>
      </c>
      <c r="I1876" s="20" t="s">
        <v>1999</v>
      </c>
      <c r="J1876" s="20" t="s">
        <v>2000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2427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2426</v>
      </c>
      <c r="G1877" s="20" t="s">
        <v>997</v>
      </c>
      <c r="H1877" s="20" t="s">
        <v>1998</v>
      </c>
      <c r="I1877" s="20" t="s">
        <v>1999</v>
      </c>
      <c r="J1877" s="20" t="s">
        <v>2000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2427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2428</v>
      </c>
      <c r="F1878" s="20" t="s">
        <v>2428</v>
      </c>
      <c r="G1878" s="20" t="s">
        <v>2428</v>
      </c>
      <c r="H1878" s="20" t="s">
        <v>1998</v>
      </c>
      <c r="I1878" s="20" t="s">
        <v>1999</v>
      </c>
      <c r="J1878" s="20" t="s">
        <v>2000</v>
      </c>
      <c r="K1878" s="20" t="str">
        <f>VLOOKUP(H1878,[1]媒体表!C:T,18,0)</f>
        <v>北京多彩</v>
      </c>
      <c r="L1878" s="20" t="s">
        <v>2428</v>
      </c>
      <c r="M1878" s="47"/>
      <c r="N1878" s="20" t="s">
        <v>42</v>
      </c>
      <c r="O1878" s="20" t="s">
        <v>82</v>
      </c>
      <c r="P1878" s="47">
        <v>0</v>
      </c>
      <c r="Q1878" s="48" t="s">
        <v>2429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2430</v>
      </c>
      <c r="F1879" s="20" t="s">
        <v>2430</v>
      </c>
      <c r="G1879" s="20" t="s">
        <v>2430</v>
      </c>
      <c r="H1879" s="20" t="s">
        <v>1998</v>
      </c>
      <c r="I1879" s="20" t="s">
        <v>1999</v>
      </c>
      <c r="J1879" s="20" t="s">
        <v>2000</v>
      </c>
      <c r="K1879" s="20" t="str">
        <f>VLOOKUP(H1879,[1]媒体表!C:T,18,0)</f>
        <v>北京多彩</v>
      </c>
      <c r="L1879" s="20" t="s">
        <v>2431</v>
      </c>
      <c r="M1879" s="47"/>
      <c r="N1879" s="20" t="s">
        <v>42</v>
      </c>
      <c r="O1879" s="20" t="s">
        <v>43</v>
      </c>
      <c r="P1879" s="47">
        <v>0.02</v>
      </c>
      <c r="Q1879" s="48" t="s">
        <v>2432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2433</v>
      </c>
      <c r="F1880" s="20" t="s">
        <v>2433</v>
      </c>
      <c r="G1880" s="20" t="s">
        <v>2433</v>
      </c>
      <c r="H1880" s="20" t="s">
        <v>1998</v>
      </c>
      <c r="I1880" s="20" t="s">
        <v>1999</v>
      </c>
      <c r="J1880" s="20" t="s">
        <v>2000</v>
      </c>
      <c r="K1880" s="20" t="str">
        <f>VLOOKUP(H1880,[1]媒体表!C:T,18,0)</f>
        <v>北京多彩</v>
      </c>
      <c r="L1880" s="20" t="s">
        <v>2415</v>
      </c>
      <c r="M1880" s="47"/>
      <c r="N1880" s="20" t="s">
        <v>42</v>
      </c>
      <c r="O1880" s="20" t="s">
        <v>43</v>
      </c>
      <c r="P1880" s="47">
        <v>0.01</v>
      </c>
      <c r="Q1880" s="48" t="s">
        <v>2416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2434</v>
      </c>
      <c r="G1881" s="20" t="s">
        <v>1926</v>
      </c>
      <c r="H1881" s="20" t="s">
        <v>1998</v>
      </c>
      <c r="I1881" s="20" t="s">
        <v>1999</v>
      </c>
      <c r="J1881" s="20" t="s">
        <v>2000</v>
      </c>
      <c r="K1881" s="20" t="str">
        <f>VLOOKUP(H1881,[1]媒体表!C:T,18,0)</f>
        <v>北京多彩</v>
      </c>
      <c r="L1881" s="20" t="s">
        <v>2435</v>
      </c>
      <c r="M1881" s="47"/>
      <c r="N1881" s="20" t="s">
        <v>59</v>
      </c>
      <c r="O1881" s="20" t="s">
        <v>43</v>
      </c>
      <c r="P1881" s="47">
        <v>0.15</v>
      </c>
      <c r="Q1881" s="48" t="s">
        <v>2436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1998</v>
      </c>
      <c r="I1882" s="20" t="s">
        <v>1999</v>
      </c>
      <c r="J1882" s="20" t="s">
        <v>2000</v>
      </c>
      <c r="K1882" s="20" t="str">
        <f>VLOOKUP(H1882,[1]媒体表!C:T,18,0)</f>
        <v>北京多彩</v>
      </c>
      <c r="L1882" s="20" t="s">
        <v>1929</v>
      </c>
      <c r="M1882" s="47"/>
      <c r="N1882" s="20" t="s">
        <v>42</v>
      </c>
      <c r="O1882" s="20" t="s">
        <v>43</v>
      </c>
      <c r="P1882" s="47">
        <v>0.02</v>
      </c>
      <c r="Q1882" s="48" t="s">
        <v>2437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1998</v>
      </c>
      <c r="I1883" s="20" t="s">
        <v>1999</v>
      </c>
      <c r="J1883" s="20" t="s">
        <v>2000</v>
      </c>
      <c r="K1883" s="20" t="str">
        <f>VLOOKUP(H1883,[1]媒体表!C:T,18,0)</f>
        <v>北京多彩</v>
      </c>
      <c r="L1883" s="20" t="s">
        <v>1929</v>
      </c>
      <c r="M1883" s="47"/>
      <c r="N1883" s="20" t="s">
        <v>42</v>
      </c>
      <c r="O1883" s="20" t="s">
        <v>43</v>
      </c>
      <c r="P1883" s="47">
        <v>0.04</v>
      </c>
      <c r="Q1883" s="48" t="s">
        <v>2437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1998</v>
      </c>
      <c r="I1884" s="20" t="s">
        <v>1999</v>
      </c>
      <c r="J1884" s="20" t="s">
        <v>2000</v>
      </c>
      <c r="K1884" s="20" t="str">
        <f>VLOOKUP(H1884,[1]媒体表!C:T,18,0)</f>
        <v>北京多彩</v>
      </c>
      <c r="L1884" s="20" t="s">
        <v>2438</v>
      </c>
      <c r="M1884" s="47"/>
      <c r="N1884" s="20" t="s">
        <v>42</v>
      </c>
      <c r="O1884" s="20" t="s">
        <v>43</v>
      </c>
      <c r="P1884" s="47">
        <v>0.02</v>
      </c>
      <c r="Q1884" s="48" t="s">
        <v>2439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1998</v>
      </c>
      <c r="I1885" s="20" t="s">
        <v>1999</v>
      </c>
      <c r="J1885" s="20" t="s">
        <v>2000</v>
      </c>
      <c r="K1885" s="20" t="str">
        <f>VLOOKUP(H1885,[1]媒体表!C:T,18,0)</f>
        <v>北京多彩</v>
      </c>
      <c r="L1885" s="20" t="s">
        <v>2438</v>
      </c>
      <c r="M1885" s="47"/>
      <c r="N1885" s="20" t="s">
        <v>42</v>
      </c>
      <c r="O1885" s="20" t="s">
        <v>43</v>
      </c>
      <c r="P1885" s="47">
        <v>0.04</v>
      </c>
      <c r="Q1885" s="48" t="s">
        <v>2439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1998</v>
      </c>
      <c r="I1886" s="20" t="s">
        <v>1999</v>
      </c>
      <c r="J1886" s="20" t="s">
        <v>2000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2440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1998</v>
      </c>
      <c r="I1887" s="20" t="s">
        <v>1999</v>
      </c>
      <c r="J1887" s="20" t="s">
        <v>2000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2440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1998</v>
      </c>
      <c r="I1888" s="20" t="s">
        <v>1999</v>
      </c>
      <c r="J1888" s="20" t="s">
        <v>2000</v>
      </c>
      <c r="K1888" s="20" t="str">
        <f>VLOOKUP(H1888,[1]媒体表!C:T,18,0)</f>
        <v>北京多彩</v>
      </c>
      <c r="L1888" s="20" t="s">
        <v>2441</v>
      </c>
      <c r="M1888" s="47"/>
      <c r="N1888" s="20" t="s">
        <v>42</v>
      </c>
      <c r="O1888" s="20" t="s">
        <v>43</v>
      </c>
      <c r="P1888" s="47">
        <v>0.02</v>
      </c>
      <c r="Q1888" s="48" t="s">
        <v>2442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1998</v>
      </c>
      <c r="I1889" s="20" t="s">
        <v>1999</v>
      </c>
      <c r="J1889" s="20" t="s">
        <v>2000</v>
      </c>
      <c r="K1889" s="20" t="str">
        <f>VLOOKUP(H1889,[1]媒体表!C:T,18,0)</f>
        <v>北京多彩</v>
      </c>
      <c r="L1889" s="20" t="s">
        <v>2443</v>
      </c>
      <c r="M1889" s="47"/>
      <c r="N1889" s="20" t="s">
        <v>42</v>
      </c>
      <c r="O1889" s="20" t="s">
        <v>43</v>
      </c>
      <c r="P1889" s="47">
        <v>0.02</v>
      </c>
      <c r="Q1889" s="48" t="s">
        <v>2444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1998</v>
      </c>
      <c r="I1890" s="20" t="s">
        <v>1999</v>
      </c>
      <c r="J1890" s="20" t="s">
        <v>2000</v>
      </c>
      <c r="K1890" s="20" t="str">
        <f>VLOOKUP(H1890,[1]媒体表!C:T,18,0)</f>
        <v>北京多彩</v>
      </c>
      <c r="L1890" s="20" t="s">
        <v>2445</v>
      </c>
      <c r="M1890" s="47"/>
      <c r="N1890" s="20" t="s">
        <v>42</v>
      </c>
      <c r="O1890" s="20" t="s">
        <v>43</v>
      </c>
      <c r="P1890" s="47">
        <v>0.02</v>
      </c>
      <c r="Q1890" s="48" t="s">
        <v>2446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1998</v>
      </c>
      <c r="I1891" s="20" t="s">
        <v>1999</v>
      </c>
      <c r="J1891" s="20" t="s">
        <v>2000</v>
      </c>
      <c r="K1891" s="20" t="str">
        <f>VLOOKUP(H1891,[1]媒体表!C:T,18,0)</f>
        <v>北京多彩</v>
      </c>
      <c r="L1891" s="20" t="s">
        <v>2445</v>
      </c>
      <c r="M1891" s="47"/>
      <c r="N1891" s="20" t="s">
        <v>42</v>
      </c>
      <c r="O1891" s="20" t="s">
        <v>43</v>
      </c>
      <c r="P1891" s="47">
        <v>0.04</v>
      </c>
      <c r="Q1891" s="48" t="s">
        <v>2446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1998</v>
      </c>
      <c r="I1892" s="20" t="s">
        <v>1999</v>
      </c>
      <c r="J1892" s="20" t="s">
        <v>2000</v>
      </c>
      <c r="K1892" s="20" t="str">
        <f>VLOOKUP(H1892,[1]媒体表!C:T,18,0)</f>
        <v>北京多彩</v>
      </c>
      <c r="L1892" s="20" t="s">
        <v>2435</v>
      </c>
      <c r="M1892" s="47"/>
      <c r="N1892" s="20" t="s">
        <v>42</v>
      </c>
      <c r="O1892" s="20" t="s">
        <v>43</v>
      </c>
      <c r="P1892" s="47">
        <v>0.02</v>
      </c>
      <c r="Q1892" s="48" t="s">
        <v>2436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1998</v>
      </c>
      <c r="I1893" s="20" t="s">
        <v>1999</v>
      </c>
      <c r="J1893" s="20" t="s">
        <v>2000</v>
      </c>
      <c r="K1893" s="20" t="str">
        <f>VLOOKUP(H1893,[1]媒体表!C:T,18,0)</f>
        <v>北京多彩</v>
      </c>
      <c r="L1893" s="20" t="s">
        <v>2435</v>
      </c>
      <c r="M1893" s="47"/>
      <c r="N1893" s="20" t="s">
        <v>42</v>
      </c>
      <c r="O1893" s="20" t="s">
        <v>43</v>
      </c>
      <c r="P1893" s="47">
        <v>0.04</v>
      </c>
      <c r="Q1893" s="48" t="s">
        <v>2436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1998</v>
      </c>
      <c r="I1894" s="20" t="s">
        <v>1999</v>
      </c>
      <c r="J1894" s="20" t="s">
        <v>2000</v>
      </c>
      <c r="K1894" s="20" t="str">
        <f>VLOOKUP(H1894,[1]媒体表!C:T,18,0)</f>
        <v>北京多彩</v>
      </c>
      <c r="L1894" s="20" t="s">
        <v>2447</v>
      </c>
      <c r="M1894" s="47"/>
      <c r="N1894" s="20" t="s">
        <v>42</v>
      </c>
      <c r="O1894" s="20" t="s">
        <v>43</v>
      </c>
      <c r="P1894" s="47">
        <v>0.02</v>
      </c>
      <c r="Q1894" s="48" t="s">
        <v>2448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1998</v>
      </c>
      <c r="I1895" s="20" t="s">
        <v>1999</v>
      </c>
      <c r="J1895" s="20" t="s">
        <v>2000</v>
      </c>
      <c r="K1895" s="20" t="str">
        <f>VLOOKUP(H1895,[1]媒体表!C:T,18,0)</f>
        <v>北京多彩</v>
      </c>
      <c r="L1895" s="20" t="s">
        <v>2447</v>
      </c>
      <c r="M1895" s="47"/>
      <c r="N1895" s="20" t="s">
        <v>42</v>
      </c>
      <c r="O1895" s="20" t="s">
        <v>43</v>
      </c>
      <c r="P1895" s="47">
        <v>0.04</v>
      </c>
      <c r="Q1895" s="48" t="s">
        <v>2448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2449</v>
      </c>
      <c r="G1896" s="20" t="s">
        <v>643</v>
      </c>
      <c r="H1896" s="20" t="s">
        <v>1998</v>
      </c>
      <c r="I1896" s="20" t="s">
        <v>1999</v>
      </c>
      <c r="J1896" s="20" t="s">
        <v>2000</v>
      </c>
      <c r="K1896" s="20" t="str">
        <f>VLOOKUP(H1896,[1]媒体表!C:T,18,0)</f>
        <v>北京多彩</v>
      </c>
      <c r="L1896" s="20" t="s">
        <v>2450</v>
      </c>
      <c r="M1896" s="47"/>
      <c r="N1896" s="20" t="s">
        <v>42</v>
      </c>
      <c r="O1896" s="20" t="s">
        <v>43</v>
      </c>
      <c r="P1896" s="47">
        <v>0.04</v>
      </c>
      <c r="Q1896" s="48" t="s">
        <v>2451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1998</v>
      </c>
      <c r="I1897" s="20" t="s">
        <v>1999</v>
      </c>
      <c r="J1897" s="20" t="s">
        <v>2000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2452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1998</v>
      </c>
      <c r="I1898" s="20" t="s">
        <v>1999</v>
      </c>
      <c r="J1898" s="20" t="s">
        <v>2000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2453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2454</v>
      </c>
      <c r="F1899" s="20" t="s">
        <v>2454</v>
      </c>
      <c r="G1899" s="20" t="s">
        <v>2454</v>
      </c>
      <c r="H1899" s="20" t="s">
        <v>1998</v>
      </c>
      <c r="I1899" s="20" t="s">
        <v>1999</v>
      </c>
      <c r="J1899" s="20" t="s">
        <v>2000</v>
      </c>
      <c r="K1899" s="20" t="str">
        <f>VLOOKUP(H1899,[1]媒体表!C:T,18,0)</f>
        <v>北京多彩</v>
      </c>
      <c r="L1899" s="20" t="s">
        <v>2454</v>
      </c>
      <c r="M1899" s="47"/>
      <c r="N1899" s="20" t="s">
        <v>42</v>
      </c>
      <c r="O1899" s="20" t="s">
        <v>82</v>
      </c>
      <c r="P1899" s="47">
        <v>0</v>
      </c>
      <c r="Q1899" s="48" t="s">
        <v>2455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2456</v>
      </c>
      <c r="F1900" s="20" t="s">
        <v>2456</v>
      </c>
      <c r="G1900" s="20" t="s">
        <v>2456</v>
      </c>
      <c r="H1900" s="20" t="s">
        <v>1998</v>
      </c>
      <c r="I1900" s="20" t="s">
        <v>1999</v>
      </c>
      <c r="J1900" s="20" t="s">
        <v>2000</v>
      </c>
      <c r="K1900" s="20" t="str">
        <f>VLOOKUP(H1900,[1]媒体表!C:T,18,0)</f>
        <v>北京多彩</v>
      </c>
      <c r="L1900" s="20" t="s">
        <v>2456</v>
      </c>
      <c r="M1900" s="47"/>
      <c r="N1900" s="20" t="s">
        <v>42</v>
      </c>
      <c r="O1900" s="20" t="s">
        <v>43</v>
      </c>
      <c r="P1900" s="47">
        <v>0.03</v>
      </c>
      <c r="Q1900" s="48" t="s">
        <v>2457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2456</v>
      </c>
      <c r="F1901" s="20" t="s">
        <v>2456</v>
      </c>
      <c r="G1901" s="20" t="s">
        <v>2456</v>
      </c>
      <c r="H1901" s="20" t="s">
        <v>1998</v>
      </c>
      <c r="I1901" s="20" t="s">
        <v>1999</v>
      </c>
      <c r="J1901" s="20" t="s">
        <v>2000</v>
      </c>
      <c r="K1901" s="20" t="str">
        <f>VLOOKUP(H1901,[1]媒体表!C:T,18,0)</f>
        <v>北京多彩</v>
      </c>
      <c r="L1901" s="20" t="s">
        <v>2456</v>
      </c>
      <c r="M1901" s="47"/>
      <c r="N1901" s="20" t="s">
        <v>42</v>
      </c>
      <c r="O1901" s="20" t="s">
        <v>82</v>
      </c>
      <c r="P1901" s="47">
        <v>0</v>
      </c>
      <c r="Q1901" s="48" t="s">
        <v>2457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1998</v>
      </c>
      <c r="I1902" s="20" t="s">
        <v>1999</v>
      </c>
      <c r="J1902" s="20" t="s">
        <v>2000</v>
      </c>
      <c r="K1902" s="20" t="str">
        <f>VLOOKUP(H1902,[1]媒体表!C:T,18,0)</f>
        <v>北京多彩</v>
      </c>
      <c r="L1902" s="20" t="s">
        <v>1793</v>
      </c>
      <c r="M1902" s="47"/>
      <c r="N1902" s="20" t="s">
        <v>42</v>
      </c>
      <c r="O1902" s="20" t="s">
        <v>43</v>
      </c>
      <c r="P1902" s="47">
        <v>0.02</v>
      </c>
      <c r="Q1902" s="48" t="s">
        <v>2458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2459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2460</v>
      </c>
      <c r="F1903" s="20" t="s">
        <v>2461</v>
      </c>
      <c r="G1903" s="20" t="s">
        <v>2460</v>
      </c>
      <c r="H1903" s="20" t="s">
        <v>1998</v>
      </c>
      <c r="I1903" s="20" t="s">
        <v>1999</v>
      </c>
      <c r="J1903" s="20" t="s">
        <v>2000</v>
      </c>
      <c r="K1903" s="20" t="str">
        <f>VLOOKUP(H1903,[1]媒体表!C:T,18,0)</f>
        <v>北京多彩</v>
      </c>
      <c r="L1903" s="20" t="s">
        <v>2460</v>
      </c>
      <c r="M1903" s="47"/>
      <c r="N1903" s="20" t="s">
        <v>42</v>
      </c>
      <c r="O1903" s="20" t="s">
        <v>43</v>
      </c>
      <c r="P1903" s="47">
        <v>0.02</v>
      </c>
      <c r="Q1903" s="48" t="s">
        <v>2462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1794</v>
      </c>
      <c r="F1904" s="20" t="s">
        <v>1794</v>
      </c>
      <c r="G1904" s="20" t="s">
        <v>1794</v>
      </c>
      <c r="H1904" s="20" t="s">
        <v>1998</v>
      </c>
      <c r="I1904" s="20" t="s">
        <v>1999</v>
      </c>
      <c r="J1904" s="20" t="s">
        <v>2000</v>
      </c>
      <c r="K1904" s="20" t="str">
        <f>VLOOKUP(H1904,[1]媒体表!C:T,18,0)</f>
        <v>北京多彩</v>
      </c>
      <c r="L1904" s="20" t="s">
        <v>1794</v>
      </c>
      <c r="M1904" s="47"/>
      <c r="N1904" s="20" t="s">
        <v>42</v>
      </c>
      <c r="O1904" s="20" t="s">
        <v>43</v>
      </c>
      <c r="P1904" s="47">
        <v>0.02</v>
      </c>
      <c r="Q1904" s="48" t="s">
        <v>2463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2464</v>
      </c>
      <c r="F1905" s="20" t="s">
        <v>2464</v>
      </c>
      <c r="G1905" s="20" t="s">
        <v>2464</v>
      </c>
      <c r="H1905" s="20" t="s">
        <v>1998</v>
      </c>
      <c r="I1905" s="20" t="s">
        <v>1999</v>
      </c>
      <c r="J1905" s="20" t="s">
        <v>2000</v>
      </c>
      <c r="K1905" s="20" t="str">
        <f>VLOOKUP(H1905,[1]媒体表!C:T,18,0)</f>
        <v>北京多彩</v>
      </c>
      <c r="L1905" s="20" t="s">
        <v>2464</v>
      </c>
      <c r="M1905" s="47"/>
      <c r="N1905" s="20" t="s">
        <v>59</v>
      </c>
      <c r="O1905" s="20" t="s">
        <v>43</v>
      </c>
      <c r="P1905" s="47">
        <v>0.06</v>
      </c>
      <c r="Q1905" s="48" t="s">
        <v>2465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2466</v>
      </c>
      <c r="F1906" s="20" t="s">
        <v>2466</v>
      </c>
      <c r="G1906" s="20" t="s">
        <v>2466</v>
      </c>
      <c r="H1906" s="20" t="s">
        <v>1998</v>
      </c>
      <c r="I1906" s="20" t="s">
        <v>1999</v>
      </c>
      <c r="J1906" s="20" t="s">
        <v>2000</v>
      </c>
      <c r="K1906" s="20" t="str">
        <f>VLOOKUP(H1906,[1]媒体表!C:T,18,0)</f>
        <v>北京多彩</v>
      </c>
      <c r="L1906" s="20" t="s">
        <v>2466</v>
      </c>
      <c r="M1906" s="47"/>
      <c r="N1906" s="20" t="s">
        <v>59</v>
      </c>
      <c r="O1906" s="20" t="s">
        <v>43</v>
      </c>
      <c r="P1906" s="47">
        <v>0.08</v>
      </c>
      <c r="Q1906" s="48" t="s">
        <v>2467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2468</v>
      </c>
      <c r="F1907" s="20" t="s">
        <v>2468</v>
      </c>
      <c r="G1907" s="20" t="s">
        <v>2468</v>
      </c>
      <c r="H1907" s="20" t="s">
        <v>1998</v>
      </c>
      <c r="I1907" s="20" t="s">
        <v>1999</v>
      </c>
      <c r="J1907" s="20" t="s">
        <v>2000</v>
      </c>
      <c r="K1907" s="20" t="str">
        <f>VLOOKUP(H1907,[1]媒体表!C:T,18,0)</f>
        <v>北京多彩</v>
      </c>
      <c r="L1907" s="20" t="s">
        <v>2468</v>
      </c>
      <c r="M1907" s="47"/>
      <c r="N1907" s="20" t="s">
        <v>59</v>
      </c>
      <c r="O1907" s="20" t="s">
        <v>43</v>
      </c>
      <c r="P1907" s="47">
        <v>0.08</v>
      </c>
      <c r="Q1907" s="48" t="s">
        <v>2469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2470</v>
      </c>
      <c r="G1908" s="20" t="s">
        <v>1052</v>
      </c>
      <c r="H1908" s="20" t="s">
        <v>1998</v>
      </c>
      <c r="I1908" s="20" t="s">
        <v>1999</v>
      </c>
      <c r="J1908" s="20" t="s">
        <v>2000</v>
      </c>
      <c r="K1908" s="20" t="str">
        <f>VLOOKUP(H1908,[1]媒体表!C:T,18,0)</f>
        <v>北京多彩</v>
      </c>
      <c r="L1908" s="20" t="s">
        <v>2471</v>
      </c>
      <c r="M1908" s="47"/>
      <c r="N1908" s="20" t="s">
        <v>42</v>
      </c>
      <c r="O1908" s="20" t="s">
        <v>43</v>
      </c>
      <c r="P1908" s="47">
        <v>0.03</v>
      </c>
      <c r="Q1908" s="48" t="s">
        <v>2472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2473</v>
      </c>
      <c r="F1909" s="20" t="s">
        <v>2473</v>
      </c>
      <c r="G1909" s="20" t="s">
        <v>2473</v>
      </c>
      <c r="H1909" s="20" t="s">
        <v>1998</v>
      </c>
      <c r="I1909" s="20" t="s">
        <v>1999</v>
      </c>
      <c r="J1909" s="20" t="s">
        <v>2000</v>
      </c>
      <c r="K1909" s="20" t="str">
        <f>VLOOKUP(H1909,[1]媒体表!C:T,18,0)</f>
        <v>北京多彩</v>
      </c>
      <c r="L1909" s="20" t="s">
        <v>2474</v>
      </c>
      <c r="M1909" s="47"/>
      <c r="N1909" s="20" t="s">
        <v>42</v>
      </c>
      <c r="O1909" s="20" t="s">
        <v>43</v>
      </c>
      <c r="P1909" s="47">
        <v>0.02</v>
      </c>
      <c r="Q1909" s="48" t="s">
        <v>2475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2473</v>
      </c>
      <c r="F1910" s="20" t="s">
        <v>2473</v>
      </c>
      <c r="G1910" s="20" t="s">
        <v>2473</v>
      </c>
      <c r="H1910" s="20" t="s">
        <v>1998</v>
      </c>
      <c r="I1910" s="20" t="s">
        <v>1999</v>
      </c>
      <c r="J1910" s="20" t="s">
        <v>2000</v>
      </c>
      <c r="K1910" s="20" t="str">
        <f>VLOOKUP(H1910,[1]媒体表!C:T,18,0)</f>
        <v>北京多彩</v>
      </c>
      <c r="L1910" s="20" t="s">
        <v>2476</v>
      </c>
      <c r="M1910" s="47"/>
      <c r="N1910" s="20" t="s">
        <v>42</v>
      </c>
      <c r="O1910" s="20" t="s">
        <v>43</v>
      </c>
      <c r="P1910" s="47">
        <v>0.02</v>
      </c>
      <c r="Q1910" s="48" t="s">
        <v>2477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2473</v>
      </c>
      <c r="F1911" s="20" t="s">
        <v>2473</v>
      </c>
      <c r="G1911" s="20" t="s">
        <v>2473</v>
      </c>
      <c r="H1911" s="20" t="s">
        <v>1998</v>
      </c>
      <c r="I1911" s="20" t="s">
        <v>1999</v>
      </c>
      <c r="J1911" s="20" t="s">
        <v>2000</v>
      </c>
      <c r="K1911" s="20" t="str">
        <f>VLOOKUP(H1911,[1]媒体表!C:T,18,0)</f>
        <v>北京多彩</v>
      </c>
      <c r="L1911" s="20" t="s">
        <v>2476</v>
      </c>
      <c r="M1911" s="47"/>
      <c r="N1911" s="20" t="s">
        <v>42</v>
      </c>
      <c r="O1911" s="20" t="s">
        <v>82</v>
      </c>
      <c r="P1911" s="47">
        <v>0</v>
      </c>
      <c r="Q1911" s="48" t="s">
        <v>2477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2478</v>
      </c>
      <c r="F1912" s="20" t="s">
        <v>2478</v>
      </c>
      <c r="G1912" s="20" t="s">
        <v>2478</v>
      </c>
      <c r="H1912" s="20" t="s">
        <v>1998</v>
      </c>
      <c r="I1912" s="20" t="s">
        <v>1999</v>
      </c>
      <c r="J1912" s="20" t="s">
        <v>2000</v>
      </c>
      <c r="K1912" s="20" t="str">
        <f>VLOOKUP(H1912,[1]媒体表!C:T,18,0)</f>
        <v>北京多彩</v>
      </c>
      <c r="L1912" s="20" t="s">
        <v>2478</v>
      </c>
      <c r="M1912" s="47"/>
      <c r="N1912" s="20" t="s">
        <v>59</v>
      </c>
      <c r="O1912" s="20" t="s">
        <v>43</v>
      </c>
      <c r="P1912" s="47">
        <v>0.04</v>
      </c>
      <c r="Q1912" s="48" t="s">
        <v>2479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2480</v>
      </c>
      <c r="F1913" s="20" t="s">
        <v>2480</v>
      </c>
      <c r="G1913" s="20" t="s">
        <v>2480</v>
      </c>
      <c r="H1913" s="20" t="s">
        <v>1998</v>
      </c>
      <c r="I1913" s="20" t="s">
        <v>1999</v>
      </c>
      <c r="J1913" s="20" t="s">
        <v>2000</v>
      </c>
      <c r="K1913" s="20" t="str">
        <f>VLOOKUP(H1913,[1]媒体表!C:T,18,0)</f>
        <v>北京多彩</v>
      </c>
      <c r="L1913" s="20" t="s">
        <v>2480</v>
      </c>
      <c r="M1913" s="47"/>
      <c r="N1913" s="20" t="s">
        <v>42</v>
      </c>
      <c r="O1913" s="20" t="s">
        <v>43</v>
      </c>
      <c r="P1913" s="47">
        <v>0.02</v>
      </c>
      <c r="Q1913" s="48" t="s">
        <v>2481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1998</v>
      </c>
      <c r="I1914" s="20" t="s">
        <v>1999</v>
      </c>
      <c r="J1914" s="20" t="s">
        <v>2000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2482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1998</v>
      </c>
      <c r="I1915" s="20" t="s">
        <v>1999</v>
      </c>
      <c r="J1915" s="20" t="s">
        <v>2000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2483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2484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2485</v>
      </c>
      <c r="F1916" s="20" t="s">
        <v>2485</v>
      </c>
      <c r="G1916" s="20" t="s">
        <v>2485</v>
      </c>
      <c r="H1916" s="20" t="s">
        <v>1998</v>
      </c>
      <c r="I1916" s="20" t="s">
        <v>1999</v>
      </c>
      <c r="J1916" s="20" t="s">
        <v>2000</v>
      </c>
      <c r="K1916" s="20" t="str">
        <f>VLOOKUP(H1916,[1]媒体表!C:T,18,0)</f>
        <v>北京多彩</v>
      </c>
      <c r="L1916" s="20" t="s">
        <v>2485</v>
      </c>
      <c r="M1916" s="47"/>
      <c r="N1916" s="20" t="s">
        <v>42</v>
      </c>
      <c r="O1916" s="20" t="s">
        <v>43</v>
      </c>
      <c r="P1916" s="47">
        <v>0.02</v>
      </c>
      <c r="Q1916" s="48" t="s">
        <v>2486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2487</v>
      </c>
      <c r="F1917" s="20" t="s">
        <v>2487</v>
      </c>
      <c r="G1917" s="20" t="s">
        <v>2487</v>
      </c>
      <c r="H1917" s="20" t="s">
        <v>1998</v>
      </c>
      <c r="I1917" s="20" t="s">
        <v>1999</v>
      </c>
      <c r="J1917" s="20" t="s">
        <v>2000</v>
      </c>
      <c r="K1917" s="20" t="str">
        <f>VLOOKUP(H1917,[1]媒体表!C:T,18,0)</f>
        <v>北京多彩</v>
      </c>
      <c r="L1917" s="20" t="s">
        <v>2487</v>
      </c>
      <c r="M1917" s="47"/>
      <c r="N1917" s="20" t="s">
        <v>42</v>
      </c>
      <c r="O1917" s="20" t="s">
        <v>43</v>
      </c>
      <c r="P1917" s="47">
        <v>0.02</v>
      </c>
      <c r="Q1917" s="48" t="s">
        <v>2488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2487</v>
      </c>
      <c r="F1918" s="20" t="s">
        <v>2487</v>
      </c>
      <c r="G1918" s="20" t="s">
        <v>2487</v>
      </c>
      <c r="H1918" s="20" t="s">
        <v>1998</v>
      </c>
      <c r="I1918" s="20" t="s">
        <v>1999</v>
      </c>
      <c r="J1918" s="20" t="s">
        <v>2000</v>
      </c>
      <c r="K1918" s="20" t="str">
        <f>VLOOKUP(H1918,[1]媒体表!C:T,18,0)</f>
        <v>北京多彩</v>
      </c>
      <c r="L1918" s="20" t="s">
        <v>2487</v>
      </c>
      <c r="M1918" s="47"/>
      <c r="N1918" s="20" t="s">
        <v>42</v>
      </c>
      <c r="O1918" s="20" t="s">
        <v>43</v>
      </c>
      <c r="P1918" s="47">
        <v>0.03</v>
      </c>
      <c r="Q1918" s="48" t="s">
        <v>2488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1799</v>
      </c>
      <c r="F1919" s="20" t="s">
        <v>1799</v>
      </c>
      <c r="G1919" s="20" t="s">
        <v>1799</v>
      </c>
      <c r="H1919" s="20" t="s">
        <v>1998</v>
      </c>
      <c r="I1919" s="20" t="s">
        <v>1999</v>
      </c>
      <c r="J1919" s="20" t="s">
        <v>2000</v>
      </c>
      <c r="K1919" s="20" t="str">
        <f>VLOOKUP(H1919,[1]媒体表!C:T,18,0)</f>
        <v>北京多彩</v>
      </c>
      <c r="L1919" s="20" t="s">
        <v>1800</v>
      </c>
      <c r="M1919" s="47"/>
      <c r="N1919" s="20" t="s">
        <v>59</v>
      </c>
      <c r="O1919" s="20" t="s">
        <v>43</v>
      </c>
      <c r="P1919" s="47">
        <v>0.02</v>
      </c>
      <c r="Q1919" s="48" t="s">
        <v>2244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1799</v>
      </c>
      <c r="F1920" s="20" t="s">
        <v>1799</v>
      </c>
      <c r="G1920" s="20" t="s">
        <v>1799</v>
      </c>
      <c r="H1920" s="20" t="s">
        <v>1998</v>
      </c>
      <c r="I1920" s="20" t="s">
        <v>1999</v>
      </c>
      <c r="J1920" s="20" t="s">
        <v>2000</v>
      </c>
      <c r="K1920" s="20" t="str">
        <f>VLOOKUP(H1920,[1]媒体表!C:T,18,0)</f>
        <v>北京多彩</v>
      </c>
      <c r="L1920" s="20" t="s">
        <v>1800</v>
      </c>
      <c r="M1920" s="47"/>
      <c r="N1920" s="20" t="s">
        <v>333</v>
      </c>
      <c r="O1920" s="20" t="s">
        <v>43</v>
      </c>
      <c r="P1920" s="47">
        <v>0.02</v>
      </c>
      <c r="Q1920" s="48" t="s">
        <v>2244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1799</v>
      </c>
      <c r="F1921" s="20" t="s">
        <v>1799</v>
      </c>
      <c r="G1921" s="20" t="s">
        <v>1799</v>
      </c>
      <c r="H1921" s="20" t="s">
        <v>1998</v>
      </c>
      <c r="I1921" s="20" t="s">
        <v>1999</v>
      </c>
      <c r="J1921" s="20" t="s">
        <v>2000</v>
      </c>
      <c r="K1921" s="20" t="str">
        <f>VLOOKUP(H1921,[1]媒体表!C:T,18,0)</f>
        <v>北京多彩</v>
      </c>
      <c r="L1921" s="20" t="s">
        <v>2243</v>
      </c>
      <c r="M1921" s="47"/>
      <c r="N1921" s="20" t="s">
        <v>42</v>
      </c>
      <c r="O1921" s="20" t="s">
        <v>43</v>
      </c>
      <c r="P1921" s="47">
        <v>0.01</v>
      </c>
      <c r="Q1921" s="48" t="s">
        <v>2244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2489</v>
      </c>
      <c r="F1922" s="20" t="s">
        <v>2489</v>
      </c>
      <c r="G1922" s="20" t="s">
        <v>2489</v>
      </c>
      <c r="H1922" s="20" t="s">
        <v>1998</v>
      </c>
      <c r="I1922" s="20" t="s">
        <v>1999</v>
      </c>
      <c r="J1922" s="20" t="s">
        <v>2000</v>
      </c>
      <c r="K1922" s="20" t="str">
        <f>VLOOKUP(H1922,[1]媒体表!C:T,18,0)</f>
        <v>北京多彩</v>
      </c>
      <c r="L1922" s="20" t="s">
        <v>2489</v>
      </c>
      <c r="M1922" s="47"/>
      <c r="N1922" s="20" t="s">
        <v>42</v>
      </c>
      <c r="O1922" s="20" t="s">
        <v>43</v>
      </c>
      <c r="P1922" s="47">
        <v>0.02</v>
      </c>
      <c r="Q1922" s="48" t="s">
        <v>2490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2491</v>
      </c>
      <c r="F1923" s="20" t="s">
        <v>2491</v>
      </c>
      <c r="G1923" s="20" t="s">
        <v>2491</v>
      </c>
      <c r="H1923" s="20" t="s">
        <v>1998</v>
      </c>
      <c r="I1923" s="20" t="s">
        <v>1999</v>
      </c>
      <c r="J1923" s="20" t="s">
        <v>2000</v>
      </c>
      <c r="K1923" s="20" t="str">
        <f>VLOOKUP(H1923,[1]媒体表!C:T,18,0)</f>
        <v>北京多彩</v>
      </c>
      <c r="L1923" s="20" t="s">
        <v>2491</v>
      </c>
      <c r="M1923" s="47"/>
      <c r="N1923" s="20" t="s">
        <v>42</v>
      </c>
      <c r="O1923" s="20" t="s">
        <v>43</v>
      </c>
      <c r="P1923" s="47">
        <v>0.02</v>
      </c>
      <c r="Q1923" s="48" t="s">
        <v>2492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2491</v>
      </c>
      <c r="F1924" s="20" t="s">
        <v>2491</v>
      </c>
      <c r="G1924" s="20" t="s">
        <v>2491</v>
      </c>
      <c r="H1924" s="20" t="s">
        <v>1998</v>
      </c>
      <c r="I1924" s="20" t="s">
        <v>1999</v>
      </c>
      <c r="J1924" s="20" t="s">
        <v>2000</v>
      </c>
      <c r="K1924" s="20" t="str">
        <f>VLOOKUP(H1924,[1]媒体表!C:T,18,0)</f>
        <v>北京多彩</v>
      </c>
      <c r="L1924" s="20" t="s">
        <v>2491</v>
      </c>
      <c r="M1924" s="47"/>
      <c r="N1924" s="20" t="s">
        <v>42</v>
      </c>
      <c r="O1924" s="20" t="s">
        <v>43</v>
      </c>
      <c r="P1924" s="47">
        <v>0.03</v>
      </c>
      <c r="Q1924" s="48" t="s">
        <v>2492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2493</v>
      </c>
      <c r="G1925" s="20" t="s">
        <v>216</v>
      </c>
      <c r="H1925" s="20" t="s">
        <v>1998</v>
      </c>
      <c r="I1925" s="20" t="s">
        <v>1999</v>
      </c>
      <c r="J1925" s="20" t="s">
        <v>2000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2494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2495</v>
      </c>
      <c r="F1926" s="20" t="s">
        <v>2495</v>
      </c>
      <c r="G1926" s="20" t="s">
        <v>2495</v>
      </c>
      <c r="H1926" s="20" t="s">
        <v>1998</v>
      </c>
      <c r="I1926" s="20" t="s">
        <v>1999</v>
      </c>
      <c r="J1926" s="20" t="s">
        <v>2000</v>
      </c>
      <c r="K1926" s="20" t="str">
        <f>VLOOKUP(H1926,[1]媒体表!C:T,18,0)</f>
        <v>北京多彩</v>
      </c>
      <c r="L1926" s="20" t="s">
        <v>2495</v>
      </c>
      <c r="M1926" s="47"/>
      <c r="N1926" s="20" t="s">
        <v>42</v>
      </c>
      <c r="O1926" s="20" t="s">
        <v>43</v>
      </c>
      <c r="P1926" s="47">
        <v>0.02</v>
      </c>
      <c r="Q1926" s="48" t="s">
        <v>2496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2495</v>
      </c>
      <c r="F1927" s="20" t="s">
        <v>2495</v>
      </c>
      <c r="G1927" s="20" t="s">
        <v>2495</v>
      </c>
      <c r="H1927" s="20" t="s">
        <v>1998</v>
      </c>
      <c r="I1927" s="20" t="s">
        <v>1999</v>
      </c>
      <c r="J1927" s="20" t="s">
        <v>2000</v>
      </c>
      <c r="K1927" s="20" t="str">
        <f>VLOOKUP(H1927,[1]媒体表!C:T,18,0)</f>
        <v>北京多彩</v>
      </c>
      <c r="L1927" s="20" t="s">
        <v>2495</v>
      </c>
      <c r="M1927" s="47"/>
      <c r="N1927" s="20" t="s">
        <v>42</v>
      </c>
      <c r="O1927" s="20" t="s">
        <v>82</v>
      </c>
      <c r="P1927" s="47">
        <v>0</v>
      </c>
      <c r="Q1927" s="48" t="s">
        <v>2496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2497</v>
      </c>
      <c r="F1928" s="20" t="s">
        <v>2497</v>
      </c>
      <c r="G1928" s="20" t="s">
        <v>2497</v>
      </c>
      <c r="H1928" s="20" t="s">
        <v>1998</v>
      </c>
      <c r="I1928" s="20" t="s">
        <v>1999</v>
      </c>
      <c r="J1928" s="20" t="s">
        <v>2000</v>
      </c>
      <c r="K1928" s="20" t="str">
        <f>VLOOKUP(H1928,[1]媒体表!C:T,18,0)</f>
        <v>北京多彩</v>
      </c>
      <c r="L1928" s="20" t="s">
        <v>2497</v>
      </c>
      <c r="M1928" s="47"/>
      <c r="N1928" s="20" t="s">
        <v>42</v>
      </c>
      <c r="O1928" s="20" t="s">
        <v>43</v>
      </c>
      <c r="P1928" s="47">
        <v>0.02</v>
      </c>
      <c r="Q1928" s="48" t="s">
        <v>2498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1775</v>
      </c>
      <c r="F1929" s="20" t="s">
        <v>1960</v>
      </c>
      <c r="G1929" s="20" t="s">
        <v>1775</v>
      </c>
      <c r="H1929" s="20" t="s">
        <v>1998</v>
      </c>
      <c r="I1929" s="20" t="s">
        <v>1999</v>
      </c>
      <c r="J1929" s="20" t="s">
        <v>2000</v>
      </c>
      <c r="K1929" s="20" t="str">
        <f>VLOOKUP(H1929,[1]媒体表!C:T,18,0)</f>
        <v>北京多彩</v>
      </c>
      <c r="L1929" s="20" t="s">
        <v>2499</v>
      </c>
      <c r="M1929" s="47"/>
      <c r="N1929" s="20" t="s">
        <v>59</v>
      </c>
      <c r="O1929" s="20" t="s">
        <v>43</v>
      </c>
      <c r="P1929" s="47">
        <v>0.17</v>
      </c>
      <c r="Q1929" s="48" t="s">
        <v>2500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2501</v>
      </c>
      <c r="F1930" s="20" t="s">
        <v>2502</v>
      </c>
      <c r="G1930" s="20" t="s">
        <v>2501</v>
      </c>
      <c r="H1930" s="20" t="s">
        <v>1998</v>
      </c>
      <c r="I1930" s="20" t="s">
        <v>1999</v>
      </c>
      <c r="J1930" s="20" t="s">
        <v>2000</v>
      </c>
      <c r="K1930" s="20" t="str">
        <f>VLOOKUP(H1930,[1]媒体表!C:T,18,0)</f>
        <v>北京多彩</v>
      </c>
      <c r="L1930" s="20" t="s">
        <v>2501</v>
      </c>
      <c r="M1930" s="47"/>
      <c r="N1930" s="20" t="s">
        <v>59</v>
      </c>
      <c r="O1930" s="20" t="s">
        <v>82</v>
      </c>
      <c r="P1930" s="47">
        <v>0</v>
      </c>
      <c r="Q1930" s="48" t="s">
        <v>2503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2501</v>
      </c>
      <c r="F1931" s="20" t="s">
        <v>2502</v>
      </c>
      <c r="G1931" s="20" t="s">
        <v>2501</v>
      </c>
      <c r="H1931" s="20" t="s">
        <v>1998</v>
      </c>
      <c r="I1931" s="20" t="s">
        <v>1999</v>
      </c>
      <c r="J1931" s="20" t="s">
        <v>2000</v>
      </c>
      <c r="K1931" s="20" t="str">
        <f>VLOOKUP(H1931,[1]媒体表!C:T,18,0)</f>
        <v>北京多彩</v>
      </c>
      <c r="L1931" s="20" t="s">
        <v>2501</v>
      </c>
      <c r="M1931" s="47"/>
      <c r="N1931" s="20" t="s">
        <v>42</v>
      </c>
      <c r="O1931" s="20" t="s">
        <v>82</v>
      </c>
      <c r="P1931" s="47">
        <v>0</v>
      </c>
      <c r="Q1931" s="48" t="s">
        <v>2504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2505</v>
      </c>
      <c r="F1932" s="20" t="s">
        <v>2505</v>
      </c>
      <c r="G1932" s="20" t="s">
        <v>2505</v>
      </c>
      <c r="H1932" s="20" t="s">
        <v>1998</v>
      </c>
      <c r="I1932" s="20" t="s">
        <v>1999</v>
      </c>
      <c r="J1932" s="20" t="s">
        <v>2000</v>
      </c>
      <c r="K1932" s="20" t="str">
        <f>VLOOKUP(H1932,[1]媒体表!C:T,18,0)</f>
        <v>北京多彩</v>
      </c>
      <c r="L1932" s="20" t="s">
        <v>2505</v>
      </c>
      <c r="M1932" s="47"/>
      <c r="N1932" s="20" t="s">
        <v>42</v>
      </c>
      <c r="O1932" s="20" t="s">
        <v>43</v>
      </c>
      <c r="P1932" s="47">
        <v>0.04</v>
      </c>
      <c r="Q1932" s="48" t="s">
        <v>2506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2507</v>
      </c>
      <c r="F1933" s="20" t="s">
        <v>2507</v>
      </c>
      <c r="G1933" s="20" t="s">
        <v>2507</v>
      </c>
      <c r="H1933" s="20" t="s">
        <v>1998</v>
      </c>
      <c r="I1933" s="20" t="s">
        <v>1999</v>
      </c>
      <c r="J1933" s="20" t="s">
        <v>2000</v>
      </c>
      <c r="K1933" s="20" t="str">
        <f>VLOOKUP(H1933,[1]媒体表!C:T,18,0)</f>
        <v>北京多彩</v>
      </c>
      <c r="L1933" s="20" t="s">
        <v>2508</v>
      </c>
      <c r="M1933" s="47"/>
      <c r="N1933" s="20" t="s">
        <v>42</v>
      </c>
      <c r="O1933" s="20" t="s">
        <v>82</v>
      </c>
      <c r="P1933" s="47">
        <v>0</v>
      </c>
      <c r="Q1933" s="48" t="s">
        <v>2509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2510</v>
      </c>
      <c r="F1934" s="20" t="s">
        <v>2510</v>
      </c>
      <c r="G1934" s="20" t="s">
        <v>2510</v>
      </c>
      <c r="H1934" s="20" t="s">
        <v>1998</v>
      </c>
      <c r="I1934" s="20" t="s">
        <v>1999</v>
      </c>
      <c r="J1934" s="20" t="s">
        <v>2000</v>
      </c>
      <c r="K1934" s="20" t="str">
        <f>VLOOKUP(H1934,[1]媒体表!C:T,18,0)</f>
        <v>北京多彩</v>
      </c>
      <c r="L1934" s="20" t="s">
        <v>2511</v>
      </c>
      <c r="M1934" s="47"/>
      <c r="N1934" s="20" t="s">
        <v>42</v>
      </c>
      <c r="O1934" s="20" t="s">
        <v>82</v>
      </c>
      <c r="P1934" s="47">
        <v>0</v>
      </c>
      <c r="Q1934" s="48" t="s">
        <v>2512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2513</v>
      </c>
      <c r="F1935" s="20" t="s">
        <v>2513</v>
      </c>
      <c r="G1935" s="20" t="s">
        <v>2513</v>
      </c>
      <c r="H1935" s="20" t="s">
        <v>1998</v>
      </c>
      <c r="I1935" s="20" t="s">
        <v>1999</v>
      </c>
      <c r="J1935" s="20" t="s">
        <v>2000</v>
      </c>
      <c r="K1935" s="20" t="str">
        <f>VLOOKUP(H1935,[1]媒体表!C:T,18,0)</f>
        <v>北京多彩</v>
      </c>
      <c r="L1935" s="20" t="s">
        <v>2514</v>
      </c>
      <c r="M1935" s="47"/>
      <c r="N1935" s="20" t="s">
        <v>42</v>
      </c>
      <c r="O1935" s="20" t="s">
        <v>82</v>
      </c>
      <c r="P1935" s="47">
        <v>0</v>
      </c>
      <c r="Q1935" s="48" t="s">
        <v>2515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2516</v>
      </c>
      <c r="F1936" s="20" t="s">
        <v>2516</v>
      </c>
      <c r="G1936" s="20" t="s">
        <v>2516</v>
      </c>
      <c r="H1936" s="20" t="s">
        <v>1998</v>
      </c>
      <c r="I1936" s="20" t="s">
        <v>1999</v>
      </c>
      <c r="J1936" s="20" t="s">
        <v>2000</v>
      </c>
      <c r="K1936" s="20" t="str">
        <f>VLOOKUP(H1936,[1]媒体表!C:T,18,0)</f>
        <v>北京多彩</v>
      </c>
      <c r="L1936" s="20" t="s">
        <v>2516</v>
      </c>
      <c r="M1936" s="47"/>
      <c r="N1936" s="20" t="s">
        <v>42</v>
      </c>
      <c r="O1936" s="20" t="s">
        <v>82</v>
      </c>
      <c r="P1936" s="47">
        <v>0</v>
      </c>
      <c r="Q1936" s="48" t="s">
        <v>2517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2518</v>
      </c>
      <c r="F1937" s="20" t="s">
        <v>2518</v>
      </c>
      <c r="G1937" s="20" t="s">
        <v>2518</v>
      </c>
      <c r="H1937" s="20" t="s">
        <v>1998</v>
      </c>
      <c r="I1937" s="20" t="s">
        <v>1999</v>
      </c>
      <c r="J1937" s="20" t="s">
        <v>2000</v>
      </c>
      <c r="K1937" s="20" t="str">
        <f>VLOOKUP(H1937,[1]媒体表!C:T,18,0)</f>
        <v>北京多彩</v>
      </c>
      <c r="L1937" s="20" t="s">
        <v>2518</v>
      </c>
      <c r="M1937" s="47"/>
      <c r="N1937" s="20" t="s">
        <v>42</v>
      </c>
      <c r="O1937" s="20" t="s">
        <v>43</v>
      </c>
      <c r="P1937" s="47">
        <v>0.04</v>
      </c>
      <c r="Q1937" s="48" t="s">
        <v>2519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1813</v>
      </c>
      <c r="F1938" s="20" t="s">
        <v>1813</v>
      </c>
      <c r="G1938" s="20" t="s">
        <v>1813</v>
      </c>
      <c r="H1938" s="20" t="s">
        <v>1998</v>
      </c>
      <c r="I1938" s="20" t="s">
        <v>1999</v>
      </c>
      <c r="J1938" s="20" t="s">
        <v>2000</v>
      </c>
      <c r="K1938" s="20" t="str">
        <f>VLOOKUP(H1938,[1]媒体表!C:T,18,0)</f>
        <v>北京多彩</v>
      </c>
      <c r="L1938" s="20" t="s">
        <v>1813</v>
      </c>
      <c r="M1938" s="47"/>
      <c r="N1938" s="20" t="s">
        <v>42</v>
      </c>
      <c r="O1938" s="20" t="s">
        <v>43</v>
      </c>
      <c r="P1938" s="47">
        <v>0.01</v>
      </c>
      <c r="Q1938" s="48" t="s">
        <v>2520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1813</v>
      </c>
      <c r="F1939" s="20" t="s">
        <v>1813</v>
      </c>
      <c r="G1939" s="20" t="s">
        <v>1813</v>
      </c>
      <c r="H1939" s="20" t="s">
        <v>1998</v>
      </c>
      <c r="I1939" s="20" t="s">
        <v>1999</v>
      </c>
      <c r="J1939" s="20" t="s">
        <v>2000</v>
      </c>
      <c r="K1939" s="20" t="str">
        <f>VLOOKUP(H1939,[1]媒体表!C:T,18,0)</f>
        <v>北京多彩</v>
      </c>
      <c r="L1939" s="20" t="s">
        <v>1813</v>
      </c>
      <c r="M1939" s="47"/>
      <c r="N1939" s="20" t="s">
        <v>42</v>
      </c>
      <c r="O1939" s="20" t="s">
        <v>82</v>
      </c>
      <c r="P1939" s="47">
        <v>0</v>
      </c>
      <c r="Q1939" s="48" t="s">
        <v>2520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2521</v>
      </c>
      <c r="F1940" s="20" t="s">
        <v>2521</v>
      </c>
      <c r="G1940" s="20" t="s">
        <v>2521</v>
      </c>
      <c r="H1940" s="20" t="s">
        <v>1998</v>
      </c>
      <c r="I1940" s="20" t="s">
        <v>1999</v>
      </c>
      <c r="J1940" s="20" t="s">
        <v>2000</v>
      </c>
      <c r="K1940" s="20" t="str">
        <f>VLOOKUP(H1940,[1]媒体表!C:T,18,0)</f>
        <v>北京多彩</v>
      </c>
      <c r="L1940" s="20" t="s">
        <v>2522</v>
      </c>
      <c r="M1940" s="47"/>
      <c r="N1940" s="20" t="s">
        <v>59</v>
      </c>
      <c r="O1940" s="20" t="s">
        <v>43</v>
      </c>
      <c r="P1940" s="47">
        <v>0.1</v>
      </c>
      <c r="Q1940" s="48" t="s">
        <v>2523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2524</v>
      </c>
      <c r="F1941" s="20" t="s">
        <v>2524</v>
      </c>
      <c r="G1941" s="20" t="s">
        <v>2524</v>
      </c>
      <c r="H1941" s="20" t="s">
        <v>1998</v>
      </c>
      <c r="I1941" s="20" t="s">
        <v>1999</v>
      </c>
      <c r="J1941" s="20" t="s">
        <v>2000</v>
      </c>
      <c r="K1941" s="20" t="str">
        <f>VLOOKUP(H1941,[1]媒体表!C:T,18,0)</f>
        <v>北京多彩</v>
      </c>
      <c r="L1941" s="20" t="s">
        <v>2524</v>
      </c>
      <c r="M1941" s="47"/>
      <c r="N1941" s="20" t="s">
        <v>42</v>
      </c>
      <c r="O1941" s="20" t="s">
        <v>82</v>
      </c>
      <c r="P1941" s="47">
        <v>0</v>
      </c>
      <c r="Q1941" s="48" t="s">
        <v>2525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2526</v>
      </c>
      <c r="F1942" s="20" t="s">
        <v>2526</v>
      </c>
      <c r="G1942" s="20" t="s">
        <v>2526</v>
      </c>
      <c r="H1942" s="20" t="s">
        <v>1998</v>
      </c>
      <c r="I1942" s="20" t="s">
        <v>1999</v>
      </c>
      <c r="J1942" s="20" t="s">
        <v>2000</v>
      </c>
      <c r="K1942" s="20" t="str">
        <f>VLOOKUP(H1942,[1]媒体表!C:T,18,0)</f>
        <v>北京多彩</v>
      </c>
      <c r="L1942" s="20" t="s">
        <v>2526</v>
      </c>
      <c r="M1942" s="47"/>
      <c r="N1942" s="20" t="s">
        <v>42</v>
      </c>
      <c r="O1942" s="20" t="s">
        <v>82</v>
      </c>
      <c r="P1942" s="47">
        <v>0</v>
      </c>
      <c r="Q1942" s="48" t="s">
        <v>2527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2528</v>
      </c>
      <c r="F1943" s="20" t="s">
        <v>2528</v>
      </c>
      <c r="G1943" s="20" t="s">
        <v>2528</v>
      </c>
      <c r="H1943" s="20" t="s">
        <v>1998</v>
      </c>
      <c r="I1943" s="20" t="s">
        <v>1999</v>
      </c>
      <c r="J1943" s="20" t="s">
        <v>2000</v>
      </c>
      <c r="K1943" s="20" t="str">
        <f>VLOOKUP(H1943,[1]媒体表!C:T,18,0)</f>
        <v>北京多彩</v>
      </c>
      <c r="L1943" s="20" t="s">
        <v>2528</v>
      </c>
      <c r="M1943" s="47"/>
      <c r="N1943" s="20" t="s">
        <v>42</v>
      </c>
      <c r="O1943" s="20" t="s">
        <v>43</v>
      </c>
      <c r="P1943" s="47">
        <v>0.03</v>
      </c>
      <c r="Q1943" s="48" t="s">
        <v>2529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2530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2528</v>
      </c>
      <c r="F1944" s="20" t="s">
        <v>2528</v>
      </c>
      <c r="G1944" s="20" t="s">
        <v>2528</v>
      </c>
      <c r="H1944" s="20" t="s">
        <v>1998</v>
      </c>
      <c r="I1944" s="20" t="s">
        <v>1999</v>
      </c>
      <c r="J1944" s="20" t="s">
        <v>2000</v>
      </c>
      <c r="K1944" s="20" t="str">
        <f>VLOOKUP(H1944,[1]媒体表!C:T,18,0)</f>
        <v>北京多彩</v>
      </c>
      <c r="L1944" s="20" t="s">
        <v>2528</v>
      </c>
      <c r="M1944" s="47"/>
      <c r="N1944" s="20" t="s">
        <v>42</v>
      </c>
      <c r="O1944" s="20" t="s">
        <v>82</v>
      </c>
      <c r="P1944" s="47">
        <v>0</v>
      </c>
      <c r="Q1944" s="48" t="s">
        <v>2529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2530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2531</v>
      </c>
      <c r="F1945" s="20" t="s">
        <v>2531</v>
      </c>
      <c r="G1945" s="20" t="s">
        <v>2531</v>
      </c>
      <c r="H1945" s="20" t="s">
        <v>1998</v>
      </c>
      <c r="I1945" s="20" t="s">
        <v>1999</v>
      </c>
      <c r="J1945" s="20" t="s">
        <v>2000</v>
      </c>
      <c r="K1945" s="20" t="str">
        <f>VLOOKUP(H1945,[1]媒体表!C:T,18,0)</f>
        <v>北京多彩</v>
      </c>
      <c r="L1945" s="20" t="s">
        <v>2531</v>
      </c>
      <c r="M1945" s="47"/>
      <c r="N1945" s="20" t="s">
        <v>42</v>
      </c>
      <c r="O1945" s="20" t="s">
        <v>43</v>
      </c>
      <c r="P1945" s="47">
        <v>0.03</v>
      </c>
      <c r="Q1945" s="48" t="s">
        <v>2532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2531</v>
      </c>
      <c r="F1946" s="20" t="s">
        <v>2531</v>
      </c>
      <c r="G1946" s="20" t="s">
        <v>2531</v>
      </c>
      <c r="H1946" s="20" t="s">
        <v>1998</v>
      </c>
      <c r="I1946" s="20" t="s">
        <v>1999</v>
      </c>
      <c r="J1946" s="20" t="s">
        <v>2000</v>
      </c>
      <c r="K1946" s="20" t="str">
        <f>VLOOKUP(H1946,[1]媒体表!C:T,18,0)</f>
        <v>北京多彩</v>
      </c>
      <c r="L1946" s="20" t="s">
        <v>2531</v>
      </c>
      <c r="M1946" s="47"/>
      <c r="N1946" s="20" t="s">
        <v>42</v>
      </c>
      <c r="O1946" s="20" t="s">
        <v>82</v>
      </c>
      <c r="P1946" s="47">
        <v>0</v>
      </c>
      <c r="Q1946" s="48" t="s">
        <v>2532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1815</v>
      </c>
      <c r="F1947" s="20" t="s">
        <v>1815</v>
      </c>
      <c r="G1947" s="20" t="s">
        <v>1815</v>
      </c>
      <c r="H1947" s="20" t="s">
        <v>1998</v>
      </c>
      <c r="I1947" s="20" t="s">
        <v>1999</v>
      </c>
      <c r="J1947" s="20" t="s">
        <v>2000</v>
      </c>
      <c r="K1947" s="20" t="str">
        <f>VLOOKUP(H1947,[1]媒体表!C:T,18,0)</f>
        <v>北京多彩</v>
      </c>
      <c r="L1947" s="20" t="s">
        <v>1815</v>
      </c>
      <c r="M1947" s="47"/>
      <c r="N1947" s="20" t="s">
        <v>42</v>
      </c>
      <c r="O1947" s="20" t="s">
        <v>43</v>
      </c>
      <c r="P1947" s="47">
        <v>0.02</v>
      </c>
      <c r="Q1947" s="48" t="s">
        <v>2533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1815</v>
      </c>
      <c r="F1948" s="20" t="s">
        <v>1815</v>
      </c>
      <c r="G1948" s="20" t="s">
        <v>1815</v>
      </c>
      <c r="H1948" s="20" t="s">
        <v>1998</v>
      </c>
      <c r="I1948" s="20" t="s">
        <v>1999</v>
      </c>
      <c r="J1948" s="20" t="s">
        <v>2000</v>
      </c>
      <c r="K1948" s="20" t="str">
        <f>VLOOKUP(H1948,[1]媒体表!C:T,18,0)</f>
        <v>北京多彩</v>
      </c>
      <c r="L1948" s="20" t="s">
        <v>2534</v>
      </c>
      <c r="M1948" s="47"/>
      <c r="N1948" s="20" t="s">
        <v>42</v>
      </c>
      <c r="O1948" s="20" t="s">
        <v>43</v>
      </c>
      <c r="P1948" s="47">
        <v>0.02</v>
      </c>
      <c r="Q1948" s="48" t="s">
        <v>2535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2536</v>
      </c>
      <c r="F1949" s="20" t="s">
        <v>2537</v>
      </c>
      <c r="G1949" s="20" t="s">
        <v>2536</v>
      </c>
      <c r="H1949" s="20" t="s">
        <v>1998</v>
      </c>
      <c r="I1949" s="20" t="s">
        <v>1999</v>
      </c>
      <c r="J1949" s="20" t="s">
        <v>2000</v>
      </c>
      <c r="K1949" s="20" t="str">
        <f>VLOOKUP(H1949,[1]媒体表!C:T,18,0)</f>
        <v>北京多彩</v>
      </c>
      <c r="L1949" s="20" t="s">
        <v>2536</v>
      </c>
      <c r="M1949" s="47"/>
      <c r="N1949" s="20" t="s">
        <v>42</v>
      </c>
      <c r="O1949" s="20" t="s">
        <v>43</v>
      </c>
      <c r="P1949" s="47">
        <v>0.02</v>
      </c>
      <c r="Q1949" s="48" t="s">
        <v>2538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2536</v>
      </c>
      <c r="F1950" s="20" t="s">
        <v>2537</v>
      </c>
      <c r="G1950" s="20" t="s">
        <v>2536</v>
      </c>
      <c r="H1950" s="20" t="s">
        <v>1998</v>
      </c>
      <c r="I1950" s="20" t="s">
        <v>1999</v>
      </c>
      <c r="J1950" s="20" t="s">
        <v>2000</v>
      </c>
      <c r="K1950" s="20" t="str">
        <f>VLOOKUP(H1950,[1]媒体表!C:T,18,0)</f>
        <v>北京多彩</v>
      </c>
      <c r="L1950" s="20" t="s">
        <v>2539</v>
      </c>
      <c r="M1950" s="47"/>
      <c r="N1950" s="20" t="s">
        <v>59</v>
      </c>
      <c r="O1950" s="20" t="s">
        <v>43</v>
      </c>
      <c r="P1950" s="47">
        <v>0.06</v>
      </c>
      <c r="Q1950" s="48" t="s">
        <v>2540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2536</v>
      </c>
      <c r="F1951" s="20" t="s">
        <v>2537</v>
      </c>
      <c r="G1951" s="20" t="s">
        <v>2536</v>
      </c>
      <c r="H1951" s="20" t="s">
        <v>1998</v>
      </c>
      <c r="I1951" s="20" t="s">
        <v>1999</v>
      </c>
      <c r="J1951" s="20" t="s">
        <v>2000</v>
      </c>
      <c r="K1951" s="20" t="str">
        <f>VLOOKUP(H1951,[1]媒体表!C:T,18,0)</f>
        <v>北京多彩</v>
      </c>
      <c r="L1951" s="20" t="s">
        <v>2539</v>
      </c>
      <c r="M1951" s="47"/>
      <c r="N1951" s="20" t="s">
        <v>42</v>
      </c>
      <c r="O1951" s="20" t="s">
        <v>43</v>
      </c>
      <c r="P1951" s="47">
        <v>0.02</v>
      </c>
      <c r="Q1951" s="48" t="s">
        <v>2541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1998</v>
      </c>
      <c r="I1952" s="20" t="s">
        <v>1999</v>
      </c>
      <c r="J1952" s="20" t="s">
        <v>2000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2542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1816</v>
      </c>
      <c r="F1953" s="20" t="s">
        <v>1816</v>
      </c>
      <c r="G1953" s="20" t="s">
        <v>1816</v>
      </c>
      <c r="H1953" s="20" t="s">
        <v>1998</v>
      </c>
      <c r="I1953" s="20" t="s">
        <v>1999</v>
      </c>
      <c r="J1953" s="20" t="s">
        <v>2000</v>
      </c>
      <c r="K1953" s="20" t="str">
        <f>VLOOKUP(H1953,[1]媒体表!C:T,18,0)</f>
        <v>北京多彩</v>
      </c>
      <c r="L1953" s="20" t="s">
        <v>1816</v>
      </c>
      <c r="M1953" s="47"/>
      <c r="N1953" s="20" t="s">
        <v>42</v>
      </c>
      <c r="O1953" s="20" t="s">
        <v>43</v>
      </c>
      <c r="P1953" s="47">
        <v>0.03</v>
      </c>
      <c r="Q1953" s="48" t="s">
        <v>2543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2544</v>
      </c>
      <c r="F1954" s="20" t="s">
        <v>2544</v>
      </c>
      <c r="G1954" s="20" t="s">
        <v>2544</v>
      </c>
      <c r="H1954" s="20" t="s">
        <v>1998</v>
      </c>
      <c r="I1954" s="20" t="s">
        <v>1999</v>
      </c>
      <c r="J1954" s="20" t="s">
        <v>2000</v>
      </c>
      <c r="K1954" s="20" t="str">
        <f>VLOOKUP(H1954,[1]媒体表!C:T,18,0)</f>
        <v>北京多彩</v>
      </c>
      <c r="L1954" s="20" t="s">
        <v>2544</v>
      </c>
      <c r="M1954" s="47"/>
      <c r="N1954" s="20" t="s">
        <v>42</v>
      </c>
      <c r="O1954" s="20" t="s">
        <v>43</v>
      </c>
      <c r="P1954" s="47">
        <v>0.03</v>
      </c>
      <c r="Q1954" s="48" t="s">
        <v>2545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2546</v>
      </c>
      <c r="F1955" s="20" t="s">
        <v>2546</v>
      </c>
      <c r="G1955" s="20" t="s">
        <v>2546</v>
      </c>
      <c r="H1955" s="20" t="s">
        <v>1998</v>
      </c>
      <c r="I1955" s="20" t="s">
        <v>1999</v>
      </c>
      <c r="J1955" s="20" t="s">
        <v>2000</v>
      </c>
      <c r="K1955" s="20" t="str">
        <f>VLOOKUP(H1955,[1]媒体表!C:T,18,0)</f>
        <v>北京多彩</v>
      </c>
      <c r="L1955" s="20" t="s">
        <v>2546</v>
      </c>
      <c r="M1955" s="47"/>
      <c r="N1955" s="20" t="s">
        <v>42</v>
      </c>
      <c r="O1955" s="20" t="s">
        <v>43</v>
      </c>
      <c r="P1955" s="47">
        <v>0.02</v>
      </c>
      <c r="Q1955" s="48" t="s">
        <v>2547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2546</v>
      </c>
      <c r="F1956" s="20" t="s">
        <v>2546</v>
      </c>
      <c r="G1956" s="20" t="s">
        <v>2546</v>
      </c>
      <c r="H1956" s="20" t="s">
        <v>1998</v>
      </c>
      <c r="I1956" s="20" t="s">
        <v>1999</v>
      </c>
      <c r="J1956" s="20" t="s">
        <v>2000</v>
      </c>
      <c r="K1956" s="20" t="str">
        <f>VLOOKUP(H1956,[1]媒体表!C:T,18,0)</f>
        <v>北京多彩</v>
      </c>
      <c r="L1956" s="20" t="s">
        <v>2546</v>
      </c>
      <c r="M1956" s="47"/>
      <c r="N1956" s="20" t="s">
        <v>42</v>
      </c>
      <c r="O1956" s="20" t="s">
        <v>43</v>
      </c>
      <c r="P1956" s="47">
        <v>0.03</v>
      </c>
      <c r="Q1956" s="48" t="s">
        <v>2547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1998</v>
      </c>
      <c r="I1957" s="20" t="s">
        <v>1999</v>
      </c>
      <c r="J1957" s="20" t="s">
        <v>2000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2548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2549</v>
      </c>
      <c r="F1958" s="20" t="s">
        <v>2549</v>
      </c>
      <c r="G1958" s="20" t="s">
        <v>2549</v>
      </c>
      <c r="H1958" s="20" t="s">
        <v>1998</v>
      </c>
      <c r="I1958" s="20" t="s">
        <v>1999</v>
      </c>
      <c r="J1958" s="20" t="s">
        <v>2000</v>
      </c>
      <c r="K1958" s="20" t="str">
        <f>VLOOKUP(H1958,[1]媒体表!C:T,18,0)</f>
        <v>北京多彩</v>
      </c>
      <c r="L1958" s="20" t="s">
        <v>2549</v>
      </c>
      <c r="M1958" s="47"/>
      <c r="N1958" s="20" t="s">
        <v>42</v>
      </c>
      <c r="O1958" s="20" t="s">
        <v>43</v>
      </c>
      <c r="P1958" s="47">
        <v>0.03</v>
      </c>
      <c r="Q1958" s="48" t="s">
        <v>2550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1998</v>
      </c>
      <c r="I1959" s="20" t="s">
        <v>1999</v>
      </c>
      <c r="J1959" s="20" t="s">
        <v>2000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2551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2552</v>
      </c>
      <c r="F1960" s="20" t="s">
        <v>2552</v>
      </c>
      <c r="G1960" s="20" t="s">
        <v>2552</v>
      </c>
      <c r="H1960" s="20" t="s">
        <v>1998</v>
      </c>
      <c r="I1960" s="20" t="s">
        <v>1999</v>
      </c>
      <c r="J1960" s="20" t="s">
        <v>2000</v>
      </c>
      <c r="K1960" s="20" t="str">
        <f>VLOOKUP(H1960,[1]媒体表!C:T,18,0)</f>
        <v>北京多彩</v>
      </c>
      <c r="L1960" s="20" t="s">
        <v>2553</v>
      </c>
      <c r="M1960" s="47"/>
      <c r="N1960" s="20" t="s">
        <v>42</v>
      </c>
      <c r="O1960" s="20" t="s">
        <v>82</v>
      </c>
      <c r="P1960" s="47">
        <v>0</v>
      </c>
      <c r="Q1960" s="48" t="s">
        <v>2554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1998</v>
      </c>
      <c r="I1961" s="20" t="s">
        <v>1999</v>
      </c>
      <c r="J1961" s="20" t="s">
        <v>2000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2555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2556</v>
      </c>
      <c r="F1962" s="20" t="s">
        <v>2557</v>
      </c>
      <c r="G1962" s="20" t="s">
        <v>2556</v>
      </c>
      <c r="H1962" s="20" t="s">
        <v>1998</v>
      </c>
      <c r="I1962" s="20" t="s">
        <v>1999</v>
      </c>
      <c r="J1962" s="20" t="s">
        <v>2000</v>
      </c>
      <c r="K1962" s="20" t="str">
        <f>VLOOKUP(H1962,[1]媒体表!C:T,18,0)</f>
        <v>北京多彩</v>
      </c>
      <c r="L1962" s="20" t="s">
        <v>2556</v>
      </c>
      <c r="M1962" s="47"/>
      <c r="N1962" s="20" t="s">
        <v>59</v>
      </c>
      <c r="O1962" s="20" t="s">
        <v>43</v>
      </c>
      <c r="P1962" s="47">
        <v>0.2</v>
      </c>
      <c r="Q1962" s="48" t="s">
        <v>2558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1998</v>
      </c>
      <c r="I1963" s="20" t="s">
        <v>1999</v>
      </c>
      <c r="J1963" s="20" t="s">
        <v>2000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2559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1998</v>
      </c>
      <c r="I1964" s="20" t="s">
        <v>1999</v>
      </c>
      <c r="J1964" s="20" t="s">
        <v>2000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2559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2560</v>
      </c>
      <c r="F1965" s="20" t="s">
        <v>2560</v>
      </c>
      <c r="G1965" s="20" t="s">
        <v>2560</v>
      </c>
      <c r="H1965" s="20" t="s">
        <v>1998</v>
      </c>
      <c r="I1965" s="20" t="s">
        <v>1999</v>
      </c>
      <c r="J1965" s="20" t="s">
        <v>2000</v>
      </c>
      <c r="K1965" s="20" t="str">
        <f>VLOOKUP(H1965,[1]媒体表!C:T,18,0)</f>
        <v>北京多彩</v>
      </c>
      <c r="L1965" s="20" t="s">
        <v>2495</v>
      </c>
      <c r="M1965" s="47"/>
      <c r="N1965" s="20" t="s">
        <v>42</v>
      </c>
      <c r="O1965" s="20" t="s">
        <v>43</v>
      </c>
      <c r="P1965" s="47">
        <v>0.02</v>
      </c>
      <c r="Q1965" s="48" t="s">
        <v>2496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2561</v>
      </c>
      <c r="F1966" s="20" t="s">
        <v>2561</v>
      </c>
      <c r="G1966" s="20" t="s">
        <v>2561</v>
      </c>
      <c r="H1966" s="20" t="s">
        <v>1998</v>
      </c>
      <c r="I1966" s="20" t="s">
        <v>1999</v>
      </c>
      <c r="J1966" s="20" t="s">
        <v>2000</v>
      </c>
      <c r="K1966" s="20" t="str">
        <f>VLOOKUP(H1966,[1]媒体表!C:T,18,0)</f>
        <v>北京多彩</v>
      </c>
      <c r="L1966" s="20" t="s">
        <v>2562</v>
      </c>
      <c r="M1966" s="47"/>
      <c r="N1966" s="20" t="s">
        <v>42</v>
      </c>
      <c r="O1966" s="20" t="s">
        <v>43</v>
      </c>
      <c r="P1966" s="47">
        <v>0.02</v>
      </c>
      <c r="Q1966" s="48" t="s">
        <v>2563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2561</v>
      </c>
      <c r="F1967" s="20" t="s">
        <v>2561</v>
      </c>
      <c r="G1967" s="20" t="s">
        <v>2561</v>
      </c>
      <c r="H1967" s="20" t="s">
        <v>1998</v>
      </c>
      <c r="I1967" s="20" t="s">
        <v>1999</v>
      </c>
      <c r="J1967" s="20" t="s">
        <v>2000</v>
      </c>
      <c r="K1967" s="20" t="str">
        <f>VLOOKUP(H1967,[1]媒体表!C:T,18,0)</f>
        <v>北京多彩</v>
      </c>
      <c r="L1967" s="20" t="s">
        <v>2561</v>
      </c>
      <c r="M1967" s="47"/>
      <c r="N1967" s="20" t="s">
        <v>42</v>
      </c>
      <c r="O1967" s="20" t="s">
        <v>43</v>
      </c>
      <c r="P1967" s="47">
        <v>0.02</v>
      </c>
      <c r="Q1967" s="48" t="s">
        <v>2564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2561</v>
      </c>
      <c r="F1968" s="20" t="s">
        <v>2561</v>
      </c>
      <c r="G1968" s="20" t="s">
        <v>2561</v>
      </c>
      <c r="H1968" s="20" t="s">
        <v>1998</v>
      </c>
      <c r="I1968" s="20" t="s">
        <v>1999</v>
      </c>
      <c r="J1968" s="20" t="s">
        <v>2000</v>
      </c>
      <c r="K1968" s="20" t="str">
        <f>VLOOKUP(H1968,[1]媒体表!C:T,18,0)</f>
        <v>北京多彩</v>
      </c>
      <c r="L1968" s="20" t="s">
        <v>2561</v>
      </c>
      <c r="M1968" s="47"/>
      <c r="N1968" s="20" t="s">
        <v>42</v>
      </c>
      <c r="O1968" s="20" t="s">
        <v>43</v>
      </c>
      <c r="P1968" s="47">
        <v>0.03</v>
      </c>
      <c r="Q1968" s="48" t="s">
        <v>2564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2565</v>
      </c>
      <c r="F1969" s="20" t="s">
        <v>2565</v>
      </c>
      <c r="G1969" s="20" t="s">
        <v>2565</v>
      </c>
      <c r="H1969" s="20" t="s">
        <v>1998</v>
      </c>
      <c r="I1969" s="20" t="s">
        <v>1999</v>
      </c>
      <c r="J1969" s="20" t="s">
        <v>2000</v>
      </c>
      <c r="K1969" s="20" t="str">
        <f>VLOOKUP(H1969,[1]媒体表!C:T,18,0)</f>
        <v>北京多彩</v>
      </c>
      <c r="L1969" s="20" t="s">
        <v>2565</v>
      </c>
      <c r="M1969" s="47"/>
      <c r="N1969" s="20" t="s">
        <v>42</v>
      </c>
      <c r="O1969" s="20" t="s">
        <v>82</v>
      </c>
      <c r="P1969" s="47">
        <v>0</v>
      </c>
      <c r="Q1969" s="48" t="s">
        <v>2566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2567</v>
      </c>
      <c r="F1970" s="20" t="s">
        <v>2567</v>
      </c>
      <c r="G1970" s="20" t="s">
        <v>2567</v>
      </c>
      <c r="H1970" s="20" t="s">
        <v>1998</v>
      </c>
      <c r="I1970" s="20" t="s">
        <v>1999</v>
      </c>
      <c r="J1970" s="20" t="s">
        <v>2000</v>
      </c>
      <c r="K1970" s="20" t="str">
        <f>VLOOKUP(H1970,[1]媒体表!C:T,18,0)</f>
        <v>北京多彩</v>
      </c>
      <c r="L1970" s="20" t="s">
        <v>2567</v>
      </c>
      <c r="M1970" s="47"/>
      <c r="N1970" s="20" t="s">
        <v>42</v>
      </c>
      <c r="O1970" s="20" t="s">
        <v>43</v>
      </c>
      <c r="P1970" s="47">
        <v>0.04</v>
      </c>
      <c r="Q1970" s="48" t="s">
        <v>2568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1998</v>
      </c>
      <c r="I1971" s="20" t="s">
        <v>1999</v>
      </c>
      <c r="J1971" s="20" t="s">
        <v>2000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2569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1998</v>
      </c>
      <c r="I1972" s="20" t="s">
        <v>1999</v>
      </c>
      <c r="J1972" s="20" t="s">
        <v>2000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2569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2570</v>
      </c>
      <c r="F1973" s="20" t="s">
        <v>2571</v>
      </c>
      <c r="G1973" s="20" t="s">
        <v>2570</v>
      </c>
      <c r="H1973" s="20" t="s">
        <v>1998</v>
      </c>
      <c r="I1973" s="20" t="s">
        <v>1999</v>
      </c>
      <c r="J1973" s="20" t="s">
        <v>2000</v>
      </c>
      <c r="K1973" s="20" t="str">
        <f>VLOOKUP(H1973,[1]媒体表!C:T,18,0)</f>
        <v>北京多彩</v>
      </c>
      <c r="L1973" s="20" t="s">
        <v>2572</v>
      </c>
      <c r="M1973" s="20"/>
      <c r="N1973" s="20" t="s">
        <v>42</v>
      </c>
      <c r="O1973" s="20" t="s">
        <v>82</v>
      </c>
      <c r="P1973" s="47">
        <v>0</v>
      </c>
      <c r="Q1973" s="48" t="s">
        <v>2573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2570</v>
      </c>
      <c r="F1974" s="20" t="s">
        <v>2571</v>
      </c>
      <c r="G1974" s="20" t="s">
        <v>2570</v>
      </c>
      <c r="H1974" s="20" t="s">
        <v>1998</v>
      </c>
      <c r="I1974" s="20" t="s">
        <v>1999</v>
      </c>
      <c r="J1974" s="20" t="s">
        <v>2000</v>
      </c>
      <c r="K1974" s="20" t="str">
        <f>VLOOKUP(H1974,[1]媒体表!C:T,18,0)</f>
        <v>北京多彩</v>
      </c>
      <c r="L1974" s="20" t="s">
        <v>2574</v>
      </c>
      <c r="M1974" s="20"/>
      <c r="N1974" s="20" t="s">
        <v>42</v>
      </c>
      <c r="O1974" s="20" t="s">
        <v>82</v>
      </c>
      <c r="P1974" s="47">
        <v>0</v>
      </c>
      <c r="Q1974" s="48" t="s">
        <v>2575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2576</v>
      </c>
      <c r="F1975" s="20" t="s">
        <v>2577</v>
      </c>
      <c r="G1975" s="20" t="s">
        <v>2576</v>
      </c>
      <c r="H1975" s="20" t="s">
        <v>1998</v>
      </c>
      <c r="I1975" s="20" t="s">
        <v>1999</v>
      </c>
      <c r="J1975" s="20" t="s">
        <v>2000</v>
      </c>
      <c r="K1975" s="20" t="str">
        <f>VLOOKUP(H1975,[1]媒体表!C:T,18,0)</f>
        <v>北京多彩</v>
      </c>
      <c r="L1975" s="20" t="s">
        <v>2578</v>
      </c>
      <c r="M1975" s="20"/>
      <c r="N1975" s="20" t="s">
        <v>42</v>
      </c>
      <c r="O1975" s="20" t="s">
        <v>82</v>
      </c>
      <c r="P1975" s="47">
        <v>0</v>
      </c>
      <c r="Q1975" s="48" t="s">
        <v>2579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1998</v>
      </c>
      <c r="I1976" s="20" t="s">
        <v>1999</v>
      </c>
      <c r="J1976" s="20" t="s">
        <v>2000</v>
      </c>
      <c r="K1976" s="20" t="str">
        <f>VLOOKUP(H1976,[1]媒体表!C:T,18,0)</f>
        <v>北京多彩</v>
      </c>
      <c r="L1976" s="20" t="s">
        <v>2578</v>
      </c>
      <c r="M1976" s="20"/>
      <c r="N1976" s="20" t="s">
        <v>42</v>
      </c>
      <c r="O1976" s="20" t="s">
        <v>43</v>
      </c>
      <c r="P1976" s="47">
        <v>0.02</v>
      </c>
      <c r="Q1976" s="48" t="s">
        <v>2579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2580</v>
      </c>
      <c r="F1977" s="20" t="s">
        <v>2580</v>
      </c>
      <c r="G1977" s="20" t="s">
        <v>2580</v>
      </c>
      <c r="H1977" s="20" t="s">
        <v>1998</v>
      </c>
      <c r="I1977" s="20" t="s">
        <v>1999</v>
      </c>
      <c r="J1977" s="20" t="s">
        <v>2000</v>
      </c>
      <c r="K1977" s="20" t="str">
        <f>VLOOKUP(H1977,[1]媒体表!C:T,18,0)</f>
        <v>北京多彩</v>
      </c>
      <c r="L1977" s="20" t="s">
        <v>2580</v>
      </c>
      <c r="M1977" s="20"/>
      <c r="N1977" s="20" t="s">
        <v>42</v>
      </c>
      <c r="O1977" s="20" t="s">
        <v>82</v>
      </c>
      <c r="P1977" s="47">
        <v>0</v>
      </c>
      <c r="Q1977" s="48" t="s">
        <v>2581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1816</v>
      </c>
      <c r="F1978" s="20" t="s">
        <v>1829</v>
      </c>
      <c r="G1978" s="20" t="s">
        <v>1816</v>
      </c>
      <c r="H1978" s="20" t="s">
        <v>1998</v>
      </c>
      <c r="I1978" s="20" t="s">
        <v>1999</v>
      </c>
      <c r="J1978" s="20" t="s">
        <v>2000</v>
      </c>
      <c r="K1978" s="20" t="str">
        <f>VLOOKUP(H1978,[1]媒体表!C:T,18,0)</f>
        <v>北京多彩</v>
      </c>
      <c r="L1978" s="20" t="s">
        <v>1816</v>
      </c>
      <c r="M1978" s="20"/>
      <c r="N1978" s="20" t="s">
        <v>42</v>
      </c>
      <c r="O1978" s="20" t="s">
        <v>43</v>
      </c>
      <c r="P1978" s="47">
        <v>0.02</v>
      </c>
      <c r="Q1978" s="48" t="s">
        <v>2543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2582</v>
      </c>
      <c r="F1979" s="20" t="s">
        <v>2583</v>
      </c>
      <c r="G1979" s="20" t="s">
        <v>2582</v>
      </c>
      <c r="H1979" s="20" t="s">
        <v>1998</v>
      </c>
      <c r="I1979" s="20" t="s">
        <v>1999</v>
      </c>
      <c r="J1979" s="20" t="s">
        <v>2000</v>
      </c>
      <c r="K1979" s="20" t="str">
        <f>VLOOKUP(H1979,[1]媒体表!C:T,18,0)</f>
        <v>北京多彩</v>
      </c>
      <c r="L1979" s="20" t="s">
        <v>2582</v>
      </c>
      <c r="M1979" s="20"/>
      <c r="N1979" s="20" t="s">
        <v>42</v>
      </c>
      <c r="O1979" s="20" t="s">
        <v>82</v>
      </c>
      <c r="P1979" s="47">
        <v>0</v>
      </c>
      <c r="Q1979" s="48" t="s">
        <v>2584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2585</v>
      </c>
      <c r="F1980" s="20" t="s">
        <v>2585</v>
      </c>
      <c r="G1980" s="20" t="s">
        <v>2585</v>
      </c>
      <c r="H1980" s="20" t="s">
        <v>1998</v>
      </c>
      <c r="I1980" s="20" t="s">
        <v>1999</v>
      </c>
      <c r="J1980" s="20" t="s">
        <v>2000</v>
      </c>
      <c r="K1980" s="20" t="str">
        <f>VLOOKUP(H1980,[1]媒体表!C:T,18,0)</f>
        <v>北京多彩</v>
      </c>
      <c r="L1980" s="20" t="s">
        <v>2586</v>
      </c>
      <c r="M1980" s="20"/>
      <c r="N1980" s="20" t="s">
        <v>42</v>
      </c>
      <c r="O1980" s="20" t="s">
        <v>82</v>
      </c>
      <c r="P1980" s="47">
        <v>0</v>
      </c>
      <c r="Q1980" s="48" t="s">
        <v>2587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1998</v>
      </c>
      <c r="I1981" s="20" t="s">
        <v>1999</v>
      </c>
      <c r="J1981" s="20" t="s">
        <v>2000</v>
      </c>
      <c r="K1981" s="20" t="str">
        <f>VLOOKUP(H1981,[1]媒体表!C:T,18,0)</f>
        <v>北京多彩</v>
      </c>
      <c r="L1981" s="20" t="s">
        <v>2588</v>
      </c>
      <c r="M1981" s="47"/>
      <c r="N1981" s="20" t="s">
        <v>59</v>
      </c>
      <c r="O1981" s="20" t="s">
        <v>43</v>
      </c>
      <c r="P1981" s="47">
        <v>0.04</v>
      </c>
      <c r="Q1981" s="48" t="s">
        <v>2589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1998</v>
      </c>
      <c r="I1982" s="20" t="s">
        <v>1999</v>
      </c>
      <c r="J1982" s="20" t="s">
        <v>2000</v>
      </c>
      <c r="K1982" s="20" t="str">
        <f>VLOOKUP(H1982,[1]媒体表!C:T,18,0)</f>
        <v>北京多彩</v>
      </c>
      <c r="L1982" s="20" t="s">
        <v>2588</v>
      </c>
      <c r="M1982" s="47"/>
      <c r="N1982" s="20" t="s">
        <v>59</v>
      </c>
      <c r="O1982" s="20" t="s">
        <v>43</v>
      </c>
      <c r="P1982" s="47">
        <v>0.04</v>
      </c>
      <c r="Q1982" s="48" t="s">
        <v>2590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1998</v>
      </c>
      <c r="I1983" s="20" t="s">
        <v>1999</v>
      </c>
      <c r="J1983" s="20" t="s">
        <v>2000</v>
      </c>
      <c r="K1983" s="20" t="str">
        <f>VLOOKUP(H1983,[1]媒体表!C:T,18,0)</f>
        <v>北京多彩</v>
      </c>
      <c r="L1983" s="20" t="s">
        <v>2588</v>
      </c>
      <c r="M1983" s="47"/>
      <c r="N1983" s="20" t="s">
        <v>59</v>
      </c>
      <c r="O1983" s="20" t="s">
        <v>43</v>
      </c>
      <c r="P1983" s="47">
        <v>0.06</v>
      </c>
      <c r="Q1983" s="48" t="s">
        <v>2589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1998</v>
      </c>
      <c r="I1984" s="20" t="s">
        <v>1999</v>
      </c>
      <c r="J1984" s="20" t="s">
        <v>2000</v>
      </c>
      <c r="K1984" s="20" t="str">
        <f>VLOOKUP(H1984,[1]媒体表!C:T,18,0)</f>
        <v>北京多彩</v>
      </c>
      <c r="L1984" s="20" t="s">
        <v>2588</v>
      </c>
      <c r="M1984" s="47"/>
      <c r="N1984" s="20" t="s">
        <v>59</v>
      </c>
      <c r="O1984" s="20" t="s">
        <v>43</v>
      </c>
      <c r="P1984" s="47">
        <v>0.06</v>
      </c>
      <c r="Q1984" s="48" t="s">
        <v>2590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1998</v>
      </c>
      <c r="I1985" s="20" t="s">
        <v>1999</v>
      </c>
      <c r="J1985" s="20" t="s">
        <v>2000</v>
      </c>
      <c r="K1985" s="20" t="str">
        <f>VLOOKUP(H1985,[1]媒体表!C:T,18,0)</f>
        <v>北京多彩</v>
      </c>
      <c r="L1985" s="20" t="s">
        <v>2588</v>
      </c>
      <c r="M1985" s="47"/>
      <c r="N1985" s="20" t="s">
        <v>59</v>
      </c>
      <c r="O1985" s="20" t="s">
        <v>82</v>
      </c>
      <c r="P1985" s="47">
        <v>0</v>
      </c>
      <c r="Q1985" s="48" t="s">
        <v>2589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1998</v>
      </c>
      <c r="I1986" s="20" t="s">
        <v>1999</v>
      </c>
      <c r="J1986" s="20" t="s">
        <v>2000</v>
      </c>
      <c r="K1986" s="20" t="str">
        <f>VLOOKUP(H1986,[1]媒体表!C:T,18,0)</f>
        <v>北京多彩</v>
      </c>
      <c r="L1986" s="20" t="s">
        <v>2588</v>
      </c>
      <c r="M1986" s="47"/>
      <c r="N1986" s="20" t="s">
        <v>59</v>
      </c>
      <c r="O1986" s="20" t="s">
        <v>82</v>
      </c>
      <c r="P1986" s="47">
        <v>0</v>
      </c>
      <c r="Q1986" s="48" t="s">
        <v>2590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1998</v>
      </c>
      <c r="I1987" s="20" t="s">
        <v>1999</v>
      </c>
      <c r="J1987" s="20" t="s">
        <v>2000</v>
      </c>
      <c r="K1987" s="20" t="str">
        <f>VLOOKUP(H1987,[1]媒体表!C:T,18,0)</f>
        <v>北京多彩</v>
      </c>
      <c r="L1987" s="20" t="s">
        <v>2591</v>
      </c>
      <c r="M1987" s="47"/>
      <c r="N1987" s="20" t="s">
        <v>42</v>
      </c>
      <c r="O1987" s="20" t="s">
        <v>82</v>
      </c>
      <c r="P1987" s="47">
        <v>0</v>
      </c>
      <c r="Q1987" s="48" t="s">
        <v>2592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2593</v>
      </c>
      <c r="F1988" s="20" t="s">
        <v>2593</v>
      </c>
      <c r="G1988" s="20" t="s">
        <v>2593</v>
      </c>
      <c r="H1988" s="20" t="s">
        <v>1998</v>
      </c>
      <c r="I1988" s="20" t="s">
        <v>1999</v>
      </c>
      <c r="J1988" s="20" t="s">
        <v>2000</v>
      </c>
      <c r="K1988" s="20" t="str">
        <f>VLOOKUP(H1988,[1]媒体表!C:T,18,0)</f>
        <v>北京多彩</v>
      </c>
      <c r="L1988" s="20" t="s">
        <v>2594</v>
      </c>
      <c r="M1988" s="20"/>
      <c r="N1988" s="20" t="s">
        <v>42</v>
      </c>
      <c r="O1988" s="20" t="s">
        <v>43</v>
      </c>
      <c r="P1988" s="47">
        <v>0.03</v>
      </c>
      <c r="Q1988" s="48" t="s">
        <v>2595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1998</v>
      </c>
      <c r="I1989" s="20" t="s">
        <v>1999</v>
      </c>
      <c r="J1989" s="20" t="s">
        <v>2000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2596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1998</v>
      </c>
      <c r="I1990" s="20" t="s">
        <v>1999</v>
      </c>
      <c r="J1990" s="20" t="s">
        <v>2000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2596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1998</v>
      </c>
      <c r="I1991" s="20" t="s">
        <v>1999</v>
      </c>
      <c r="J1991" s="20" t="s">
        <v>2000</v>
      </c>
      <c r="K1991" s="20" t="str">
        <f>VLOOKUP(H1991,[1]媒体表!C:T,18,0)</f>
        <v>北京多彩</v>
      </c>
      <c r="L1991" s="20" t="s">
        <v>2597</v>
      </c>
      <c r="M1991" s="20"/>
      <c r="N1991" s="20" t="s">
        <v>42</v>
      </c>
      <c r="O1991" s="20" t="s">
        <v>43</v>
      </c>
      <c r="P1991" s="47">
        <v>0.02</v>
      </c>
      <c r="Q1991" s="48" t="s">
        <v>2598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1998</v>
      </c>
      <c r="I1992" s="20" t="s">
        <v>1999</v>
      </c>
      <c r="J1992" s="20" t="s">
        <v>2000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2599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1998</v>
      </c>
      <c r="I1993" s="20" t="s">
        <v>1999</v>
      </c>
      <c r="J1993" s="20" t="s">
        <v>2000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2599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1998</v>
      </c>
      <c r="I1994" s="20" t="s">
        <v>1999</v>
      </c>
      <c r="J1994" s="20" t="s">
        <v>2000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2599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2600</v>
      </c>
      <c r="F1995" s="20" t="s">
        <v>2600</v>
      </c>
      <c r="G1995" s="20" t="s">
        <v>2600</v>
      </c>
      <c r="H1995" s="20" t="s">
        <v>1998</v>
      </c>
      <c r="I1995" s="20" t="s">
        <v>1999</v>
      </c>
      <c r="J1995" s="20" t="s">
        <v>2000</v>
      </c>
      <c r="K1995" s="20" t="str">
        <f>VLOOKUP(H1995,[1]媒体表!C:T,18,0)</f>
        <v>北京多彩</v>
      </c>
      <c r="L1995" s="20" t="s">
        <v>2591</v>
      </c>
      <c r="M1995" s="47"/>
      <c r="N1995" s="20" t="s">
        <v>59</v>
      </c>
      <c r="O1995" s="20" t="s">
        <v>43</v>
      </c>
      <c r="P1995" s="47">
        <v>0.04</v>
      </c>
      <c r="Q1995" s="48" t="s">
        <v>2601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2600</v>
      </c>
      <c r="F1996" s="20" t="s">
        <v>2600</v>
      </c>
      <c r="G1996" s="20" t="s">
        <v>2600</v>
      </c>
      <c r="H1996" s="20" t="s">
        <v>1998</v>
      </c>
      <c r="I1996" s="20" t="s">
        <v>1999</v>
      </c>
      <c r="J1996" s="20" t="s">
        <v>2000</v>
      </c>
      <c r="K1996" s="20" t="str">
        <f>VLOOKUP(H1996,[1]媒体表!C:T,18,0)</f>
        <v>北京多彩</v>
      </c>
      <c r="L1996" s="20" t="s">
        <v>2591</v>
      </c>
      <c r="M1996" s="20"/>
      <c r="N1996" s="20" t="s">
        <v>42</v>
      </c>
      <c r="O1996" s="20" t="s">
        <v>43</v>
      </c>
      <c r="P1996" s="47">
        <v>0.02</v>
      </c>
      <c r="Q1996" s="48" t="s">
        <v>2592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2600</v>
      </c>
      <c r="F1997" s="20" t="s">
        <v>2600</v>
      </c>
      <c r="G1997" s="20" t="s">
        <v>2600</v>
      </c>
      <c r="H1997" s="20" t="s">
        <v>1998</v>
      </c>
      <c r="I1997" s="20" t="s">
        <v>1999</v>
      </c>
      <c r="J1997" s="20" t="s">
        <v>2000</v>
      </c>
      <c r="K1997" s="20" t="str">
        <f>VLOOKUP(H1997,[1]媒体表!C:T,18,0)</f>
        <v>北京多彩</v>
      </c>
      <c r="L1997" s="20" t="s">
        <v>2600</v>
      </c>
      <c r="M1997" s="20"/>
      <c r="N1997" s="20" t="s">
        <v>42</v>
      </c>
      <c r="O1997" s="20" t="s">
        <v>43</v>
      </c>
      <c r="P1997" s="47">
        <v>0.02</v>
      </c>
      <c r="Q1997" s="48" t="s">
        <v>2602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1998</v>
      </c>
      <c r="I1998" s="20" t="s">
        <v>1999</v>
      </c>
      <c r="J1998" s="20" t="s">
        <v>2000</v>
      </c>
      <c r="K1998" s="20" t="str">
        <f>VLOOKUP(H1998,[1]媒体表!C:T,18,0)</f>
        <v>北京多彩</v>
      </c>
      <c r="L1998" s="20" t="s">
        <v>2603</v>
      </c>
      <c r="M1998" s="20"/>
      <c r="N1998" s="20" t="s">
        <v>42</v>
      </c>
      <c r="O1998" s="20" t="s">
        <v>43</v>
      </c>
      <c r="P1998" s="47">
        <v>0.02</v>
      </c>
      <c r="Q1998" s="48" t="s">
        <v>2604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1998</v>
      </c>
      <c r="I1999" s="20" t="s">
        <v>1999</v>
      </c>
      <c r="J1999" s="20" t="s">
        <v>2000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2605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1998</v>
      </c>
      <c r="I2000" s="20" t="s">
        <v>1999</v>
      </c>
      <c r="J2000" s="20" t="s">
        <v>2000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2605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2606</v>
      </c>
      <c r="F2001" s="20" t="s">
        <v>2606</v>
      </c>
      <c r="G2001" s="20" t="s">
        <v>2606</v>
      </c>
      <c r="H2001" s="20" t="s">
        <v>1998</v>
      </c>
      <c r="I2001" s="20" t="s">
        <v>1999</v>
      </c>
      <c r="J2001" s="20" t="s">
        <v>2000</v>
      </c>
      <c r="K2001" s="20" t="str">
        <f>VLOOKUP(H2001,[1]媒体表!C:T,18,0)</f>
        <v>北京多彩</v>
      </c>
      <c r="L2001" s="20" t="s">
        <v>2606</v>
      </c>
      <c r="M2001" s="20"/>
      <c r="N2001" s="20" t="s">
        <v>59</v>
      </c>
      <c r="O2001" s="20" t="s">
        <v>82</v>
      </c>
      <c r="P2001" s="47">
        <v>0</v>
      </c>
      <c r="Q2001" s="48" t="s">
        <v>2607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2608</v>
      </c>
      <c r="F2002" s="20" t="s">
        <v>2608</v>
      </c>
      <c r="G2002" s="20" t="s">
        <v>2608</v>
      </c>
      <c r="H2002" s="20" t="s">
        <v>1998</v>
      </c>
      <c r="I2002" s="20" t="s">
        <v>1999</v>
      </c>
      <c r="J2002" s="20" t="s">
        <v>2000</v>
      </c>
      <c r="K2002" s="20" t="str">
        <f>VLOOKUP(H2002,[1]媒体表!C:T,18,0)</f>
        <v>北京多彩</v>
      </c>
      <c r="L2002" s="20" t="s">
        <v>2609</v>
      </c>
      <c r="M2002" s="20"/>
      <c r="N2002" s="20" t="s">
        <v>42</v>
      </c>
      <c r="O2002" s="20" t="s">
        <v>82</v>
      </c>
      <c r="P2002" s="47">
        <v>0</v>
      </c>
      <c r="Q2002" s="48" t="s">
        <v>2610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2611</v>
      </c>
      <c r="F2003" s="20" t="s">
        <v>2611</v>
      </c>
      <c r="G2003" s="20" t="s">
        <v>2611</v>
      </c>
      <c r="H2003" s="20" t="s">
        <v>1998</v>
      </c>
      <c r="I2003" s="20" t="s">
        <v>1999</v>
      </c>
      <c r="J2003" s="20" t="s">
        <v>2000</v>
      </c>
      <c r="K2003" s="20" t="str">
        <f>VLOOKUP(H2003,[1]媒体表!C:T,18,0)</f>
        <v>北京多彩</v>
      </c>
      <c r="L2003" s="20" t="s">
        <v>2611</v>
      </c>
      <c r="M2003" s="20"/>
      <c r="N2003" s="20" t="s">
        <v>59</v>
      </c>
      <c r="O2003" s="20" t="s">
        <v>43</v>
      </c>
      <c r="P2003" s="47">
        <v>0.02</v>
      </c>
      <c r="Q2003" s="48" t="s">
        <v>2612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2611</v>
      </c>
      <c r="F2004" s="20" t="s">
        <v>2611</v>
      </c>
      <c r="G2004" s="20" t="s">
        <v>2611</v>
      </c>
      <c r="H2004" s="20" t="s">
        <v>1998</v>
      </c>
      <c r="I2004" s="20" t="s">
        <v>1999</v>
      </c>
      <c r="J2004" s="20" t="s">
        <v>2000</v>
      </c>
      <c r="K2004" s="20" t="str">
        <f>VLOOKUP(H2004,[1]媒体表!C:T,18,0)</f>
        <v>北京多彩</v>
      </c>
      <c r="L2004" s="20" t="s">
        <v>2611</v>
      </c>
      <c r="M2004" s="20"/>
      <c r="N2004" s="20" t="s">
        <v>42</v>
      </c>
      <c r="O2004" s="20" t="s">
        <v>43</v>
      </c>
      <c r="P2004" s="47">
        <v>0.01</v>
      </c>
      <c r="Q2004" s="48" t="s">
        <v>2613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2611</v>
      </c>
      <c r="F2005" s="20" t="s">
        <v>2611</v>
      </c>
      <c r="G2005" s="20" t="s">
        <v>2611</v>
      </c>
      <c r="H2005" s="20" t="s">
        <v>1998</v>
      </c>
      <c r="I2005" s="20" t="s">
        <v>1999</v>
      </c>
      <c r="J2005" s="20" t="s">
        <v>2000</v>
      </c>
      <c r="K2005" s="20" t="str">
        <f>VLOOKUP(H2005,[1]媒体表!C:T,18,0)</f>
        <v>北京多彩</v>
      </c>
      <c r="L2005" s="20" t="s">
        <v>2611</v>
      </c>
      <c r="M2005" s="20"/>
      <c r="N2005" s="20" t="s">
        <v>333</v>
      </c>
      <c r="O2005" s="20" t="s">
        <v>43</v>
      </c>
      <c r="P2005" s="47">
        <v>0.02</v>
      </c>
      <c r="Q2005" s="48" t="s">
        <v>2612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1998</v>
      </c>
      <c r="I2006" s="20" t="s">
        <v>1999</v>
      </c>
      <c r="J2006" s="20" t="s">
        <v>2000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2599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1998</v>
      </c>
      <c r="I2007" s="20" t="s">
        <v>1999</v>
      </c>
      <c r="J2007" s="20" t="s">
        <v>2000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2614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1998</v>
      </c>
      <c r="I2008" s="20" t="s">
        <v>1999</v>
      </c>
      <c r="J2008" s="20" t="s">
        <v>2000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2615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1998</v>
      </c>
      <c r="I2009" s="20" t="s">
        <v>1999</v>
      </c>
      <c r="J2009" s="20" t="s">
        <v>2000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2616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1998</v>
      </c>
      <c r="I2010" s="20" t="s">
        <v>1999</v>
      </c>
      <c r="J2010" s="20" t="s">
        <v>2000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2615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1998</v>
      </c>
      <c r="I2011" s="20" t="s">
        <v>1999</v>
      </c>
      <c r="J2011" s="20" t="s">
        <v>2000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2616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1998</v>
      </c>
      <c r="I2012" s="20" t="s">
        <v>1999</v>
      </c>
      <c r="J2012" s="20" t="s">
        <v>2000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82</v>
      </c>
      <c r="P2012" s="47">
        <v>0</v>
      </c>
      <c r="Q2012" s="48" t="s">
        <v>2617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161021.43</v>
      </c>
      <c r="X2012" s="32"/>
      <c r="Y2012" s="32">
        <f t="shared" si="230"/>
        <v>161021.43</v>
      </c>
      <c r="Z2012" s="32">
        <f t="shared" si="231"/>
        <v>0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1998</v>
      </c>
      <c r="I2013" s="20" t="s">
        <v>1999</v>
      </c>
      <c r="J2013" s="20" t="s">
        <v>2000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2617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2618</v>
      </c>
      <c r="F2014" s="20" t="s">
        <v>2618</v>
      </c>
      <c r="G2014" s="20" t="s">
        <v>2618</v>
      </c>
      <c r="H2014" s="20" t="s">
        <v>1998</v>
      </c>
      <c r="I2014" s="20" t="s">
        <v>1999</v>
      </c>
      <c r="J2014" s="20" t="s">
        <v>2000</v>
      </c>
      <c r="K2014" s="20" t="str">
        <f>VLOOKUP(H2014,[1]媒体表!C:T,18,0)</f>
        <v>北京多彩</v>
      </c>
      <c r="L2014" s="20" t="s">
        <v>1848</v>
      </c>
      <c r="M2014" s="20"/>
      <c r="N2014" s="20" t="s">
        <v>42</v>
      </c>
      <c r="O2014" s="20" t="s">
        <v>82</v>
      </c>
      <c r="P2014" s="47">
        <v>0</v>
      </c>
      <c r="Q2014" s="48" t="s">
        <v>2619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2618</v>
      </c>
      <c r="F2015" s="20" t="s">
        <v>2618</v>
      </c>
      <c r="G2015" s="20" t="s">
        <v>2618</v>
      </c>
      <c r="H2015" s="20" t="s">
        <v>1998</v>
      </c>
      <c r="I2015" s="20" t="s">
        <v>1999</v>
      </c>
      <c r="J2015" s="20" t="s">
        <v>2000</v>
      </c>
      <c r="K2015" s="20" t="str">
        <f>VLOOKUP(H2015,[1]媒体表!C:T,18,0)</f>
        <v>北京多彩</v>
      </c>
      <c r="L2015" s="20" t="s">
        <v>1847</v>
      </c>
      <c r="M2015" s="20"/>
      <c r="N2015" s="20" t="s">
        <v>42</v>
      </c>
      <c r="O2015" s="20" t="s">
        <v>82</v>
      </c>
      <c r="P2015" s="47">
        <v>0</v>
      </c>
      <c r="Q2015" s="48" t="s">
        <v>2620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1998</v>
      </c>
      <c r="I2016" s="20" t="s">
        <v>1999</v>
      </c>
      <c r="J2016" s="20" t="s">
        <v>2000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2621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2622</v>
      </c>
      <c r="F2017" s="20" t="s">
        <v>2622</v>
      </c>
      <c r="G2017" s="20" t="s">
        <v>2622</v>
      </c>
      <c r="H2017" s="20" t="s">
        <v>1998</v>
      </c>
      <c r="I2017" s="20" t="s">
        <v>1999</v>
      </c>
      <c r="J2017" s="20" t="s">
        <v>2000</v>
      </c>
      <c r="K2017" s="20" t="str">
        <f>VLOOKUP(H2017,[1]媒体表!C:T,18,0)</f>
        <v>北京多彩</v>
      </c>
      <c r="L2017" s="20" t="s">
        <v>2623</v>
      </c>
      <c r="M2017" s="20"/>
      <c r="N2017" s="20" t="s">
        <v>42</v>
      </c>
      <c r="O2017" s="20" t="s">
        <v>43</v>
      </c>
      <c r="P2017" s="47">
        <v>0.02</v>
      </c>
      <c r="Q2017" s="48" t="s">
        <v>2624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1998</v>
      </c>
      <c r="I2018" s="20" t="s">
        <v>1999</v>
      </c>
      <c r="J2018" s="20" t="s">
        <v>2000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2625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1998</v>
      </c>
      <c r="I2019" s="20" t="s">
        <v>1999</v>
      </c>
      <c r="J2019" s="20" t="s">
        <v>2000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2626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1998</v>
      </c>
      <c r="I2020" s="20" t="s">
        <v>1999</v>
      </c>
      <c r="J2020" s="20" t="s">
        <v>2000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2626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1998</v>
      </c>
      <c r="I2021" s="20" t="s">
        <v>1999</v>
      </c>
      <c r="J2021" s="20" t="s">
        <v>2000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2627</v>
      </c>
      <c r="F2022" s="20" t="s">
        <v>2627</v>
      </c>
      <c r="G2022" s="20" t="s">
        <v>2627</v>
      </c>
      <c r="H2022" s="20" t="s">
        <v>1998</v>
      </c>
      <c r="I2022" s="20" t="s">
        <v>1999</v>
      </c>
      <c r="J2022" s="20" t="s">
        <v>2000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2628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1847</v>
      </c>
      <c r="F2023" s="20" t="s">
        <v>1847</v>
      </c>
      <c r="G2023" s="20" t="s">
        <v>1847</v>
      </c>
      <c r="H2023" s="20" t="s">
        <v>1998</v>
      </c>
      <c r="I2023" s="20" t="s">
        <v>1999</v>
      </c>
      <c r="J2023" s="20" t="s">
        <v>2000</v>
      </c>
      <c r="K2023" s="20" t="str">
        <f>VLOOKUP(H2023,[1]媒体表!C:T,18,0)</f>
        <v>北京多彩</v>
      </c>
      <c r="L2023" s="20" t="s">
        <v>1848</v>
      </c>
      <c r="M2023" s="20"/>
      <c r="N2023" s="20" t="s">
        <v>42</v>
      </c>
      <c r="O2023" s="20" t="s">
        <v>82</v>
      </c>
      <c r="P2023" s="47">
        <v>0</v>
      </c>
      <c r="Q2023" s="48" t="s">
        <v>2619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2629</v>
      </c>
      <c r="F2024" s="20" t="s">
        <v>2629</v>
      </c>
      <c r="G2024" s="20" t="s">
        <v>2629</v>
      </c>
      <c r="H2024" s="20" t="s">
        <v>1998</v>
      </c>
      <c r="I2024" s="20" t="s">
        <v>1999</v>
      </c>
      <c r="J2024" s="20" t="s">
        <v>2000</v>
      </c>
      <c r="K2024" s="20" t="str">
        <f>VLOOKUP(H2024,[1]媒体表!C:T,18,0)</f>
        <v>北京多彩</v>
      </c>
      <c r="L2024" s="20" t="s">
        <v>2629</v>
      </c>
      <c r="M2024" s="20"/>
      <c r="N2024" s="20" t="s">
        <v>59</v>
      </c>
      <c r="O2024" s="20" t="s">
        <v>82</v>
      </c>
      <c r="P2024" s="47">
        <v>0</v>
      </c>
      <c r="Q2024" s="48" t="s">
        <v>2630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2629</v>
      </c>
      <c r="F2025" s="20" t="s">
        <v>2629</v>
      </c>
      <c r="G2025" s="20" t="s">
        <v>2629</v>
      </c>
      <c r="H2025" s="20" t="s">
        <v>1998</v>
      </c>
      <c r="I2025" s="20" t="s">
        <v>1999</v>
      </c>
      <c r="J2025" s="20" t="s">
        <v>2000</v>
      </c>
      <c r="K2025" s="20" t="str">
        <f>VLOOKUP(H2025,[1]媒体表!C:T,18,0)</f>
        <v>北京多彩</v>
      </c>
      <c r="L2025" s="20" t="s">
        <v>2631</v>
      </c>
      <c r="M2025" s="20"/>
      <c r="N2025" s="20" t="s">
        <v>42</v>
      </c>
      <c r="O2025" s="20" t="s">
        <v>82</v>
      </c>
      <c r="P2025" s="47">
        <v>0</v>
      </c>
      <c r="Q2025" s="48" t="s">
        <v>2632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1998</v>
      </c>
      <c r="I2026" s="20" t="s">
        <v>1999</v>
      </c>
      <c r="J2026" s="20" t="s">
        <v>2000</v>
      </c>
      <c r="K2026" s="20" t="str">
        <f>VLOOKUP(H2026,[1]媒体表!C:T,18,0)</f>
        <v>北京多彩</v>
      </c>
      <c r="L2026" s="20" t="s">
        <v>2633</v>
      </c>
      <c r="M2026" s="20"/>
      <c r="N2026" s="20" t="s">
        <v>59</v>
      </c>
      <c r="O2026" s="20" t="s">
        <v>43</v>
      </c>
      <c r="P2026" s="47">
        <v>0.06</v>
      </c>
      <c r="Q2026" s="48" t="s">
        <v>2634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2635</v>
      </c>
      <c r="F2027" s="20" t="s">
        <v>2635</v>
      </c>
      <c r="G2027" s="20" t="s">
        <v>2635</v>
      </c>
      <c r="H2027" s="20" t="s">
        <v>1998</v>
      </c>
      <c r="I2027" s="20" t="s">
        <v>1999</v>
      </c>
      <c r="J2027" s="20" t="s">
        <v>2000</v>
      </c>
      <c r="K2027" s="20" t="str">
        <f>VLOOKUP(H2027,[1]媒体表!C:T,18,0)</f>
        <v>北京多彩</v>
      </c>
      <c r="L2027" s="20" t="s">
        <v>2635</v>
      </c>
      <c r="M2027" s="20"/>
      <c r="N2027" s="20" t="s">
        <v>59</v>
      </c>
      <c r="O2027" s="20" t="s">
        <v>43</v>
      </c>
      <c r="P2027" s="47">
        <v>0.01</v>
      </c>
      <c r="Q2027" s="48" t="s">
        <v>2636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2635</v>
      </c>
      <c r="F2028" s="20" t="s">
        <v>2635</v>
      </c>
      <c r="G2028" s="20" t="s">
        <v>2635</v>
      </c>
      <c r="H2028" s="20" t="s">
        <v>1998</v>
      </c>
      <c r="I2028" s="20" t="s">
        <v>1999</v>
      </c>
      <c r="J2028" s="20" t="s">
        <v>2000</v>
      </c>
      <c r="K2028" s="20" t="str">
        <f>VLOOKUP(H2028,[1]媒体表!C:T,18,0)</f>
        <v>北京多彩</v>
      </c>
      <c r="L2028" s="20" t="s">
        <v>2635</v>
      </c>
      <c r="M2028" s="20"/>
      <c r="N2028" s="20" t="s">
        <v>59</v>
      </c>
      <c r="O2028" s="20" t="s">
        <v>43</v>
      </c>
      <c r="P2028" s="47">
        <v>0.06</v>
      </c>
      <c r="Q2028" s="48" t="s">
        <v>2636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2635</v>
      </c>
      <c r="F2029" s="20" t="s">
        <v>2635</v>
      </c>
      <c r="G2029" s="20" t="s">
        <v>2635</v>
      </c>
      <c r="H2029" s="20" t="s">
        <v>1998</v>
      </c>
      <c r="I2029" s="20" t="s">
        <v>1999</v>
      </c>
      <c r="J2029" s="20" t="s">
        <v>2000</v>
      </c>
      <c r="K2029" s="20" t="str">
        <f>VLOOKUP(H2029,[1]媒体表!C:T,18,0)</f>
        <v>北京多彩</v>
      </c>
      <c r="L2029" s="20" t="s">
        <v>2635</v>
      </c>
      <c r="M2029" s="20"/>
      <c r="N2029" s="20" t="s">
        <v>59</v>
      </c>
      <c r="O2029" s="20" t="s">
        <v>82</v>
      </c>
      <c r="P2029" s="47">
        <v>0</v>
      </c>
      <c r="Q2029" s="48" t="s">
        <v>2636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2635</v>
      </c>
      <c r="F2030" s="20" t="s">
        <v>2635</v>
      </c>
      <c r="G2030" s="20" t="s">
        <v>2635</v>
      </c>
      <c r="H2030" s="20" t="s">
        <v>1998</v>
      </c>
      <c r="I2030" s="20" t="s">
        <v>1999</v>
      </c>
      <c r="J2030" s="20" t="s">
        <v>2000</v>
      </c>
      <c r="K2030" s="20" t="str">
        <f>VLOOKUP(H2030,[1]媒体表!C:T,18,0)</f>
        <v>北京多彩</v>
      </c>
      <c r="L2030" s="20" t="s">
        <v>2635</v>
      </c>
      <c r="M2030" s="20"/>
      <c r="N2030" s="20" t="s">
        <v>59</v>
      </c>
      <c r="O2030" s="20" t="s">
        <v>82</v>
      </c>
      <c r="P2030" s="47">
        <v>0.01</v>
      </c>
      <c r="Q2030" s="48" t="s">
        <v>2637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2635</v>
      </c>
      <c r="F2031" s="20" t="s">
        <v>2635</v>
      </c>
      <c r="G2031" s="20" t="s">
        <v>2635</v>
      </c>
      <c r="H2031" s="20" t="s">
        <v>1998</v>
      </c>
      <c r="I2031" s="20" t="s">
        <v>1999</v>
      </c>
      <c r="J2031" s="20" t="s">
        <v>2000</v>
      </c>
      <c r="K2031" s="20" t="str">
        <f>VLOOKUP(H2031,[1]媒体表!C:T,18,0)</f>
        <v>北京多彩</v>
      </c>
      <c r="L2031" s="20" t="s">
        <v>2635</v>
      </c>
      <c r="M2031" s="20"/>
      <c r="N2031" s="20" t="s">
        <v>42</v>
      </c>
      <c r="O2031" s="20" t="s">
        <v>82</v>
      </c>
      <c r="P2031" s="47">
        <v>0</v>
      </c>
      <c r="Q2031" s="48" t="s">
        <v>2637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2635</v>
      </c>
      <c r="F2032" s="20" t="s">
        <v>2635</v>
      </c>
      <c r="G2032" s="20" t="s">
        <v>2635</v>
      </c>
      <c r="H2032" s="20" t="s">
        <v>1998</v>
      </c>
      <c r="I2032" s="20" t="s">
        <v>1999</v>
      </c>
      <c r="J2032" s="20" t="s">
        <v>2000</v>
      </c>
      <c r="K2032" s="20" t="str">
        <f>VLOOKUP(H2032,[1]媒体表!C:T,18,0)</f>
        <v>北京多彩</v>
      </c>
      <c r="L2032" s="20" t="s">
        <v>2635</v>
      </c>
      <c r="M2032" s="20"/>
      <c r="N2032" s="20" t="s">
        <v>333</v>
      </c>
      <c r="O2032" s="20" t="s">
        <v>43</v>
      </c>
      <c r="P2032" s="47">
        <v>0.06</v>
      </c>
      <c r="Q2032" s="48" t="s">
        <v>2636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1998</v>
      </c>
      <c r="I2033" s="20" t="s">
        <v>1999</v>
      </c>
      <c r="J2033" s="20" t="s">
        <v>2000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2638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1998</v>
      </c>
      <c r="I2034" s="20" t="s">
        <v>1999</v>
      </c>
      <c r="J2034" s="20" t="s">
        <v>2000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2639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1998</v>
      </c>
      <c r="I2035" s="20" t="s">
        <v>1999</v>
      </c>
      <c r="J2035" s="20" t="s">
        <v>2000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2640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1998</v>
      </c>
      <c r="I2036" s="20" t="s">
        <v>1999</v>
      </c>
      <c r="J2036" s="20" t="s">
        <v>2000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2640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1998</v>
      </c>
      <c r="I2037" s="20" t="s">
        <v>1999</v>
      </c>
      <c r="J2037" s="20" t="s">
        <v>2000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2640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1998</v>
      </c>
      <c r="I2038" s="20" t="s">
        <v>1999</v>
      </c>
      <c r="J2038" s="20" t="s">
        <v>2000</v>
      </c>
      <c r="K2038" s="20" t="str">
        <f>VLOOKUP(H2038,[1]媒体表!C:T,18,0)</f>
        <v>北京多彩</v>
      </c>
      <c r="L2038" s="20" t="s">
        <v>2641</v>
      </c>
      <c r="M2038" s="20"/>
      <c r="N2038" s="20" t="s">
        <v>42</v>
      </c>
      <c r="O2038" s="20" t="s">
        <v>82</v>
      </c>
      <c r="P2038" s="47">
        <v>0</v>
      </c>
      <c r="Q2038" s="48" t="s">
        <v>2642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1998</v>
      </c>
      <c r="I2039" s="20" t="s">
        <v>1999</v>
      </c>
      <c r="J2039" s="20" t="s">
        <v>2000</v>
      </c>
      <c r="K2039" s="20" t="str">
        <f>VLOOKUP(H2039,[1]媒体表!C:T,18,0)</f>
        <v>北京多彩</v>
      </c>
      <c r="L2039" s="20" t="s">
        <v>2643</v>
      </c>
      <c r="M2039" s="20"/>
      <c r="N2039" s="20" t="s">
        <v>42</v>
      </c>
      <c r="O2039" s="20" t="s">
        <v>43</v>
      </c>
      <c r="P2039" s="47">
        <v>0.02</v>
      </c>
      <c r="Q2039" s="48" t="s">
        <v>2644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1998</v>
      </c>
      <c r="I2040" s="20" t="s">
        <v>1999</v>
      </c>
      <c r="J2040" s="20" t="s">
        <v>2000</v>
      </c>
      <c r="K2040" s="20" t="str">
        <f>VLOOKUP(H2040,[1]媒体表!C:T,18,0)</f>
        <v>北京多彩</v>
      </c>
      <c r="L2040" s="20" t="s">
        <v>2645</v>
      </c>
      <c r="M2040" s="20"/>
      <c r="N2040" s="20" t="s">
        <v>42</v>
      </c>
      <c r="O2040" s="20" t="s">
        <v>43</v>
      </c>
      <c r="P2040" s="47">
        <v>0.02</v>
      </c>
      <c r="Q2040" s="48" t="s">
        <v>2646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1998</v>
      </c>
      <c r="I2041" s="20" t="s">
        <v>1999</v>
      </c>
      <c r="J2041" s="20" t="s">
        <v>2000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2638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1998</v>
      </c>
      <c r="I2042" s="20" t="s">
        <v>1999</v>
      </c>
      <c r="J2042" s="20" t="s">
        <v>2000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2639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2647</v>
      </c>
      <c r="F2043" s="20" t="s">
        <v>2647</v>
      </c>
      <c r="G2043" s="20" t="s">
        <v>2647</v>
      </c>
      <c r="H2043" s="20" t="s">
        <v>1998</v>
      </c>
      <c r="I2043" s="20" t="s">
        <v>1999</v>
      </c>
      <c r="J2043" s="20" t="s">
        <v>2000</v>
      </c>
      <c r="K2043" s="20" t="str">
        <f>VLOOKUP(H2043,[1]媒体表!C:T,18,0)</f>
        <v>北京多彩</v>
      </c>
      <c r="L2043" s="20" t="s">
        <v>2647</v>
      </c>
      <c r="M2043" s="20"/>
      <c r="N2043" s="20" t="s">
        <v>42</v>
      </c>
      <c r="O2043" s="20" t="s">
        <v>43</v>
      </c>
      <c r="P2043" s="47">
        <v>0.02</v>
      </c>
      <c r="Q2043" s="48" t="s">
        <v>2648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2647</v>
      </c>
      <c r="F2044" s="20" t="s">
        <v>2647</v>
      </c>
      <c r="G2044" s="20" t="s">
        <v>2647</v>
      </c>
      <c r="H2044" s="20" t="s">
        <v>1998</v>
      </c>
      <c r="I2044" s="20" t="s">
        <v>1999</v>
      </c>
      <c r="J2044" s="20" t="s">
        <v>2000</v>
      </c>
      <c r="K2044" s="20" t="str">
        <f>VLOOKUP(H2044,[1]媒体表!C:T,18,0)</f>
        <v>北京多彩</v>
      </c>
      <c r="L2044" s="20" t="s">
        <v>2647</v>
      </c>
      <c r="M2044" s="20"/>
      <c r="N2044" s="20" t="s">
        <v>42</v>
      </c>
      <c r="O2044" s="20" t="s">
        <v>43</v>
      </c>
      <c r="P2044" s="47">
        <v>0.03</v>
      </c>
      <c r="Q2044" s="48" t="s">
        <v>2648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1998</v>
      </c>
      <c r="I2045" s="20" t="s">
        <v>1999</v>
      </c>
      <c r="J2045" s="20" t="s">
        <v>2000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2649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1998</v>
      </c>
      <c r="I2046" s="20" t="s">
        <v>1999</v>
      </c>
      <c r="J2046" s="20" t="s">
        <v>2000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2650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1998</v>
      </c>
      <c r="I2047" s="20" t="s">
        <v>1999</v>
      </c>
      <c r="J2047" s="20" t="s">
        <v>2000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2651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2652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1998</v>
      </c>
      <c r="I2048" s="20" t="s">
        <v>1999</v>
      </c>
      <c r="J2048" s="20" t="s">
        <v>2000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2651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2652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1998</v>
      </c>
      <c r="I2049" s="20" t="s">
        <v>1999</v>
      </c>
      <c r="J2049" s="20" t="s">
        <v>2000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2653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1998</v>
      </c>
      <c r="I2050" s="20" t="s">
        <v>1999</v>
      </c>
      <c r="J2050" s="20" t="s">
        <v>2000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2653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1998</v>
      </c>
      <c r="I2051" s="20" t="s">
        <v>1999</v>
      </c>
      <c r="J2051" s="20" t="s">
        <v>2000</v>
      </c>
      <c r="K2051" s="20" t="str">
        <f>VLOOKUP(H2051,[1]媒体表!C:T,18,0)</f>
        <v>北京多彩</v>
      </c>
      <c r="L2051" s="20" t="s">
        <v>2654</v>
      </c>
      <c r="M2051" s="20"/>
      <c r="N2051" s="20" t="s">
        <v>42</v>
      </c>
      <c r="O2051" s="20" t="s">
        <v>43</v>
      </c>
      <c r="P2051" s="47">
        <v>0.02</v>
      </c>
      <c r="Q2051" s="48" t="s">
        <v>2655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1998</v>
      </c>
      <c r="I2052" s="20" t="s">
        <v>1999</v>
      </c>
      <c r="J2052" s="20" t="s">
        <v>2000</v>
      </c>
      <c r="K2052" s="20" t="str">
        <f>VLOOKUP(H2052,[1]媒体表!C:T,18,0)</f>
        <v>北京多彩</v>
      </c>
      <c r="L2052" s="20" t="s">
        <v>2656</v>
      </c>
      <c r="M2052" s="20"/>
      <c r="N2052" s="20" t="s">
        <v>42</v>
      </c>
      <c r="O2052" s="20" t="s">
        <v>43</v>
      </c>
      <c r="P2052" s="47">
        <v>0.02</v>
      </c>
      <c r="Q2052" s="48" t="s">
        <v>2657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1998</v>
      </c>
      <c r="I2053" s="20" t="s">
        <v>1999</v>
      </c>
      <c r="J2053" s="20" t="s">
        <v>2000</v>
      </c>
      <c r="K2053" s="20" t="str">
        <f>VLOOKUP(H2053,[1]媒体表!C:T,18,0)</f>
        <v>北京多彩</v>
      </c>
      <c r="L2053" s="20" t="s">
        <v>2656</v>
      </c>
      <c r="M2053" s="20"/>
      <c r="N2053" s="20" t="s">
        <v>42</v>
      </c>
      <c r="O2053" s="20" t="s">
        <v>82</v>
      </c>
      <c r="P2053" s="47">
        <v>0</v>
      </c>
      <c r="Q2053" s="48" t="s">
        <v>2657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2658</v>
      </c>
      <c r="F2054" s="20" t="s">
        <v>2659</v>
      </c>
      <c r="G2054" s="20" t="s">
        <v>2658</v>
      </c>
      <c r="H2054" s="20" t="s">
        <v>1998</v>
      </c>
      <c r="I2054" s="20" t="s">
        <v>1999</v>
      </c>
      <c r="J2054" s="20" t="s">
        <v>2000</v>
      </c>
      <c r="K2054" s="20" t="str">
        <f>VLOOKUP(H2054,[1]媒体表!C:T,18,0)</f>
        <v>北京多彩</v>
      </c>
      <c r="L2054" s="20" t="s">
        <v>2660</v>
      </c>
      <c r="M2054" s="20"/>
      <c r="N2054" s="20" t="s">
        <v>59</v>
      </c>
      <c r="O2054" s="20" t="s">
        <v>43</v>
      </c>
      <c r="P2054" s="47">
        <v>0.04</v>
      </c>
      <c r="Q2054" s="48" t="s">
        <v>2661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2658</v>
      </c>
      <c r="F2055" s="20" t="s">
        <v>2659</v>
      </c>
      <c r="G2055" s="20" t="s">
        <v>2658</v>
      </c>
      <c r="H2055" s="20" t="s">
        <v>1998</v>
      </c>
      <c r="I2055" s="20" t="s">
        <v>1999</v>
      </c>
      <c r="J2055" s="20" t="s">
        <v>2000</v>
      </c>
      <c r="K2055" s="20" t="str">
        <f>VLOOKUP(H2055,[1]媒体表!C:T,18,0)</f>
        <v>北京多彩</v>
      </c>
      <c r="L2055" s="20" t="s">
        <v>2660</v>
      </c>
      <c r="M2055" s="20"/>
      <c r="N2055" s="20" t="s">
        <v>42</v>
      </c>
      <c r="O2055" s="20" t="s">
        <v>43</v>
      </c>
      <c r="P2055" s="47">
        <v>0.02</v>
      </c>
      <c r="Q2055" s="48" t="s">
        <v>2662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2663</v>
      </c>
      <c r="F2056" s="20" t="s">
        <v>2663</v>
      </c>
      <c r="G2056" s="20" t="s">
        <v>2663</v>
      </c>
      <c r="H2056" s="20" t="s">
        <v>1998</v>
      </c>
      <c r="I2056" s="20" t="s">
        <v>1999</v>
      </c>
      <c r="J2056" s="20" t="s">
        <v>2000</v>
      </c>
      <c r="K2056" s="20" t="str">
        <f>VLOOKUP(H2056,[1]媒体表!C:T,18,0)</f>
        <v>北京多彩</v>
      </c>
      <c r="L2056" s="20" t="s">
        <v>2663</v>
      </c>
      <c r="M2056" s="20"/>
      <c r="N2056" s="20" t="s">
        <v>42</v>
      </c>
      <c r="O2056" s="20" t="s">
        <v>82</v>
      </c>
      <c r="P2056" s="47">
        <v>0</v>
      </c>
      <c r="Q2056" s="48" t="s">
        <v>2664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2663</v>
      </c>
      <c r="F2057" s="20" t="s">
        <v>2663</v>
      </c>
      <c r="G2057" s="20" t="s">
        <v>2663</v>
      </c>
      <c r="H2057" s="20" t="s">
        <v>1998</v>
      </c>
      <c r="I2057" s="20" t="s">
        <v>1999</v>
      </c>
      <c r="J2057" s="20" t="s">
        <v>2000</v>
      </c>
      <c r="K2057" s="20" t="str">
        <f>VLOOKUP(H2057,[1]媒体表!C:T,18,0)</f>
        <v>北京多彩</v>
      </c>
      <c r="L2057" s="20" t="s">
        <v>2663</v>
      </c>
      <c r="M2057" s="20"/>
      <c r="N2057" s="20" t="s">
        <v>333</v>
      </c>
      <c r="O2057" s="20" t="s">
        <v>82</v>
      </c>
      <c r="P2057" s="47">
        <v>0</v>
      </c>
      <c r="Q2057" s="48" t="s">
        <v>2664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2665</v>
      </c>
      <c r="F2058" s="20" t="s">
        <v>2665</v>
      </c>
      <c r="G2058" s="20" t="s">
        <v>2665</v>
      </c>
      <c r="H2058" s="20" t="s">
        <v>1998</v>
      </c>
      <c r="I2058" s="20" t="s">
        <v>1999</v>
      </c>
      <c r="J2058" s="20" t="s">
        <v>2000</v>
      </c>
      <c r="K2058" s="20" t="str">
        <f>VLOOKUP(H2058,[1]媒体表!C:T,18,0)</f>
        <v>北京多彩</v>
      </c>
      <c r="L2058" s="20" t="s">
        <v>2666</v>
      </c>
      <c r="M2058" s="20"/>
      <c r="N2058" s="20" t="s">
        <v>42</v>
      </c>
      <c r="O2058" s="20" t="s">
        <v>43</v>
      </c>
      <c r="P2058" s="47">
        <v>0.03</v>
      </c>
      <c r="Q2058" s="48" t="s">
        <v>2667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2668</v>
      </c>
      <c r="F2059" s="20" t="s">
        <v>2668</v>
      </c>
      <c r="G2059" s="20" t="s">
        <v>2668</v>
      </c>
      <c r="H2059" s="20" t="s">
        <v>1998</v>
      </c>
      <c r="I2059" s="20" t="s">
        <v>1999</v>
      </c>
      <c r="J2059" s="20" t="s">
        <v>2000</v>
      </c>
      <c r="K2059" s="20" t="str">
        <f>VLOOKUP(H2059,[1]媒体表!C:T,18,0)</f>
        <v>北京多彩</v>
      </c>
      <c r="L2059" s="20" t="s">
        <v>2663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1862</v>
      </c>
      <c r="F2060" s="20" t="s">
        <v>1862</v>
      </c>
      <c r="G2060" s="20" t="s">
        <v>1862</v>
      </c>
      <c r="H2060" s="20" t="s">
        <v>1998</v>
      </c>
      <c r="I2060" s="20" t="s">
        <v>1999</v>
      </c>
      <c r="J2060" s="20" t="s">
        <v>2000</v>
      </c>
      <c r="K2060" s="20" t="str">
        <f>VLOOKUP(H2060,[1]媒体表!C:T,18,0)</f>
        <v>北京多彩</v>
      </c>
      <c r="L2060" s="20" t="s">
        <v>1862</v>
      </c>
      <c r="M2060" s="20"/>
      <c r="N2060" s="20" t="s">
        <v>59</v>
      </c>
      <c r="O2060" s="20" t="s">
        <v>43</v>
      </c>
      <c r="P2060" s="47">
        <v>0.08</v>
      </c>
      <c r="Q2060" s="48" t="s">
        <v>2669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1862</v>
      </c>
      <c r="F2061" s="20" t="s">
        <v>1862</v>
      </c>
      <c r="G2061" s="20" t="s">
        <v>1862</v>
      </c>
      <c r="H2061" s="20" t="s">
        <v>1998</v>
      </c>
      <c r="I2061" s="20" t="s">
        <v>1999</v>
      </c>
      <c r="J2061" s="20" t="s">
        <v>2000</v>
      </c>
      <c r="K2061" s="20" t="str">
        <f>VLOOKUP(H2061,[1]媒体表!C:T,18,0)</f>
        <v>北京多彩</v>
      </c>
      <c r="L2061" s="20" t="s">
        <v>1862</v>
      </c>
      <c r="M2061" s="20"/>
      <c r="N2061" s="20" t="s">
        <v>42</v>
      </c>
      <c r="O2061" s="20" t="s">
        <v>43</v>
      </c>
      <c r="P2061" s="47">
        <v>0.02</v>
      </c>
      <c r="Q2061" s="48" t="s">
        <v>2670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1998</v>
      </c>
      <c r="I2062" s="20" t="s">
        <v>1999</v>
      </c>
      <c r="J2062" s="20" t="s">
        <v>2000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2671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1998</v>
      </c>
      <c r="I2063" s="20" t="s">
        <v>1999</v>
      </c>
      <c r="J2063" s="20" t="s">
        <v>2000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2671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2672</v>
      </c>
      <c r="F2064" s="20" t="s">
        <v>2672</v>
      </c>
      <c r="G2064" s="20" t="s">
        <v>2672</v>
      </c>
      <c r="H2064" s="20" t="s">
        <v>1998</v>
      </c>
      <c r="I2064" s="20" t="s">
        <v>1999</v>
      </c>
      <c r="J2064" s="20" t="s">
        <v>2000</v>
      </c>
      <c r="K2064" s="20" t="str">
        <f>VLOOKUP(H2064,[1]媒体表!C:T,18,0)</f>
        <v>北京多彩</v>
      </c>
      <c r="L2064" s="20" t="s">
        <v>2672</v>
      </c>
      <c r="M2064" s="20"/>
      <c r="N2064" s="20" t="s">
        <v>42</v>
      </c>
      <c r="O2064" s="20" t="s">
        <v>43</v>
      </c>
      <c r="P2064" s="47">
        <v>0.03</v>
      </c>
      <c r="Q2064" s="48" t="s">
        <v>2673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1695</v>
      </c>
      <c r="F2065" s="20" t="s">
        <v>2674</v>
      </c>
      <c r="G2065" s="20" t="s">
        <v>1695</v>
      </c>
      <c r="H2065" s="20" t="s">
        <v>1998</v>
      </c>
      <c r="I2065" s="20" t="s">
        <v>1999</v>
      </c>
      <c r="J2065" s="20" t="s">
        <v>2000</v>
      </c>
      <c r="K2065" s="20" t="str">
        <f>VLOOKUP(H2065,[1]媒体表!C:T,18,0)</f>
        <v>北京多彩</v>
      </c>
      <c r="L2065" s="20" t="s">
        <v>1696</v>
      </c>
      <c r="M2065" s="20"/>
      <c r="N2065" s="20" t="s">
        <v>42</v>
      </c>
      <c r="O2065" s="20" t="s">
        <v>43</v>
      </c>
      <c r="P2065" s="47">
        <v>0.03</v>
      </c>
      <c r="Q2065" s="48" t="s">
        <v>2675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1695</v>
      </c>
      <c r="F2066" s="20" t="s">
        <v>2674</v>
      </c>
      <c r="G2066" s="20" t="s">
        <v>1695</v>
      </c>
      <c r="H2066" s="20" t="s">
        <v>1998</v>
      </c>
      <c r="I2066" s="20" t="s">
        <v>1999</v>
      </c>
      <c r="J2066" s="20" t="s">
        <v>2000</v>
      </c>
      <c r="K2066" s="20" t="str">
        <f>VLOOKUP(H2066,[1]媒体表!C:T,18,0)</f>
        <v>北京多彩</v>
      </c>
      <c r="L2066" s="20" t="s">
        <v>1696</v>
      </c>
      <c r="M2066" s="20"/>
      <c r="N2066" s="20" t="s">
        <v>42</v>
      </c>
      <c r="O2066" s="20" t="s">
        <v>82</v>
      </c>
      <c r="P2066" s="47">
        <v>0</v>
      </c>
      <c r="Q2066" s="48" t="s">
        <v>2675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2676</v>
      </c>
      <c r="F2067" s="20" t="s">
        <v>2676</v>
      </c>
      <c r="G2067" s="20" t="s">
        <v>2676</v>
      </c>
      <c r="H2067" s="20" t="s">
        <v>1998</v>
      </c>
      <c r="I2067" s="20" t="s">
        <v>1999</v>
      </c>
      <c r="J2067" s="20" t="s">
        <v>2000</v>
      </c>
      <c r="K2067" s="20" t="str">
        <f>VLOOKUP(H2067,[1]媒体表!C:T,18,0)</f>
        <v>北京多彩</v>
      </c>
      <c r="L2067" s="20" t="s">
        <v>2676</v>
      </c>
      <c r="M2067" s="20"/>
      <c r="N2067" s="20" t="s">
        <v>42</v>
      </c>
      <c r="O2067" s="20" t="s">
        <v>43</v>
      </c>
      <c r="P2067" s="47">
        <v>0.01</v>
      </c>
      <c r="Q2067" s="48" t="s">
        <v>2677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2678</v>
      </c>
      <c r="F2068" s="20" t="s">
        <v>2678</v>
      </c>
      <c r="G2068" s="20" t="s">
        <v>2678</v>
      </c>
      <c r="H2068" s="20" t="s">
        <v>1998</v>
      </c>
      <c r="I2068" s="20" t="s">
        <v>1999</v>
      </c>
      <c r="J2068" s="20" t="s">
        <v>2000</v>
      </c>
      <c r="K2068" s="20" t="str">
        <f>VLOOKUP(H2068,[1]媒体表!C:T,18,0)</f>
        <v>北京多彩</v>
      </c>
      <c r="L2068" s="20" t="s">
        <v>2679</v>
      </c>
      <c r="M2068" s="20"/>
      <c r="N2068" s="20" t="s">
        <v>42</v>
      </c>
      <c r="O2068" s="20" t="s">
        <v>43</v>
      </c>
      <c r="P2068" s="47">
        <v>0.04</v>
      </c>
      <c r="Q2068" s="48" t="s">
        <v>2680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2681</v>
      </c>
      <c r="F2069" s="20" t="s">
        <v>2681</v>
      </c>
      <c r="G2069" s="20" t="s">
        <v>2681</v>
      </c>
      <c r="H2069" s="20" t="s">
        <v>1998</v>
      </c>
      <c r="I2069" s="20" t="s">
        <v>1999</v>
      </c>
      <c r="J2069" s="20" t="s">
        <v>2000</v>
      </c>
      <c r="K2069" s="20" t="str">
        <f>VLOOKUP(H2069,[1]媒体表!C:T,18,0)</f>
        <v>北京多彩</v>
      </c>
      <c r="L2069" s="20" t="s">
        <v>2679</v>
      </c>
      <c r="M2069" s="20"/>
      <c r="N2069" s="20" t="s">
        <v>59</v>
      </c>
      <c r="O2069" s="20" t="s">
        <v>43</v>
      </c>
      <c r="P2069" s="47">
        <v>0.06</v>
      </c>
      <c r="Q2069" s="48" t="s">
        <v>2682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2681</v>
      </c>
      <c r="F2070" s="20" t="s">
        <v>2681</v>
      </c>
      <c r="G2070" s="20" t="s">
        <v>2681</v>
      </c>
      <c r="H2070" s="20" t="s">
        <v>1998</v>
      </c>
      <c r="I2070" s="20" t="s">
        <v>1999</v>
      </c>
      <c r="J2070" s="20" t="s">
        <v>2000</v>
      </c>
      <c r="K2070" s="20" t="str">
        <f>VLOOKUP(H2070,[1]媒体表!C:T,18,0)</f>
        <v>北京多彩</v>
      </c>
      <c r="L2070" s="20" t="s">
        <v>2679</v>
      </c>
      <c r="M2070" s="20"/>
      <c r="N2070" s="20" t="s">
        <v>42</v>
      </c>
      <c r="O2070" s="20" t="s">
        <v>43</v>
      </c>
      <c r="P2070" s="47">
        <v>0.02</v>
      </c>
      <c r="Q2070" s="48" t="s">
        <v>2682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2681</v>
      </c>
      <c r="F2071" s="20" t="s">
        <v>2681</v>
      </c>
      <c r="G2071" s="20" t="s">
        <v>2681</v>
      </c>
      <c r="H2071" s="20" t="s">
        <v>1998</v>
      </c>
      <c r="I2071" s="20" t="s">
        <v>1999</v>
      </c>
      <c r="J2071" s="20" t="s">
        <v>2000</v>
      </c>
      <c r="K2071" s="20" t="str">
        <f>VLOOKUP(H2071,[1]媒体表!C:T,18,0)</f>
        <v>北京多彩</v>
      </c>
      <c r="L2071" s="20" t="s">
        <v>2679</v>
      </c>
      <c r="M2071" s="20"/>
      <c r="N2071" s="20" t="s">
        <v>42</v>
      </c>
      <c r="O2071" s="20" t="s">
        <v>43</v>
      </c>
      <c r="P2071" s="47">
        <v>0.04</v>
      </c>
      <c r="Q2071" s="48" t="s">
        <v>2680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2681</v>
      </c>
      <c r="F2072" s="20" t="s">
        <v>2681</v>
      </c>
      <c r="G2072" s="20" t="s">
        <v>2681</v>
      </c>
      <c r="H2072" s="20" t="s">
        <v>1998</v>
      </c>
      <c r="I2072" s="20" t="s">
        <v>1999</v>
      </c>
      <c r="J2072" s="20" t="s">
        <v>2000</v>
      </c>
      <c r="K2072" s="20" t="str">
        <f>VLOOKUP(H2072,[1]媒体表!C:T,18,0)</f>
        <v>北京多彩</v>
      </c>
      <c r="L2072" s="20" t="s">
        <v>2679</v>
      </c>
      <c r="M2072" s="20"/>
      <c r="N2072" s="20" t="s">
        <v>333</v>
      </c>
      <c r="O2072" s="20" t="s">
        <v>43</v>
      </c>
      <c r="P2072" s="47">
        <v>0.06</v>
      </c>
      <c r="Q2072" s="48" t="s">
        <v>2682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1998</v>
      </c>
      <c r="I2073" s="20" t="s">
        <v>1999</v>
      </c>
      <c r="J2073" s="20" t="s">
        <v>2000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2638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1998</v>
      </c>
      <c r="I2074" s="20" t="s">
        <v>1999</v>
      </c>
      <c r="J2074" s="20" t="s">
        <v>2000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2638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1998</v>
      </c>
      <c r="I2075" s="20" t="s">
        <v>1999</v>
      </c>
      <c r="J2075" s="20" t="s">
        <v>2000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2639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1998</v>
      </c>
      <c r="I2076" s="20" t="s">
        <v>1999</v>
      </c>
      <c r="J2076" s="20" t="s">
        <v>2000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2683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2684</v>
      </c>
      <c r="G2077" s="20" t="s">
        <v>1236</v>
      </c>
      <c r="H2077" s="20" t="s">
        <v>1998</v>
      </c>
      <c r="I2077" s="20" t="s">
        <v>1999</v>
      </c>
      <c r="J2077" s="20" t="s">
        <v>2000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2639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1998</v>
      </c>
      <c r="I2078" s="20" t="s">
        <v>1999</v>
      </c>
      <c r="J2078" s="20" t="s">
        <v>2000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2685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1998</v>
      </c>
      <c r="I2079" s="20" t="s">
        <v>1999</v>
      </c>
      <c r="J2079" s="20" t="s">
        <v>2000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2685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2686</v>
      </c>
      <c r="F2080" s="20" t="s">
        <v>2686</v>
      </c>
      <c r="G2080" s="20" t="s">
        <v>2686</v>
      </c>
      <c r="H2080" s="20" t="s">
        <v>1998</v>
      </c>
      <c r="I2080" s="20" t="s">
        <v>1999</v>
      </c>
      <c r="J2080" s="20" t="s">
        <v>2000</v>
      </c>
      <c r="K2080" s="20" t="str">
        <f>VLOOKUP(H2080,[1]媒体表!C:T,18,0)</f>
        <v>北京多彩</v>
      </c>
      <c r="L2080" s="20" t="s">
        <v>2686</v>
      </c>
      <c r="M2080" s="20"/>
      <c r="N2080" s="20" t="s">
        <v>42</v>
      </c>
      <c r="O2080" s="20" t="s">
        <v>82</v>
      </c>
      <c r="P2080" s="47">
        <v>0</v>
      </c>
      <c r="Q2080" s="48" t="s">
        <v>2687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1866</v>
      </c>
      <c r="F2081" s="20" t="s">
        <v>1866</v>
      </c>
      <c r="G2081" s="20" t="s">
        <v>1866</v>
      </c>
      <c r="H2081" s="20" t="s">
        <v>1998</v>
      </c>
      <c r="I2081" s="20" t="s">
        <v>1999</v>
      </c>
      <c r="J2081" s="20" t="s">
        <v>2000</v>
      </c>
      <c r="K2081" s="20" t="str">
        <f>VLOOKUP(H2081,[1]媒体表!C:T,18,0)</f>
        <v>北京多彩</v>
      </c>
      <c r="L2081" s="20" t="s">
        <v>1866</v>
      </c>
      <c r="M2081" s="20"/>
      <c r="N2081" s="20" t="s">
        <v>59</v>
      </c>
      <c r="O2081" s="20" t="s">
        <v>82</v>
      </c>
      <c r="P2081" s="47">
        <v>0</v>
      </c>
      <c r="Q2081" s="48" t="s">
        <v>2688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1866</v>
      </c>
      <c r="F2082" s="20" t="s">
        <v>1866</v>
      </c>
      <c r="G2082" s="20" t="s">
        <v>1866</v>
      </c>
      <c r="H2082" s="20" t="s">
        <v>1998</v>
      </c>
      <c r="I2082" s="20" t="s">
        <v>1999</v>
      </c>
      <c r="J2082" s="20" t="s">
        <v>2000</v>
      </c>
      <c r="K2082" s="20" t="str">
        <f>VLOOKUP(H2082,[1]媒体表!C:T,18,0)</f>
        <v>北京多彩</v>
      </c>
      <c r="L2082" s="20" t="s">
        <v>1866</v>
      </c>
      <c r="M2082" s="20"/>
      <c r="N2082" s="20" t="s">
        <v>42</v>
      </c>
      <c r="O2082" s="20" t="s">
        <v>82</v>
      </c>
      <c r="P2082" s="47">
        <v>0</v>
      </c>
      <c r="Q2082" s="48" t="s">
        <v>2689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2690</v>
      </c>
      <c r="F2083" s="20" t="s">
        <v>2691</v>
      </c>
      <c r="G2083" s="20" t="s">
        <v>2690</v>
      </c>
      <c r="H2083" s="20" t="s">
        <v>1998</v>
      </c>
      <c r="I2083" s="20" t="s">
        <v>1999</v>
      </c>
      <c r="J2083" s="20" t="s">
        <v>2000</v>
      </c>
      <c r="K2083" s="20" t="str">
        <f>VLOOKUP(H2083,[1]媒体表!C:T,18,0)</f>
        <v>北京多彩</v>
      </c>
      <c r="L2083" s="20" t="s">
        <v>2690</v>
      </c>
      <c r="M2083" s="20"/>
      <c r="N2083" s="20" t="s">
        <v>42</v>
      </c>
      <c r="O2083" s="20" t="s">
        <v>43</v>
      </c>
      <c r="P2083" s="47">
        <v>0.02</v>
      </c>
      <c r="Q2083" s="48" t="s">
        <v>2692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2693</v>
      </c>
      <c r="F2084" s="20" t="s">
        <v>2693</v>
      </c>
      <c r="G2084" s="20" t="s">
        <v>2693</v>
      </c>
      <c r="H2084" s="20" t="s">
        <v>1998</v>
      </c>
      <c r="I2084" s="20" t="s">
        <v>1999</v>
      </c>
      <c r="J2084" s="20" t="s">
        <v>2000</v>
      </c>
      <c r="K2084" s="20" t="str">
        <f>VLOOKUP(H2084,[1]媒体表!C:T,18,0)</f>
        <v>北京多彩</v>
      </c>
      <c r="L2084" s="20" t="s">
        <v>2693</v>
      </c>
      <c r="M2084" s="20"/>
      <c r="N2084" s="20" t="s">
        <v>42</v>
      </c>
      <c r="O2084" s="20" t="s">
        <v>43</v>
      </c>
      <c r="P2084" s="47">
        <v>0.03</v>
      </c>
      <c r="Q2084" s="48" t="s">
        <v>2694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1867</v>
      </c>
      <c r="F2085" s="20" t="s">
        <v>1867</v>
      </c>
      <c r="G2085" s="20" t="s">
        <v>1867</v>
      </c>
      <c r="H2085" s="20" t="s">
        <v>1998</v>
      </c>
      <c r="I2085" s="20" t="s">
        <v>1999</v>
      </c>
      <c r="J2085" s="20" t="s">
        <v>2000</v>
      </c>
      <c r="K2085" s="20" t="str">
        <f>VLOOKUP(H2085,[1]媒体表!C:T,18,0)</f>
        <v>北京多彩</v>
      </c>
      <c r="L2085" s="20" t="s">
        <v>1869</v>
      </c>
      <c r="M2085" s="20"/>
      <c r="N2085" s="20" t="s">
        <v>42</v>
      </c>
      <c r="O2085" s="20" t="s">
        <v>43</v>
      </c>
      <c r="P2085" s="47">
        <v>0.05</v>
      </c>
      <c r="Q2085" s="48" t="s">
        <v>2695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1867</v>
      </c>
      <c r="F2086" s="20" t="s">
        <v>1867</v>
      </c>
      <c r="G2086" s="20" t="s">
        <v>1867</v>
      </c>
      <c r="H2086" s="20" t="s">
        <v>1998</v>
      </c>
      <c r="I2086" s="20" t="s">
        <v>1999</v>
      </c>
      <c r="J2086" s="20" t="s">
        <v>2000</v>
      </c>
      <c r="K2086" s="20" t="str">
        <f>VLOOKUP(H2086,[1]媒体表!C:T,18,0)</f>
        <v>北京多彩</v>
      </c>
      <c r="L2086" s="20" t="s">
        <v>1869</v>
      </c>
      <c r="M2086" s="20"/>
      <c r="N2086" s="20" t="s">
        <v>42</v>
      </c>
      <c r="O2086" s="20" t="s">
        <v>82</v>
      </c>
      <c r="P2086" s="47">
        <v>0</v>
      </c>
      <c r="Q2086" s="48" t="s">
        <v>2695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1867</v>
      </c>
      <c r="F2087" s="20" t="s">
        <v>1867</v>
      </c>
      <c r="G2087" s="20" t="s">
        <v>1867</v>
      </c>
      <c r="H2087" s="20" t="s">
        <v>1998</v>
      </c>
      <c r="I2087" s="20" t="s">
        <v>1999</v>
      </c>
      <c r="J2087" s="20" t="s">
        <v>2000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2696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1867</v>
      </c>
      <c r="F2088" s="20" t="s">
        <v>1867</v>
      </c>
      <c r="G2088" s="20" t="s">
        <v>1867</v>
      </c>
      <c r="H2088" s="20" t="s">
        <v>1998</v>
      </c>
      <c r="I2088" s="20" t="s">
        <v>1999</v>
      </c>
      <c r="J2088" s="20" t="s">
        <v>2000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2696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2697</v>
      </c>
      <c r="F2089" s="20" t="s">
        <v>2697</v>
      </c>
      <c r="G2089" s="20" t="s">
        <v>2697</v>
      </c>
      <c r="H2089" s="20" t="s">
        <v>1998</v>
      </c>
      <c r="I2089" s="20" t="s">
        <v>1999</v>
      </c>
      <c r="J2089" s="20" t="s">
        <v>2000</v>
      </c>
      <c r="K2089" s="20" t="str">
        <f>VLOOKUP(H2089,[1]媒体表!C:T,18,0)</f>
        <v>北京多彩</v>
      </c>
      <c r="L2089" s="20" t="s">
        <v>2698</v>
      </c>
      <c r="M2089" s="20"/>
      <c r="N2089" s="20" t="s">
        <v>42</v>
      </c>
      <c r="O2089" s="20" t="s">
        <v>43</v>
      </c>
      <c r="P2089" s="47">
        <v>0.04</v>
      </c>
      <c r="Q2089" s="48" t="s">
        <v>2699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2700</v>
      </c>
      <c r="F2090" s="20" t="s">
        <v>2700</v>
      </c>
      <c r="G2090" s="20" t="s">
        <v>2700</v>
      </c>
      <c r="H2090" s="20" t="s">
        <v>1998</v>
      </c>
      <c r="I2090" s="20" t="s">
        <v>1999</v>
      </c>
      <c r="J2090" s="20" t="s">
        <v>2000</v>
      </c>
      <c r="K2090" s="20" t="str">
        <f>VLOOKUP(H2090,[1]媒体表!C:T,18,0)</f>
        <v>北京多彩</v>
      </c>
      <c r="L2090" s="20" t="s">
        <v>2700</v>
      </c>
      <c r="M2090" s="20"/>
      <c r="N2090" s="20" t="s">
        <v>42</v>
      </c>
      <c r="O2090" s="20" t="s">
        <v>82</v>
      </c>
      <c r="P2090" s="47">
        <v>0</v>
      </c>
      <c r="Q2090" s="48" t="s">
        <v>2701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2702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1998</v>
      </c>
      <c r="I2091" s="20" t="s">
        <v>1999</v>
      </c>
      <c r="J2091" s="20" t="s">
        <v>2000</v>
      </c>
      <c r="K2091" s="20" t="str">
        <f>VLOOKUP(H2091,[1]媒体表!C:T,18,0)</f>
        <v>北京多彩</v>
      </c>
      <c r="L2091" s="20" t="s">
        <v>2703</v>
      </c>
      <c r="M2091" s="20"/>
      <c r="N2091" s="20" t="s">
        <v>59</v>
      </c>
      <c r="O2091" s="20" t="s">
        <v>43</v>
      </c>
      <c r="P2091" s="47">
        <v>0.06</v>
      </c>
      <c r="Q2091" s="48" t="s">
        <v>2704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1998</v>
      </c>
      <c r="I2092" s="20" t="s">
        <v>1999</v>
      </c>
      <c r="J2092" s="20" t="s">
        <v>2000</v>
      </c>
      <c r="K2092" s="20" t="str">
        <f>VLOOKUP(H2092,[1]媒体表!C:T,18,0)</f>
        <v>北京多彩</v>
      </c>
      <c r="L2092" s="20" t="s">
        <v>2703</v>
      </c>
      <c r="M2092" s="20"/>
      <c r="N2092" s="20" t="s">
        <v>42</v>
      </c>
      <c r="O2092" s="20" t="s">
        <v>43</v>
      </c>
      <c r="P2092" s="47">
        <v>0.02</v>
      </c>
      <c r="Q2092" s="48" t="s">
        <v>2704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1998</v>
      </c>
      <c r="I2093" s="20" t="s">
        <v>1999</v>
      </c>
      <c r="J2093" s="20" t="s">
        <v>2000</v>
      </c>
      <c r="K2093" s="20" t="str">
        <f>VLOOKUP(H2093,[1]媒体表!C:T,18,0)</f>
        <v>北京多彩</v>
      </c>
      <c r="L2093" s="20" t="s">
        <v>2703</v>
      </c>
      <c r="M2093" s="20"/>
      <c r="N2093" s="20" t="s">
        <v>42</v>
      </c>
      <c r="O2093" s="20" t="s">
        <v>43</v>
      </c>
      <c r="P2093" s="47">
        <v>0.03</v>
      </c>
      <c r="Q2093" s="48" t="s">
        <v>2704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1998</v>
      </c>
      <c r="I2094" s="20" t="s">
        <v>1999</v>
      </c>
      <c r="J2094" s="20" t="s">
        <v>2000</v>
      </c>
      <c r="K2094" s="20" t="str">
        <f>VLOOKUP(H2094,[1]媒体表!C:T,18,0)</f>
        <v>北京多彩</v>
      </c>
      <c r="L2094" s="20" t="s">
        <v>1993</v>
      </c>
      <c r="M2094" s="20"/>
      <c r="N2094" s="20" t="s">
        <v>59</v>
      </c>
      <c r="O2094" s="20" t="s">
        <v>43</v>
      </c>
      <c r="P2094" s="47">
        <v>0.1</v>
      </c>
      <c r="Q2094" s="48" t="s">
        <v>2705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2706</v>
      </c>
      <c r="F2095" s="20" t="s">
        <v>2706</v>
      </c>
      <c r="G2095" s="20" t="s">
        <v>2706</v>
      </c>
      <c r="H2095" s="20" t="s">
        <v>1998</v>
      </c>
      <c r="I2095" s="20" t="s">
        <v>1999</v>
      </c>
      <c r="J2095" s="20" t="s">
        <v>2000</v>
      </c>
      <c r="K2095" s="20" t="str">
        <f>VLOOKUP(H2095,[1]媒体表!C:T,18,0)</f>
        <v>北京多彩</v>
      </c>
      <c r="L2095" s="20" t="s">
        <v>2706</v>
      </c>
      <c r="M2095" s="20"/>
      <c r="N2095" s="20" t="s">
        <v>42</v>
      </c>
      <c r="O2095" s="20" t="s">
        <v>82</v>
      </c>
      <c r="P2095" s="47">
        <v>0</v>
      </c>
      <c r="Q2095" s="48" t="s">
        <v>2707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2708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1998</v>
      </c>
      <c r="I2096" s="20" t="s">
        <v>1999</v>
      </c>
      <c r="J2096" s="20" t="s">
        <v>2000</v>
      </c>
      <c r="K2096" s="20" t="str">
        <f>VLOOKUP(H2096,[1]媒体表!C:T,18,0)</f>
        <v>北京多彩</v>
      </c>
      <c r="L2096" s="20" t="s">
        <v>2709</v>
      </c>
      <c r="M2096" s="20"/>
      <c r="N2096" s="20" t="s">
        <v>59</v>
      </c>
      <c r="O2096" s="20" t="s">
        <v>43</v>
      </c>
      <c r="P2096" s="47">
        <v>0.15</v>
      </c>
      <c r="Q2096" s="48" t="s">
        <v>2710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1998</v>
      </c>
      <c r="I2097" s="20" t="s">
        <v>1999</v>
      </c>
      <c r="J2097" s="20" t="s">
        <v>2000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2711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1998</v>
      </c>
      <c r="I2098" s="20" t="s">
        <v>1999</v>
      </c>
      <c r="J2098" s="20" t="s">
        <v>2000</v>
      </c>
      <c r="K2098" s="20" t="str">
        <f>VLOOKUP(H2098,[1]媒体表!C:T,18,0)</f>
        <v>北京多彩</v>
      </c>
      <c r="L2098" s="20" t="s">
        <v>2712</v>
      </c>
      <c r="M2098" s="20"/>
      <c r="N2098" s="20" t="s">
        <v>42</v>
      </c>
      <c r="O2098" s="20" t="s">
        <v>43</v>
      </c>
      <c r="P2098" s="47">
        <v>0.04</v>
      </c>
      <c r="Q2098" s="48" t="s">
        <v>2713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2714</v>
      </c>
      <c r="F2099" s="20" t="s">
        <v>2714</v>
      </c>
      <c r="G2099" s="20" t="s">
        <v>2714</v>
      </c>
      <c r="H2099" s="20" t="s">
        <v>1998</v>
      </c>
      <c r="I2099" s="20" t="s">
        <v>1999</v>
      </c>
      <c r="J2099" s="20" t="s">
        <v>2000</v>
      </c>
      <c r="K2099" s="20" t="str">
        <f>VLOOKUP(H2099,[1]媒体表!C:T,18,0)</f>
        <v>北京多彩</v>
      </c>
      <c r="L2099" s="20" t="s">
        <v>2714</v>
      </c>
      <c r="M2099" s="20"/>
      <c r="N2099" s="20" t="s">
        <v>42</v>
      </c>
      <c r="O2099" s="20" t="s">
        <v>43</v>
      </c>
      <c r="P2099" s="47">
        <v>0.02</v>
      </c>
      <c r="Q2099" s="48" t="s">
        <v>2715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2716</v>
      </c>
      <c r="F2100" s="20" t="s">
        <v>2716</v>
      </c>
      <c r="G2100" s="20" t="s">
        <v>2716</v>
      </c>
      <c r="H2100" s="20" t="s">
        <v>1998</v>
      </c>
      <c r="I2100" s="20" t="s">
        <v>1999</v>
      </c>
      <c r="J2100" s="20" t="s">
        <v>2000</v>
      </c>
      <c r="K2100" s="20" t="str">
        <f>VLOOKUP(H2100,[1]媒体表!C:T,18,0)</f>
        <v>北京多彩</v>
      </c>
      <c r="L2100" s="20" t="s">
        <v>2716</v>
      </c>
      <c r="M2100" s="20"/>
      <c r="N2100" s="20" t="s">
        <v>59</v>
      </c>
      <c r="O2100" s="20" t="s">
        <v>43</v>
      </c>
      <c r="P2100" s="47">
        <v>0.06</v>
      </c>
      <c r="Q2100" s="48" t="s">
        <v>2717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2570</v>
      </c>
      <c r="F2101" s="20" t="s">
        <v>2570</v>
      </c>
      <c r="G2101" s="20" t="s">
        <v>2570</v>
      </c>
      <c r="H2101" s="20" t="s">
        <v>1998</v>
      </c>
      <c r="I2101" s="20" t="s">
        <v>1999</v>
      </c>
      <c r="J2101" s="20" t="s">
        <v>2000</v>
      </c>
      <c r="K2101" s="20" t="str">
        <f>VLOOKUP(H2101,[1]媒体表!C:T,18,0)</f>
        <v>北京多彩</v>
      </c>
      <c r="L2101" s="20" t="s">
        <v>2572</v>
      </c>
      <c r="M2101" s="20"/>
      <c r="N2101" s="20" t="s">
        <v>42</v>
      </c>
      <c r="O2101" s="20" t="s">
        <v>43</v>
      </c>
      <c r="P2101" s="47">
        <v>0.02</v>
      </c>
      <c r="Q2101" s="48" t="s">
        <v>2573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2570</v>
      </c>
      <c r="F2102" s="20" t="s">
        <v>2570</v>
      </c>
      <c r="G2102" s="20" t="s">
        <v>2570</v>
      </c>
      <c r="H2102" s="20" t="s">
        <v>1998</v>
      </c>
      <c r="I2102" s="20" t="s">
        <v>1999</v>
      </c>
      <c r="J2102" s="20" t="s">
        <v>2000</v>
      </c>
      <c r="K2102" s="20" t="str">
        <f>VLOOKUP(H2102,[1]媒体表!C:T,18,0)</f>
        <v>北京多彩</v>
      </c>
      <c r="L2102" s="20" t="s">
        <v>2574</v>
      </c>
      <c r="M2102" s="20"/>
      <c r="N2102" s="20" t="s">
        <v>42</v>
      </c>
      <c r="O2102" s="20" t="s">
        <v>43</v>
      </c>
      <c r="P2102" s="47">
        <v>0.02</v>
      </c>
      <c r="Q2102" s="48" t="s">
        <v>2575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2588</v>
      </c>
      <c r="F2103" s="20" t="s">
        <v>2588</v>
      </c>
      <c r="G2103" s="20" t="s">
        <v>2588</v>
      </c>
      <c r="H2103" s="20" t="s">
        <v>1998</v>
      </c>
      <c r="I2103" s="20" t="s">
        <v>1999</v>
      </c>
      <c r="J2103" s="20" t="s">
        <v>2000</v>
      </c>
      <c r="K2103" s="20" t="str">
        <f>VLOOKUP(H2103,[1]媒体表!C:T,18,0)</f>
        <v>北京多彩</v>
      </c>
      <c r="L2103" s="20" t="s">
        <v>2588</v>
      </c>
      <c r="M2103" s="20"/>
      <c r="N2103" s="20" t="s">
        <v>42</v>
      </c>
      <c r="O2103" s="20" t="s">
        <v>43</v>
      </c>
      <c r="P2103" s="47">
        <v>0.04</v>
      </c>
      <c r="Q2103" s="48" t="s">
        <v>2589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1998</v>
      </c>
      <c r="I2104" s="20" t="s">
        <v>1999</v>
      </c>
      <c r="J2104" s="20" t="s">
        <v>2000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2718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1998</v>
      </c>
      <c r="I2105" s="20" t="s">
        <v>1999</v>
      </c>
      <c r="J2105" s="20" t="s">
        <v>2000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2718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1998</v>
      </c>
      <c r="I2106" s="20" t="s">
        <v>1999</v>
      </c>
      <c r="J2106" s="20" t="s">
        <v>2000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2719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1998</v>
      </c>
      <c r="I2107" s="20" t="s">
        <v>1999</v>
      </c>
      <c r="J2107" s="20" t="s">
        <v>2000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2720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1998</v>
      </c>
      <c r="I2108" s="20" t="s">
        <v>1999</v>
      </c>
      <c r="J2108" s="20" t="s">
        <v>2000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2721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1998</v>
      </c>
      <c r="I2109" s="20" t="s">
        <v>1999</v>
      </c>
      <c r="J2109" s="20" t="s">
        <v>2000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2722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1998</v>
      </c>
      <c r="I2110" s="20" t="s">
        <v>1999</v>
      </c>
      <c r="J2110" s="20" t="s">
        <v>2000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2723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1998</v>
      </c>
      <c r="I2111" s="20" t="s">
        <v>1999</v>
      </c>
      <c r="J2111" s="20" t="s">
        <v>2000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2720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1998</v>
      </c>
      <c r="I2112" s="20" t="s">
        <v>1999</v>
      </c>
      <c r="J2112" s="20" t="s">
        <v>2000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2722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1998</v>
      </c>
      <c r="I2113" s="20" t="s">
        <v>1999</v>
      </c>
      <c r="J2113" s="20" t="s">
        <v>2000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2723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1998</v>
      </c>
      <c r="I2114" s="20" t="s">
        <v>1999</v>
      </c>
      <c r="J2114" s="20" t="s">
        <v>2000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2720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1998</v>
      </c>
      <c r="I2115" s="20" t="s">
        <v>1999</v>
      </c>
      <c r="J2115" s="20" t="s">
        <v>2000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2721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1998</v>
      </c>
      <c r="I2116" s="20" t="s">
        <v>1999</v>
      </c>
      <c r="J2116" s="20" t="s">
        <v>2000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2724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1998</v>
      </c>
      <c r="I2117" s="20" t="s">
        <v>1999</v>
      </c>
      <c r="J2117" s="20" t="s">
        <v>2000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2725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1998</v>
      </c>
      <c r="I2118" s="20" t="s">
        <v>1999</v>
      </c>
      <c r="J2118" s="20" t="s">
        <v>2000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2726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2582</v>
      </c>
      <c r="F2119" s="20" t="s">
        <v>2582</v>
      </c>
      <c r="G2119" s="20" t="s">
        <v>2582</v>
      </c>
      <c r="H2119" s="20" t="s">
        <v>1998</v>
      </c>
      <c r="I2119" s="20" t="s">
        <v>1999</v>
      </c>
      <c r="J2119" s="20" t="s">
        <v>2000</v>
      </c>
      <c r="K2119" s="20" t="str">
        <f>VLOOKUP(H2119,[1]媒体表!C:T,18,0)</f>
        <v>北京多彩</v>
      </c>
      <c r="L2119" s="20" t="s">
        <v>2582</v>
      </c>
      <c r="M2119" s="20"/>
      <c r="N2119" s="20" t="s">
        <v>42</v>
      </c>
      <c r="O2119" s="20" t="s">
        <v>43</v>
      </c>
      <c r="P2119" s="47">
        <v>0.02</v>
      </c>
      <c r="Q2119" s="48" t="s">
        <v>2584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1998</v>
      </c>
      <c r="I2120" s="20" t="s">
        <v>1999</v>
      </c>
      <c r="J2120" s="20" t="s">
        <v>2000</v>
      </c>
      <c r="K2120" s="20" t="str">
        <f>VLOOKUP(H2120,[1]媒体表!C:T,18,0)</f>
        <v>北京多彩</v>
      </c>
      <c r="L2120" s="20" t="s">
        <v>2727</v>
      </c>
      <c r="M2120" s="20"/>
      <c r="N2120" s="20" t="s">
        <v>59</v>
      </c>
      <c r="O2120" s="20" t="s">
        <v>82</v>
      </c>
      <c r="P2120" s="47">
        <v>0</v>
      </c>
      <c r="Q2120" s="48" t="s">
        <v>2728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1998</v>
      </c>
      <c r="I2121" s="20" t="s">
        <v>1999</v>
      </c>
      <c r="J2121" s="20" t="s">
        <v>2000</v>
      </c>
      <c r="K2121" s="20" t="str">
        <f>VLOOKUP(H2121,[1]媒体表!C:T,18,0)</f>
        <v>北京多彩</v>
      </c>
      <c r="L2121" s="20" t="s">
        <v>2729</v>
      </c>
      <c r="M2121" s="20"/>
      <c r="N2121" s="20" t="s">
        <v>59</v>
      </c>
      <c r="O2121" s="20" t="s">
        <v>82</v>
      </c>
      <c r="P2121" s="47">
        <v>0</v>
      </c>
      <c r="Q2121" s="48" t="s">
        <v>2730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2731</v>
      </c>
      <c r="F2122" s="20" t="s">
        <v>2731</v>
      </c>
      <c r="G2122" s="20" t="s">
        <v>2731</v>
      </c>
      <c r="H2122" s="20" t="s">
        <v>1998</v>
      </c>
      <c r="I2122" s="20" t="s">
        <v>1999</v>
      </c>
      <c r="J2122" s="20" t="s">
        <v>2000</v>
      </c>
      <c r="K2122" s="20" t="str">
        <f>VLOOKUP(H2122,[1]媒体表!C:T,18,0)</f>
        <v>北京多彩</v>
      </c>
      <c r="L2122" s="20" t="s">
        <v>2732</v>
      </c>
      <c r="M2122" s="20"/>
      <c r="N2122" s="20" t="s">
        <v>42</v>
      </c>
      <c r="O2122" s="20" t="s">
        <v>43</v>
      </c>
      <c r="P2122" s="47">
        <v>0.03</v>
      </c>
      <c r="Q2122" s="48" t="s">
        <v>2733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2731</v>
      </c>
      <c r="F2123" s="20" t="s">
        <v>2731</v>
      </c>
      <c r="G2123" s="20" t="s">
        <v>2731</v>
      </c>
      <c r="H2123" s="20" t="s">
        <v>1998</v>
      </c>
      <c r="I2123" s="20" t="s">
        <v>1999</v>
      </c>
      <c r="J2123" s="20" t="s">
        <v>2000</v>
      </c>
      <c r="K2123" s="20" t="str">
        <f>VLOOKUP(H2123,[1]媒体表!C:T,18,0)</f>
        <v>北京多彩</v>
      </c>
      <c r="L2123" s="20" t="s">
        <v>2734</v>
      </c>
      <c r="M2123" s="20"/>
      <c r="N2123" s="20" t="s">
        <v>42</v>
      </c>
      <c r="O2123" s="20" t="s">
        <v>43</v>
      </c>
      <c r="P2123" s="47">
        <v>0.03</v>
      </c>
      <c r="Q2123" s="48" t="s">
        <v>2735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2731</v>
      </c>
      <c r="F2124" s="20" t="s">
        <v>2731</v>
      </c>
      <c r="G2124" s="20" t="s">
        <v>2731</v>
      </c>
      <c r="H2124" s="20" t="s">
        <v>1998</v>
      </c>
      <c r="I2124" s="20" t="s">
        <v>1999</v>
      </c>
      <c r="J2124" s="20" t="s">
        <v>2000</v>
      </c>
      <c r="K2124" s="20" t="str">
        <f>VLOOKUP(H2124,[1]媒体表!C:T,18,0)</f>
        <v>北京多彩</v>
      </c>
      <c r="L2124" s="20" t="s">
        <v>2736</v>
      </c>
      <c r="M2124" s="20"/>
      <c r="N2124" s="20" t="s">
        <v>42</v>
      </c>
      <c r="O2124" s="20" t="s">
        <v>43</v>
      </c>
      <c r="P2124" s="47">
        <v>0.03</v>
      </c>
      <c r="Q2124" s="48" t="s">
        <v>2737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1998</v>
      </c>
      <c r="I2125" s="20" t="s">
        <v>1999</v>
      </c>
      <c r="J2125" s="20" t="s">
        <v>2000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2738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1998</v>
      </c>
      <c r="I2126" s="20" t="s">
        <v>1999</v>
      </c>
      <c r="J2126" s="20" t="s">
        <v>2000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2739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2740</v>
      </c>
      <c r="F2127" s="20" t="s">
        <v>2740</v>
      </c>
      <c r="G2127" s="20" t="s">
        <v>2740</v>
      </c>
      <c r="H2127" s="20" t="s">
        <v>1998</v>
      </c>
      <c r="I2127" s="20" t="s">
        <v>1999</v>
      </c>
      <c r="J2127" s="20" t="s">
        <v>2000</v>
      </c>
      <c r="K2127" s="20" t="str">
        <f>VLOOKUP(H2127,[1]媒体表!C:T,18,0)</f>
        <v>北京多彩</v>
      </c>
      <c r="L2127" s="20" t="s">
        <v>2740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1850</v>
      </c>
      <c r="F2128" s="20" t="s">
        <v>2741</v>
      </c>
      <c r="G2128" s="20" t="s">
        <v>1850</v>
      </c>
      <c r="H2128" s="20" t="s">
        <v>1998</v>
      </c>
      <c r="I2128" s="20" t="s">
        <v>1999</v>
      </c>
      <c r="J2128" s="20" t="s">
        <v>2000</v>
      </c>
      <c r="K2128" s="20" t="str">
        <f>VLOOKUP(H2128,[1]媒体表!C:T,18,0)</f>
        <v>北京多彩</v>
      </c>
      <c r="L2128" s="20" t="s">
        <v>1850</v>
      </c>
      <c r="M2128" s="20"/>
      <c r="N2128" s="20" t="s">
        <v>42</v>
      </c>
      <c r="O2128" s="20" t="s">
        <v>43</v>
      </c>
      <c r="P2128" s="47">
        <v>0.02</v>
      </c>
      <c r="Q2128" s="48" t="s">
        <v>2742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2743</v>
      </c>
      <c r="G2129" s="20" t="s">
        <v>1366</v>
      </c>
      <c r="H2129" s="20" t="s">
        <v>1998</v>
      </c>
      <c r="I2129" s="20" t="s">
        <v>1999</v>
      </c>
      <c r="J2129" s="20" t="s">
        <v>2000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2744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2745</v>
      </c>
      <c r="F2130" s="20" t="s">
        <v>2745</v>
      </c>
      <c r="G2130" s="20" t="s">
        <v>2745</v>
      </c>
      <c r="H2130" s="20" t="s">
        <v>1998</v>
      </c>
      <c r="I2130" s="20" t="s">
        <v>1999</v>
      </c>
      <c r="J2130" s="20" t="s">
        <v>2000</v>
      </c>
      <c r="K2130" s="20" t="str">
        <f>VLOOKUP(H2130,[1]媒体表!C:T,18,0)</f>
        <v>北京多彩</v>
      </c>
      <c r="L2130" s="20" t="s">
        <v>2745</v>
      </c>
      <c r="M2130" s="20"/>
      <c r="N2130" s="20" t="s">
        <v>42</v>
      </c>
      <c r="O2130" s="20" t="s">
        <v>43</v>
      </c>
      <c r="P2130" s="47">
        <v>0.03</v>
      </c>
      <c r="Q2130" s="48" t="s">
        <v>2746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2747</v>
      </c>
      <c r="F2131" s="20" t="s">
        <v>2747</v>
      </c>
      <c r="G2131" s="20" t="s">
        <v>2747</v>
      </c>
      <c r="H2131" s="20" t="s">
        <v>1998</v>
      </c>
      <c r="I2131" s="20" t="s">
        <v>1999</v>
      </c>
      <c r="J2131" s="20" t="s">
        <v>2000</v>
      </c>
      <c r="K2131" s="20" t="str">
        <f>VLOOKUP(H2131,[1]媒体表!C:T,18,0)</f>
        <v>北京多彩</v>
      </c>
      <c r="L2131" s="20" t="s">
        <v>2747</v>
      </c>
      <c r="M2131" s="20"/>
      <c r="N2131" s="20" t="s">
        <v>42</v>
      </c>
      <c r="O2131" s="20" t="s">
        <v>43</v>
      </c>
      <c r="P2131" s="47">
        <v>0.03</v>
      </c>
      <c r="Q2131" s="48" t="s">
        <v>2748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2747</v>
      </c>
      <c r="F2132" s="20" t="s">
        <v>2747</v>
      </c>
      <c r="G2132" s="20" t="s">
        <v>2747</v>
      </c>
      <c r="H2132" s="20" t="s">
        <v>1998</v>
      </c>
      <c r="I2132" s="20" t="s">
        <v>1999</v>
      </c>
      <c r="J2132" s="20" t="s">
        <v>2000</v>
      </c>
      <c r="K2132" s="20" t="str">
        <f>VLOOKUP(H2132,[1]媒体表!C:T,18,0)</f>
        <v>北京多彩</v>
      </c>
      <c r="L2132" s="20" t="s">
        <v>2747</v>
      </c>
      <c r="M2132" s="20"/>
      <c r="N2132" s="20" t="s">
        <v>42</v>
      </c>
      <c r="O2132" s="20" t="s">
        <v>82</v>
      </c>
      <c r="P2132" s="47">
        <v>0</v>
      </c>
      <c r="Q2132" s="48" t="s">
        <v>2748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1998</v>
      </c>
      <c r="I2133" s="20" t="s">
        <v>1999</v>
      </c>
      <c r="J2133" s="20" t="s">
        <v>2000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2749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1998</v>
      </c>
      <c r="I2134" s="20" t="s">
        <v>1999</v>
      </c>
      <c r="J2134" s="20" t="s">
        <v>2000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2750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1998</v>
      </c>
      <c r="I2135" s="20" t="s">
        <v>1999</v>
      </c>
      <c r="J2135" s="20" t="s">
        <v>2000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2751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1998</v>
      </c>
      <c r="I2136" s="20" t="s">
        <v>1999</v>
      </c>
      <c r="J2136" s="20" t="s">
        <v>2000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2751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2752</v>
      </c>
      <c r="F2137" s="20" t="s">
        <v>2753</v>
      </c>
      <c r="G2137" s="20" t="s">
        <v>2752</v>
      </c>
      <c r="H2137" s="20" t="s">
        <v>1998</v>
      </c>
      <c r="I2137" s="20" t="s">
        <v>1999</v>
      </c>
      <c r="J2137" s="20" t="s">
        <v>2000</v>
      </c>
      <c r="K2137" s="20" t="str">
        <f>VLOOKUP(H2137,[1]媒体表!C:T,18,0)</f>
        <v>北京多彩</v>
      </c>
      <c r="L2137" s="20" t="s">
        <v>2752</v>
      </c>
      <c r="M2137" s="47"/>
      <c r="N2137" s="20" t="s">
        <v>42</v>
      </c>
      <c r="O2137" s="20" t="s">
        <v>43</v>
      </c>
      <c r="P2137" s="47">
        <v>0.02</v>
      </c>
      <c r="Q2137" s="48" t="s">
        <v>2754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2752</v>
      </c>
      <c r="F2138" s="20" t="s">
        <v>2753</v>
      </c>
      <c r="G2138" s="20" t="s">
        <v>2752</v>
      </c>
      <c r="H2138" s="20" t="s">
        <v>1998</v>
      </c>
      <c r="I2138" s="20" t="s">
        <v>1999</v>
      </c>
      <c r="J2138" s="20" t="s">
        <v>2000</v>
      </c>
      <c r="K2138" s="20" t="str">
        <f>VLOOKUP(H2138,[1]媒体表!C:T,18,0)</f>
        <v>北京多彩</v>
      </c>
      <c r="L2138" s="20" t="s">
        <v>2752</v>
      </c>
      <c r="M2138" s="47"/>
      <c r="N2138" s="20" t="s">
        <v>42</v>
      </c>
      <c r="O2138" s="20" t="s">
        <v>82</v>
      </c>
      <c r="P2138" s="47">
        <v>0</v>
      </c>
      <c r="Q2138" s="48" t="s">
        <v>2754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2755</v>
      </c>
      <c r="F2139" s="20" t="s">
        <v>2755</v>
      </c>
      <c r="G2139" s="20" t="s">
        <v>2755</v>
      </c>
      <c r="H2139" s="20" t="s">
        <v>1998</v>
      </c>
      <c r="I2139" s="20" t="s">
        <v>1999</v>
      </c>
      <c r="J2139" s="20" t="s">
        <v>2000</v>
      </c>
      <c r="K2139" s="20" t="str">
        <f>VLOOKUP(H2139,[1]媒体表!C:T,18,0)</f>
        <v>北京多彩</v>
      </c>
      <c r="L2139" s="20" t="s">
        <v>2756</v>
      </c>
      <c r="M2139" s="47"/>
      <c r="N2139" s="20" t="s">
        <v>42</v>
      </c>
      <c r="O2139" s="20" t="s">
        <v>82</v>
      </c>
      <c r="P2139" s="47">
        <v>0</v>
      </c>
      <c r="Q2139" s="48" t="s">
        <v>2757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1998</v>
      </c>
      <c r="I2140" s="20" t="s">
        <v>1999</v>
      </c>
      <c r="J2140" s="20" t="s">
        <v>2000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2758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1998</v>
      </c>
      <c r="I2141" s="20" t="s">
        <v>1999</v>
      </c>
      <c r="J2141" s="20" t="s">
        <v>2000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2759</v>
      </c>
      <c r="F2142" s="20" t="s">
        <v>2760</v>
      </c>
      <c r="G2142" s="20" t="s">
        <v>2759</v>
      </c>
      <c r="H2142" s="20" t="s">
        <v>1998</v>
      </c>
      <c r="I2142" s="20" t="s">
        <v>1999</v>
      </c>
      <c r="J2142" s="20" t="s">
        <v>2000</v>
      </c>
      <c r="K2142" s="20" t="str">
        <f>VLOOKUP(H2142,[1]媒体表!C:T,18,0)</f>
        <v>北京多彩</v>
      </c>
      <c r="L2142" s="20" t="s">
        <v>2761</v>
      </c>
      <c r="M2142" s="47"/>
      <c r="N2142" s="20" t="s">
        <v>42</v>
      </c>
      <c r="O2142" s="20" t="s">
        <v>43</v>
      </c>
      <c r="P2142" s="47">
        <v>0.02</v>
      </c>
      <c r="Q2142" s="48" t="s">
        <v>2762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2763</v>
      </c>
      <c r="F2143" s="20" t="s">
        <v>2763</v>
      </c>
      <c r="G2143" s="20" t="s">
        <v>2763</v>
      </c>
      <c r="H2143" s="20" t="s">
        <v>1998</v>
      </c>
      <c r="I2143" s="20" t="s">
        <v>1999</v>
      </c>
      <c r="J2143" s="20" t="s">
        <v>2000</v>
      </c>
      <c r="K2143" s="20" t="str">
        <f>VLOOKUP(H2143,[1]媒体表!C:T,18,0)</f>
        <v>北京多彩</v>
      </c>
      <c r="L2143" s="20" t="s">
        <v>2763</v>
      </c>
      <c r="M2143" s="47"/>
      <c r="N2143" s="20" t="s">
        <v>59</v>
      </c>
      <c r="O2143" s="20" t="s">
        <v>43</v>
      </c>
      <c r="P2143" s="47">
        <v>0.03</v>
      </c>
      <c r="Q2143" s="48" t="s">
        <v>2764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2763</v>
      </c>
      <c r="F2144" s="20" t="s">
        <v>2763</v>
      </c>
      <c r="G2144" s="20" t="s">
        <v>2763</v>
      </c>
      <c r="H2144" s="20" t="s">
        <v>1998</v>
      </c>
      <c r="I2144" s="20" t="s">
        <v>1999</v>
      </c>
      <c r="J2144" s="20" t="s">
        <v>2000</v>
      </c>
      <c r="K2144" s="20" t="str">
        <f>VLOOKUP(H2144,[1]媒体表!C:T,18,0)</f>
        <v>北京多彩</v>
      </c>
      <c r="L2144" s="20" t="s">
        <v>2763</v>
      </c>
      <c r="M2144" s="47"/>
      <c r="N2144" s="20" t="s">
        <v>42</v>
      </c>
      <c r="O2144" s="20" t="s">
        <v>43</v>
      </c>
      <c r="P2144" s="47">
        <v>0.01</v>
      </c>
      <c r="Q2144" s="48" t="s">
        <v>2765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2763</v>
      </c>
      <c r="F2145" s="20" t="s">
        <v>2763</v>
      </c>
      <c r="G2145" s="20" t="s">
        <v>2763</v>
      </c>
      <c r="H2145" s="20" t="s">
        <v>1998</v>
      </c>
      <c r="I2145" s="20" t="s">
        <v>1999</v>
      </c>
      <c r="J2145" s="20" t="s">
        <v>2000</v>
      </c>
      <c r="K2145" s="20" t="str">
        <f>VLOOKUP(H2145,[1]媒体表!C:T,18,0)</f>
        <v>北京多彩</v>
      </c>
      <c r="L2145" s="20" t="s">
        <v>2763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2766</v>
      </c>
      <c r="F2146" s="20" t="s">
        <v>2766</v>
      </c>
      <c r="G2146" s="20" t="s">
        <v>2766</v>
      </c>
      <c r="H2146" s="20" t="s">
        <v>1998</v>
      </c>
      <c r="I2146" s="20" t="s">
        <v>1999</v>
      </c>
      <c r="J2146" s="20" t="s">
        <v>2000</v>
      </c>
      <c r="K2146" s="20" t="str">
        <f>VLOOKUP(H2146,[1]媒体表!C:T,18,0)</f>
        <v>北京多彩</v>
      </c>
      <c r="L2146" s="20" t="s">
        <v>2766</v>
      </c>
      <c r="M2146" s="47"/>
      <c r="N2146" s="20" t="s">
        <v>42</v>
      </c>
      <c r="O2146" s="20" t="s">
        <v>82</v>
      </c>
      <c r="P2146" s="47">
        <v>0</v>
      </c>
      <c r="Q2146" s="48" t="s">
        <v>2767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2708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2768</v>
      </c>
      <c r="F2147" s="20" t="s">
        <v>2768</v>
      </c>
      <c r="G2147" s="20" t="s">
        <v>2768</v>
      </c>
      <c r="H2147" s="20" t="s">
        <v>1998</v>
      </c>
      <c r="I2147" s="20" t="s">
        <v>1999</v>
      </c>
      <c r="J2147" s="20" t="s">
        <v>2000</v>
      </c>
      <c r="K2147" s="20" t="str">
        <f>VLOOKUP(H2147,[1]媒体表!C:T,18,0)</f>
        <v>北京多彩</v>
      </c>
      <c r="L2147" s="20" t="s">
        <v>2768</v>
      </c>
      <c r="M2147" s="47"/>
      <c r="N2147" s="20" t="s">
        <v>42</v>
      </c>
      <c r="O2147" s="20" t="s">
        <v>43</v>
      </c>
      <c r="P2147" s="47">
        <v>0.02</v>
      </c>
      <c r="Q2147" s="48" t="s">
        <v>2769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2770</v>
      </c>
      <c r="F2148" s="20" t="s">
        <v>2770</v>
      </c>
      <c r="G2148" s="20" t="s">
        <v>2770</v>
      </c>
      <c r="H2148" s="20" t="s">
        <v>1998</v>
      </c>
      <c r="I2148" s="20" t="s">
        <v>1999</v>
      </c>
      <c r="J2148" s="20" t="s">
        <v>2000</v>
      </c>
      <c r="K2148" s="20" t="str">
        <f>VLOOKUP(H2148,[1]媒体表!C:T,18,0)</f>
        <v>北京多彩</v>
      </c>
      <c r="L2148" s="20" t="s">
        <v>2771</v>
      </c>
      <c r="M2148" s="47"/>
      <c r="N2148" s="20" t="s">
        <v>42</v>
      </c>
      <c r="O2148" s="20" t="s">
        <v>43</v>
      </c>
      <c r="P2148" s="47">
        <v>0.02</v>
      </c>
      <c r="Q2148" s="48" t="s">
        <v>2772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2770</v>
      </c>
      <c r="F2149" s="20" t="s">
        <v>2770</v>
      </c>
      <c r="G2149" s="20" t="s">
        <v>2770</v>
      </c>
      <c r="H2149" s="20" t="s">
        <v>1998</v>
      </c>
      <c r="I2149" s="20" t="s">
        <v>1999</v>
      </c>
      <c r="J2149" s="20" t="s">
        <v>2000</v>
      </c>
      <c r="K2149" s="20" t="str">
        <f>VLOOKUP(H2149,[1]媒体表!C:T,18,0)</f>
        <v>北京多彩</v>
      </c>
      <c r="L2149" s="20" t="s">
        <v>2773</v>
      </c>
      <c r="M2149" s="47"/>
      <c r="N2149" s="20" t="s">
        <v>42</v>
      </c>
      <c r="O2149" s="20" t="s">
        <v>43</v>
      </c>
      <c r="P2149" s="47">
        <v>0.02</v>
      </c>
      <c r="Q2149" s="48" t="s">
        <v>2774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2775</v>
      </c>
      <c r="F2150" s="20" t="s">
        <v>2775</v>
      </c>
      <c r="G2150" s="20" t="s">
        <v>2775</v>
      </c>
      <c r="H2150" s="20" t="s">
        <v>1998</v>
      </c>
      <c r="I2150" s="20" t="s">
        <v>1999</v>
      </c>
      <c r="J2150" s="20" t="s">
        <v>2000</v>
      </c>
      <c r="K2150" s="20" t="str">
        <f>VLOOKUP(H2150,[1]媒体表!C:T,18,0)</f>
        <v>北京多彩</v>
      </c>
      <c r="L2150" s="20" t="s">
        <v>2776</v>
      </c>
      <c r="M2150" s="47"/>
      <c r="N2150" s="20" t="s">
        <v>42</v>
      </c>
      <c r="O2150" s="20" t="s">
        <v>43</v>
      </c>
      <c r="P2150" s="47">
        <v>0.02</v>
      </c>
      <c r="Q2150" s="48" t="s">
        <v>2777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2775</v>
      </c>
      <c r="F2151" s="20" t="s">
        <v>2775</v>
      </c>
      <c r="G2151" s="20" t="s">
        <v>2775</v>
      </c>
      <c r="H2151" s="20" t="s">
        <v>1998</v>
      </c>
      <c r="I2151" s="20" t="s">
        <v>1999</v>
      </c>
      <c r="J2151" s="20" t="s">
        <v>2000</v>
      </c>
      <c r="K2151" s="20" t="str">
        <f>VLOOKUP(H2151,[1]媒体表!C:T,18,0)</f>
        <v>北京多彩</v>
      </c>
      <c r="L2151" s="20" t="s">
        <v>2776</v>
      </c>
      <c r="M2151" s="47"/>
      <c r="N2151" s="20" t="s">
        <v>42</v>
      </c>
      <c r="O2151" s="20" t="s">
        <v>82</v>
      </c>
      <c r="P2151" s="47">
        <v>0</v>
      </c>
      <c r="Q2151" s="48" t="s">
        <v>2777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2775</v>
      </c>
      <c r="F2152" s="20" t="s">
        <v>2775</v>
      </c>
      <c r="G2152" s="20" t="s">
        <v>2775</v>
      </c>
      <c r="H2152" s="20" t="s">
        <v>1998</v>
      </c>
      <c r="I2152" s="20" t="s">
        <v>1999</v>
      </c>
      <c r="J2152" s="20" t="s">
        <v>2000</v>
      </c>
      <c r="K2152" s="20" t="str">
        <f>VLOOKUP(H2152,[1]媒体表!C:T,18,0)</f>
        <v>北京多彩</v>
      </c>
      <c r="L2152" s="20" t="s">
        <v>2778</v>
      </c>
      <c r="M2152" s="47"/>
      <c r="N2152" s="20" t="s">
        <v>42</v>
      </c>
      <c r="O2152" s="20" t="s">
        <v>43</v>
      </c>
      <c r="P2152" s="47">
        <v>0.02</v>
      </c>
      <c r="Q2152" s="48" t="s">
        <v>2779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2775</v>
      </c>
      <c r="F2153" s="20" t="s">
        <v>2775</v>
      </c>
      <c r="G2153" s="20" t="s">
        <v>2775</v>
      </c>
      <c r="H2153" s="20" t="s">
        <v>1998</v>
      </c>
      <c r="I2153" s="20" t="s">
        <v>1999</v>
      </c>
      <c r="J2153" s="20" t="s">
        <v>2000</v>
      </c>
      <c r="K2153" s="20" t="str">
        <f>VLOOKUP(H2153,[1]媒体表!C:T,18,0)</f>
        <v>北京多彩</v>
      </c>
      <c r="L2153" s="20" t="s">
        <v>2778</v>
      </c>
      <c r="M2153" s="47"/>
      <c r="N2153" s="20" t="s">
        <v>42</v>
      </c>
      <c r="O2153" s="20" t="s">
        <v>82</v>
      </c>
      <c r="P2153" s="47">
        <v>0</v>
      </c>
      <c r="Q2153" s="48" t="s">
        <v>2779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2775</v>
      </c>
      <c r="F2154" s="20" t="s">
        <v>2775</v>
      </c>
      <c r="G2154" s="20" t="s">
        <v>2775</v>
      </c>
      <c r="H2154" s="20" t="s">
        <v>1998</v>
      </c>
      <c r="I2154" s="20" t="s">
        <v>1999</v>
      </c>
      <c r="J2154" s="20" t="s">
        <v>2000</v>
      </c>
      <c r="K2154" s="20" t="str">
        <f>VLOOKUP(H2154,[1]媒体表!C:T,18,0)</f>
        <v>北京多彩</v>
      </c>
      <c r="L2154" s="20" t="s">
        <v>2780</v>
      </c>
      <c r="M2154" s="47"/>
      <c r="N2154" s="20" t="s">
        <v>42</v>
      </c>
      <c r="O2154" s="20" t="s">
        <v>43</v>
      </c>
      <c r="P2154" s="47">
        <v>0.02</v>
      </c>
      <c r="Q2154" s="48" t="s">
        <v>2781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2775</v>
      </c>
      <c r="F2155" s="20" t="s">
        <v>2775</v>
      </c>
      <c r="G2155" s="20" t="s">
        <v>2775</v>
      </c>
      <c r="H2155" s="20" t="s">
        <v>1998</v>
      </c>
      <c r="I2155" s="20" t="s">
        <v>1999</v>
      </c>
      <c r="J2155" s="20" t="s">
        <v>2000</v>
      </c>
      <c r="K2155" s="20" t="str">
        <f>VLOOKUP(H2155,[1]媒体表!C:T,18,0)</f>
        <v>北京多彩</v>
      </c>
      <c r="L2155" s="20" t="s">
        <v>2780</v>
      </c>
      <c r="M2155" s="47"/>
      <c r="N2155" s="20" t="s">
        <v>42</v>
      </c>
      <c r="O2155" s="20" t="s">
        <v>82</v>
      </c>
      <c r="P2155" s="47">
        <v>0</v>
      </c>
      <c r="Q2155" s="48" t="s">
        <v>2781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2782</v>
      </c>
      <c r="F2156" s="20" t="s">
        <v>2782</v>
      </c>
      <c r="G2156" s="20" t="s">
        <v>2782</v>
      </c>
      <c r="H2156" s="20" t="s">
        <v>1998</v>
      </c>
      <c r="I2156" s="20" t="s">
        <v>1999</v>
      </c>
      <c r="J2156" s="20" t="s">
        <v>2000</v>
      </c>
      <c r="K2156" s="20" t="str">
        <f>VLOOKUP(H2156,[1]媒体表!C:T,18,0)</f>
        <v>北京多彩</v>
      </c>
      <c r="L2156" s="20" t="s">
        <v>2782</v>
      </c>
      <c r="M2156" s="47"/>
      <c r="N2156" s="20" t="s">
        <v>42</v>
      </c>
      <c r="O2156" s="20" t="s">
        <v>43</v>
      </c>
      <c r="P2156" s="47">
        <v>0.02</v>
      </c>
      <c r="Q2156" s="48" t="s">
        <v>2783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2784</v>
      </c>
      <c r="F2157" s="20" t="s">
        <v>2784</v>
      </c>
      <c r="G2157" s="20" t="s">
        <v>2784</v>
      </c>
      <c r="H2157" s="20" t="s">
        <v>1998</v>
      </c>
      <c r="I2157" s="20" t="s">
        <v>1999</v>
      </c>
      <c r="J2157" s="20" t="s">
        <v>2000</v>
      </c>
      <c r="K2157" s="20" t="str">
        <f>VLOOKUP(H2157,[1]媒体表!C:T,18,0)</f>
        <v>北京多彩</v>
      </c>
      <c r="L2157" s="20" t="s">
        <v>2785</v>
      </c>
      <c r="M2157" s="47"/>
      <c r="N2157" s="20" t="s">
        <v>42</v>
      </c>
      <c r="O2157" s="20" t="s">
        <v>43</v>
      </c>
      <c r="P2157" s="47">
        <v>0.02</v>
      </c>
      <c r="Q2157" s="48" t="s">
        <v>2786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2787</v>
      </c>
      <c r="F2158" s="20" t="s">
        <v>2788</v>
      </c>
      <c r="G2158" s="20" t="s">
        <v>2787</v>
      </c>
      <c r="H2158" s="20" t="s">
        <v>1998</v>
      </c>
      <c r="I2158" s="20" t="s">
        <v>1999</v>
      </c>
      <c r="J2158" s="20" t="s">
        <v>2000</v>
      </c>
      <c r="K2158" s="20" t="str">
        <f>VLOOKUP(H2158,[1]媒体表!C:T,18,0)</f>
        <v>北京多彩</v>
      </c>
      <c r="L2158" s="20" t="s">
        <v>2789</v>
      </c>
      <c r="M2158" s="47"/>
      <c r="N2158" s="20" t="s">
        <v>59</v>
      </c>
      <c r="O2158" s="20" t="s">
        <v>82</v>
      </c>
      <c r="P2158" s="47">
        <v>0</v>
      </c>
      <c r="Q2158" s="48" t="s">
        <v>2790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2791</v>
      </c>
      <c r="F2159" s="20" t="s">
        <v>2791</v>
      </c>
      <c r="G2159" s="20" t="s">
        <v>2791</v>
      </c>
      <c r="H2159" s="20" t="s">
        <v>1998</v>
      </c>
      <c r="I2159" s="20" t="s">
        <v>1999</v>
      </c>
      <c r="J2159" s="20" t="s">
        <v>2000</v>
      </c>
      <c r="K2159" s="20" t="str">
        <f>VLOOKUP(H2159,[1]媒体表!C:T,18,0)</f>
        <v>北京多彩</v>
      </c>
      <c r="L2159" s="20" t="s">
        <v>2791</v>
      </c>
      <c r="M2159" s="47"/>
      <c r="N2159" s="20" t="s">
        <v>42</v>
      </c>
      <c r="O2159" s="20" t="s">
        <v>43</v>
      </c>
      <c r="P2159" s="47">
        <v>0.02</v>
      </c>
      <c r="Q2159" s="48" t="s">
        <v>2792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2793</v>
      </c>
      <c r="F2160" s="20" t="s">
        <v>2794</v>
      </c>
      <c r="G2160" s="20" t="s">
        <v>2793</v>
      </c>
      <c r="H2160" s="20" t="s">
        <v>1998</v>
      </c>
      <c r="I2160" s="20" t="s">
        <v>1999</v>
      </c>
      <c r="J2160" s="20" t="s">
        <v>2000</v>
      </c>
      <c r="K2160" s="20" t="str">
        <f>VLOOKUP(H2160,[1]媒体表!C:T,18,0)</f>
        <v>北京多彩</v>
      </c>
      <c r="L2160" s="20" t="s">
        <v>2789</v>
      </c>
      <c r="M2160" s="47"/>
      <c r="N2160" s="20" t="s">
        <v>59</v>
      </c>
      <c r="O2160" s="20" t="s">
        <v>43</v>
      </c>
      <c r="P2160" s="47">
        <v>0.1</v>
      </c>
      <c r="Q2160" s="48" t="s">
        <v>2795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2793</v>
      </c>
      <c r="F2161" s="20" t="s">
        <v>2794</v>
      </c>
      <c r="G2161" s="20" t="s">
        <v>2793</v>
      </c>
      <c r="H2161" s="20" t="s">
        <v>1998</v>
      </c>
      <c r="I2161" s="20" t="s">
        <v>1999</v>
      </c>
      <c r="J2161" s="20" t="s">
        <v>2000</v>
      </c>
      <c r="K2161" s="20" t="str">
        <f>VLOOKUP(H2161,[1]媒体表!C:T,18,0)</f>
        <v>北京多彩</v>
      </c>
      <c r="L2161" s="20" t="s">
        <v>2789</v>
      </c>
      <c r="M2161" s="47"/>
      <c r="N2161" s="20" t="s">
        <v>59</v>
      </c>
      <c r="O2161" s="20" t="s">
        <v>43</v>
      </c>
      <c r="P2161" s="47">
        <v>0.1</v>
      </c>
      <c r="Q2161" s="48" t="s">
        <v>2796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2797</v>
      </c>
      <c r="F2162" s="20" t="s">
        <v>2797</v>
      </c>
      <c r="G2162" s="20" t="s">
        <v>2797</v>
      </c>
      <c r="H2162" s="20" t="s">
        <v>1998</v>
      </c>
      <c r="I2162" s="20" t="s">
        <v>1999</v>
      </c>
      <c r="J2162" s="20" t="s">
        <v>2000</v>
      </c>
      <c r="K2162" s="20" t="str">
        <f>VLOOKUP(H2162,[1]媒体表!C:T,18,0)</f>
        <v>北京多彩</v>
      </c>
      <c r="L2162" s="20" t="s">
        <v>2793</v>
      </c>
      <c r="M2162" s="47"/>
      <c r="N2162" s="20" t="s">
        <v>59</v>
      </c>
      <c r="O2162" s="20" t="s">
        <v>43</v>
      </c>
      <c r="P2162" s="47">
        <v>0.02</v>
      </c>
      <c r="Q2162" s="48" t="s">
        <v>2798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2799</v>
      </c>
      <c r="F2163" s="20" t="s">
        <v>2799</v>
      </c>
      <c r="G2163" s="20" t="s">
        <v>2799</v>
      </c>
      <c r="H2163" s="20" t="s">
        <v>1998</v>
      </c>
      <c r="I2163" s="20" t="s">
        <v>1999</v>
      </c>
      <c r="J2163" s="20" t="s">
        <v>2000</v>
      </c>
      <c r="K2163" s="20" t="str">
        <f>VLOOKUP(H2163,[1]媒体表!C:T,18,0)</f>
        <v>北京多彩</v>
      </c>
      <c r="L2163" s="20" t="s">
        <v>2799</v>
      </c>
      <c r="M2163" s="47"/>
      <c r="N2163" s="20" t="s">
        <v>59</v>
      </c>
      <c r="O2163" s="20" t="s">
        <v>43</v>
      </c>
      <c r="P2163" s="47">
        <v>0.06</v>
      </c>
      <c r="Q2163" s="48" t="s">
        <v>2800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1885</v>
      </c>
      <c r="E2164" s="20" t="s">
        <v>2801</v>
      </c>
      <c r="F2164" s="20" t="s">
        <v>2801</v>
      </c>
      <c r="G2164" s="20" t="s">
        <v>2801</v>
      </c>
      <c r="H2164" s="20" t="s">
        <v>1998</v>
      </c>
      <c r="I2164" s="20" t="s">
        <v>1999</v>
      </c>
      <c r="J2164" s="20" t="s">
        <v>2000</v>
      </c>
      <c r="K2164" s="20" t="str">
        <f>VLOOKUP(H2164,[1]媒体表!C:T,18,0)</f>
        <v>北京多彩</v>
      </c>
      <c r="L2164" s="20" t="s">
        <v>2801</v>
      </c>
      <c r="M2164" s="47"/>
      <c r="N2164" s="20" t="s">
        <v>42</v>
      </c>
      <c r="O2164" s="20" t="s">
        <v>82</v>
      </c>
      <c r="P2164" s="47">
        <v>0</v>
      </c>
      <c r="Q2164" s="48" t="s">
        <v>2802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2803</v>
      </c>
      <c r="F2165" s="20" t="s">
        <v>2803</v>
      </c>
      <c r="G2165" s="20" t="s">
        <v>2803</v>
      </c>
      <c r="H2165" s="20" t="s">
        <v>1998</v>
      </c>
      <c r="I2165" s="20" t="s">
        <v>1999</v>
      </c>
      <c r="J2165" s="20" t="s">
        <v>2000</v>
      </c>
      <c r="K2165" s="20" t="str">
        <f>VLOOKUP(H2165,[1]媒体表!C:T,18,0)</f>
        <v>北京多彩</v>
      </c>
      <c r="L2165" s="20" t="s">
        <v>2804</v>
      </c>
      <c r="M2165" s="47"/>
      <c r="N2165" s="20" t="s">
        <v>333</v>
      </c>
      <c r="O2165" s="20" t="s">
        <v>43</v>
      </c>
      <c r="P2165" s="47">
        <v>0.04</v>
      </c>
      <c r="Q2165" s="48" t="s">
        <v>2805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1998</v>
      </c>
      <c r="I2166" s="20" t="s">
        <v>1999</v>
      </c>
      <c r="J2166" s="20" t="s">
        <v>2000</v>
      </c>
      <c r="K2166" s="20" t="str">
        <f>VLOOKUP(H2166,[1]媒体表!C:T,18,0)</f>
        <v>北京多彩</v>
      </c>
      <c r="L2166" s="20" t="s">
        <v>2806</v>
      </c>
      <c r="M2166" s="47"/>
      <c r="N2166" s="20" t="s">
        <v>59</v>
      </c>
      <c r="O2166" s="20" t="s">
        <v>43</v>
      </c>
      <c r="P2166" s="47">
        <v>0.02</v>
      </c>
      <c r="Q2166" s="48" t="s">
        <v>2807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1998</v>
      </c>
      <c r="I2167" s="20" t="s">
        <v>1999</v>
      </c>
      <c r="J2167" s="20" t="s">
        <v>2000</v>
      </c>
      <c r="K2167" s="20" t="str">
        <f>VLOOKUP(H2167,[1]媒体表!C:T,18,0)</f>
        <v>北京多彩</v>
      </c>
      <c r="L2167" s="20" t="s">
        <v>2806</v>
      </c>
      <c r="M2167" s="47"/>
      <c r="N2167" s="20" t="s">
        <v>42</v>
      </c>
      <c r="O2167" s="20" t="s">
        <v>82</v>
      </c>
      <c r="P2167" s="47">
        <v>0</v>
      </c>
      <c r="Q2167" s="48" t="s">
        <v>2807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2808</v>
      </c>
      <c r="F2168" s="20" t="s">
        <v>2808</v>
      </c>
      <c r="G2168" s="20" t="s">
        <v>2808</v>
      </c>
      <c r="H2168" s="20" t="s">
        <v>1998</v>
      </c>
      <c r="I2168" s="20" t="s">
        <v>1999</v>
      </c>
      <c r="J2168" s="20" t="s">
        <v>2000</v>
      </c>
      <c r="K2168" s="20" t="str">
        <f>VLOOKUP(H2168,[1]媒体表!C:T,18,0)</f>
        <v>北京多彩</v>
      </c>
      <c r="L2168" s="20" t="s">
        <v>2808</v>
      </c>
      <c r="M2168" s="47"/>
      <c r="N2168" s="20" t="s">
        <v>42</v>
      </c>
      <c r="O2168" s="20" t="s">
        <v>82</v>
      </c>
      <c r="P2168" s="47">
        <v>0</v>
      </c>
      <c r="Q2168" s="48" t="s">
        <v>2809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1998</v>
      </c>
      <c r="I2169" s="20" t="s">
        <v>1999</v>
      </c>
      <c r="J2169" s="20" t="s">
        <v>2000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2810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1998</v>
      </c>
      <c r="I2170" s="20" t="s">
        <v>1999</v>
      </c>
      <c r="J2170" s="20" t="s">
        <v>2000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2811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1998</v>
      </c>
      <c r="I2171" s="20" t="s">
        <v>1999</v>
      </c>
      <c r="J2171" s="20" t="s">
        <v>2000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2810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1998</v>
      </c>
      <c r="I2172" s="20" t="s">
        <v>1999</v>
      </c>
      <c r="J2172" s="20" t="s">
        <v>2000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2811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1877</v>
      </c>
      <c r="F2173" s="20" t="s">
        <v>1887</v>
      </c>
      <c r="G2173" s="20" t="s">
        <v>1877</v>
      </c>
      <c r="H2173" s="20" t="s">
        <v>1998</v>
      </c>
      <c r="I2173" s="20" t="s">
        <v>1999</v>
      </c>
      <c r="J2173" s="20" t="s">
        <v>2000</v>
      </c>
      <c r="K2173" s="20" t="str">
        <f>VLOOKUP(H2173,[1]媒体表!C:T,18,0)</f>
        <v>北京多彩</v>
      </c>
      <c r="L2173" s="20" t="s">
        <v>2812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1877</v>
      </c>
      <c r="F2174" s="20" t="s">
        <v>1887</v>
      </c>
      <c r="G2174" s="20" t="s">
        <v>1877</v>
      </c>
      <c r="H2174" s="20" t="s">
        <v>1998</v>
      </c>
      <c r="I2174" s="20" t="s">
        <v>1999</v>
      </c>
      <c r="J2174" s="20" t="s">
        <v>2000</v>
      </c>
      <c r="K2174" s="20" t="str">
        <f>VLOOKUP(H2174,[1]媒体表!C:T,18,0)</f>
        <v>北京多彩</v>
      </c>
      <c r="L2174" s="20" t="s">
        <v>2813</v>
      </c>
      <c r="M2174" s="47"/>
      <c r="N2174" s="20" t="s">
        <v>42</v>
      </c>
      <c r="O2174" s="20" t="s">
        <v>82</v>
      </c>
      <c r="P2174" s="47">
        <v>0</v>
      </c>
      <c r="Q2174" s="48" t="s">
        <v>2814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1877</v>
      </c>
      <c r="F2175" s="20" t="s">
        <v>1887</v>
      </c>
      <c r="G2175" s="20" t="s">
        <v>1877</v>
      </c>
      <c r="H2175" s="20" t="s">
        <v>1998</v>
      </c>
      <c r="I2175" s="20" t="s">
        <v>1999</v>
      </c>
      <c r="J2175" s="20" t="s">
        <v>2000</v>
      </c>
      <c r="K2175" s="20" t="str">
        <f>VLOOKUP(H2175,[1]媒体表!C:T,18,0)</f>
        <v>北京多彩</v>
      </c>
      <c r="L2175" s="20" t="s">
        <v>1888</v>
      </c>
      <c r="M2175" s="47"/>
      <c r="N2175" s="20" t="s">
        <v>42</v>
      </c>
      <c r="O2175" s="20" t="s">
        <v>82</v>
      </c>
      <c r="P2175" s="47">
        <v>0</v>
      </c>
      <c r="Q2175" s="48" t="s">
        <v>2815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2816</v>
      </c>
      <c r="F2176" s="20" t="s">
        <v>2816</v>
      </c>
      <c r="G2176" s="20" t="s">
        <v>2816</v>
      </c>
      <c r="H2176" s="20" t="s">
        <v>1998</v>
      </c>
      <c r="I2176" s="20" t="s">
        <v>1999</v>
      </c>
      <c r="J2176" s="20" t="s">
        <v>2000</v>
      </c>
      <c r="K2176" s="20" t="str">
        <f>VLOOKUP(H2176,[1]媒体表!C:T,18,0)</f>
        <v>北京多彩</v>
      </c>
      <c r="L2176" s="20" t="s">
        <v>2817</v>
      </c>
      <c r="M2176" s="47"/>
      <c r="N2176" s="20" t="s">
        <v>42</v>
      </c>
      <c r="O2176" s="20" t="s">
        <v>43</v>
      </c>
      <c r="P2176" s="47">
        <v>0.02</v>
      </c>
      <c r="Q2176" s="48" t="s">
        <v>2818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2819</v>
      </c>
      <c r="F2177" s="20" t="s">
        <v>2819</v>
      </c>
      <c r="G2177" s="20" t="s">
        <v>2819</v>
      </c>
      <c r="H2177" s="20" t="s">
        <v>1998</v>
      </c>
      <c r="I2177" s="20" t="s">
        <v>1999</v>
      </c>
      <c r="J2177" s="20" t="s">
        <v>2000</v>
      </c>
      <c r="K2177" s="20" t="str">
        <f>VLOOKUP(H2177,[1]媒体表!C:T,18,0)</f>
        <v>北京多彩</v>
      </c>
      <c r="L2177" s="20" t="s">
        <v>2820</v>
      </c>
      <c r="M2177" s="47"/>
      <c r="N2177" s="20" t="s">
        <v>59</v>
      </c>
      <c r="O2177" s="20" t="s">
        <v>43</v>
      </c>
      <c r="P2177" s="47">
        <v>0.1</v>
      </c>
      <c r="Q2177" s="48" t="s">
        <v>2821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2822</v>
      </c>
      <c r="F2178" s="20" t="s">
        <v>2822</v>
      </c>
      <c r="G2178" s="20" t="s">
        <v>2822</v>
      </c>
      <c r="H2178" s="20" t="s">
        <v>1998</v>
      </c>
      <c r="I2178" s="20" t="s">
        <v>1999</v>
      </c>
      <c r="J2178" s="20" t="s">
        <v>2000</v>
      </c>
      <c r="K2178" s="20" t="str">
        <f>VLOOKUP(H2178,[1]媒体表!C:T,18,0)</f>
        <v>北京多彩</v>
      </c>
      <c r="L2178" s="20" t="s">
        <v>2822</v>
      </c>
      <c r="M2178" s="47"/>
      <c r="N2178" s="20" t="s">
        <v>42</v>
      </c>
      <c r="O2178" s="20" t="s">
        <v>43</v>
      </c>
      <c r="P2178" s="47">
        <v>0.02</v>
      </c>
      <c r="Q2178" s="48" t="s">
        <v>2823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1998</v>
      </c>
      <c r="I2179" s="20" t="s">
        <v>1999</v>
      </c>
      <c r="J2179" s="20" t="s">
        <v>2000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2824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1998</v>
      </c>
      <c r="I2180" s="20" t="s">
        <v>1999</v>
      </c>
      <c r="J2180" s="20" t="s">
        <v>2000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2825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1903</v>
      </c>
      <c r="F2181" s="20" t="s">
        <v>1903</v>
      </c>
      <c r="G2181" s="20" t="s">
        <v>1903</v>
      </c>
      <c r="H2181" s="20" t="s">
        <v>1998</v>
      </c>
      <c r="I2181" s="20" t="s">
        <v>1999</v>
      </c>
      <c r="J2181" s="20" t="s">
        <v>2000</v>
      </c>
      <c r="K2181" s="20" t="str">
        <f>VLOOKUP(H2181,[1]媒体表!C:T,18,0)</f>
        <v>北京多彩</v>
      </c>
      <c r="L2181" s="20" t="s">
        <v>2826</v>
      </c>
      <c r="M2181" s="47"/>
      <c r="N2181" s="20" t="s">
        <v>42</v>
      </c>
      <c r="O2181" s="20" t="s">
        <v>43</v>
      </c>
      <c r="P2181" s="47">
        <v>0.04</v>
      </c>
      <c r="Q2181" s="48" t="s">
        <v>2827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1903</v>
      </c>
      <c r="F2182" s="20" t="s">
        <v>1903</v>
      </c>
      <c r="G2182" s="20" t="s">
        <v>1903</v>
      </c>
      <c r="H2182" s="20" t="s">
        <v>1998</v>
      </c>
      <c r="I2182" s="20" t="s">
        <v>1999</v>
      </c>
      <c r="J2182" s="20" t="s">
        <v>2000</v>
      </c>
      <c r="K2182" s="20" t="str">
        <f>VLOOKUP(H2182,[1]媒体表!C:T,18,0)</f>
        <v>北京多彩</v>
      </c>
      <c r="L2182" s="20" t="s">
        <v>1903</v>
      </c>
      <c r="M2182" s="47"/>
      <c r="N2182" s="20" t="s">
        <v>42</v>
      </c>
      <c r="O2182" s="20" t="s">
        <v>43</v>
      </c>
      <c r="P2182" s="47">
        <v>0.02</v>
      </c>
      <c r="Q2182" s="48" t="s">
        <v>2828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2829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2830</v>
      </c>
      <c r="F2183" s="20" t="s">
        <v>2830</v>
      </c>
      <c r="G2183" s="20" t="s">
        <v>2830</v>
      </c>
      <c r="H2183" s="20" t="s">
        <v>1998</v>
      </c>
      <c r="I2183" s="20" t="s">
        <v>1999</v>
      </c>
      <c r="J2183" s="20" t="s">
        <v>2000</v>
      </c>
      <c r="K2183" s="20" t="str">
        <f>VLOOKUP(H2183,[1]媒体表!C:T,18,0)</f>
        <v>北京多彩</v>
      </c>
      <c r="L2183" s="20" t="s">
        <v>2830</v>
      </c>
      <c r="M2183" s="47"/>
      <c r="N2183" s="20" t="s">
        <v>59</v>
      </c>
      <c r="O2183" s="20" t="s">
        <v>43</v>
      </c>
      <c r="P2183" s="47">
        <v>0.1</v>
      </c>
      <c r="Q2183" s="48" t="s">
        <v>2831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2832</v>
      </c>
      <c r="F2184" s="20" t="s">
        <v>2832</v>
      </c>
      <c r="G2184" s="20" t="s">
        <v>2832</v>
      </c>
      <c r="H2184" s="20" t="s">
        <v>1998</v>
      </c>
      <c r="I2184" s="20" t="s">
        <v>1999</v>
      </c>
      <c r="J2184" s="20" t="s">
        <v>2000</v>
      </c>
      <c r="K2184" s="20" t="str">
        <f>VLOOKUP(H2184,[1]媒体表!C:T,18,0)</f>
        <v>北京多彩</v>
      </c>
      <c r="L2184" s="20" t="s">
        <v>2832</v>
      </c>
      <c r="M2184" s="47"/>
      <c r="N2184" s="20" t="s">
        <v>42</v>
      </c>
      <c r="O2184" s="20" t="s">
        <v>82</v>
      </c>
      <c r="P2184" s="47">
        <v>0</v>
      </c>
      <c r="Q2184" s="48" t="s">
        <v>2833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2834</v>
      </c>
      <c r="F2185" s="20" t="s">
        <v>2834</v>
      </c>
      <c r="G2185" s="20" t="s">
        <v>2834</v>
      </c>
      <c r="H2185" s="20" t="s">
        <v>1998</v>
      </c>
      <c r="I2185" s="20" t="s">
        <v>1999</v>
      </c>
      <c r="J2185" s="20" t="s">
        <v>2000</v>
      </c>
      <c r="K2185" s="20" t="str">
        <f>VLOOKUP(H2185,[1]媒体表!C:T,18,0)</f>
        <v>北京多彩</v>
      </c>
      <c r="L2185" s="20" t="s">
        <v>2835</v>
      </c>
      <c r="M2185" s="47"/>
      <c r="N2185" s="20" t="s">
        <v>59</v>
      </c>
      <c r="O2185" s="20" t="s">
        <v>43</v>
      </c>
      <c r="P2185" s="47">
        <v>0.02</v>
      </c>
      <c r="Q2185" s="48" t="s">
        <v>2836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2837</v>
      </c>
      <c r="F2186" s="20" t="s">
        <v>2837</v>
      </c>
      <c r="G2186" s="20" t="s">
        <v>2837</v>
      </c>
      <c r="H2186" s="20" t="s">
        <v>1998</v>
      </c>
      <c r="I2186" s="20" t="s">
        <v>1999</v>
      </c>
      <c r="J2186" s="20" t="s">
        <v>2000</v>
      </c>
      <c r="K2186" s="20" t="str">
        <f>VLOOKUP(H2186,[1]媒体表!C:T,18,0)</f>
        <v>北京多彩</v>
      </c>
      <c r="L2186" s="20" t="s">
        <v>2837</v>
      </c>
      <c r="M2186" s="47"/>
      <c r="N2186" s="20" t="s">
        <v>42</v>
      </c>
      <c r="O2186" s="20" t="s">
        <v>43</v>
      </c>
      <c r="P2186" s="47">
        <v>0.02</v>
      </c>
      <c r="Q2186" s="48" t="s">
        <v>2838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1998</v>
      </c>
      <c r="I2187" s="20" t="s">
        <v>1999</v>
      </c>
      <c r="J2187" s="20" t="s">
        <v>2000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2839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2840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1998</v>
      </c>
      <c r="I2188" s="20" t="s">
        <v>1999</v>
      </c>
      <c r="J2188" s="20" t="s">
        <v>2000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2841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2803</v>
      </c>
      <c r="F2189" s="20" t="s">
        <v>2803</v>
      </c>
      <c r="G2189" s="20" t="s">
        <v>2803</v>
      </c>
      <c r="H2189" s="20" t="s">
        <v>1998</v>
      </c>
      <c r="I2189" s="20" t="s">
        <v>1999</v>
      </c>
      <c r="J2189" s="20" t="s">
        <v>2000</v>
      </c>
      <c r="K2189" s="20" t="str">
        <f>VLOOKUP(H2189,[1]媒体表!C:T,18,0)</f>
        <v>北京多彩</v>
      </c>
      <c r="L2189" s="20" t="s">
        <v>2803</v>
      </c>
      <c r="M2189" s="20"/>
      <c r="N2189" s="20" t="s">
        <v>59</v>
      </c>
      <c r="O2189" s="20" t="s">
        <v>43</v>
      </c>
      <c r="P2189" s="47">
        <v>0.04</v>
      </c>
      <c r="Q2189" s="48" t="s">
        <v>2805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2803</v>
      </c>
      <c r="F2190" s="20" t="s">
        <v>2803</v>
      </c>
      <c r="G2190" s="20" t="s">
        <v>2803</v>
      </c>
      <c r="H2190" s="20" t="s">
        <v>1998</v>
      </c>
      <c r="I2190" s="20" t="s">
        <v>1999</v>
      </c>
      <c r="J2190" s="20" t="s">
        <v>2000</v>
      </c>
      <c r="K2190" s="20" t="str">
        <f>VLOOKUP(H2190,[1]媒体表!C:T,18,0)</f>
        <v>北京多彩</v>
      </c>
      <c r="L2190" s="20" t="s">
        <v>2803</v>
      </c>
      <c r="M2190" s="20"/>
      <c r="N2190" s="20" t="s">
        <v>42</v>
      </c>
      <c r="O2190" s="20" t="s">
        <v>43</v>
      </c>
      <c r="P2190" s="47">
        <v>0.02</v>
      </c>
      <c r="Q2190" s="48" t="s">
        <v>2805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1928</v>
      </c>
      <c r="G2191" s="20" t="s">
        <v>1926</v>
      </c>
      <c r="H2191" s="20" t="s">
        <v>1998</v>
      </c>
      <c r="I2191" s="20" t="s">
        <v>1999</v>
      </c>
      <c r="J2191" s="20" t="s">
        <v>2000</v>
      </c>
      <c r="K2191" s="20" t="str">
        <f>VLOOKUP(H2191,[1]媒体表!C:T,18,0)</f>
        <v>北京多彩</v>
      </c>
      <c r="L2191" s="20" t="s">
        <v>2435</v>
      </c>
      <c r="M2191" s="47"/>
      <c r="N2191" s="20" t="s">
        <v>59</v>
      </c>
      <c r="O2191" s="20" t="s">
        <v>43</v>
      </c>
      <c r="P2191" s="47">
        <v>0.15</v>
      </c>
      <c r="Q2191" s="48" t="s">
        <v>2436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1928</v>
      </c>
      <c r="G2192" s="20" t="s">
        <v>1926</v>
      </c>
      <c r="H2192" s="20" t="s">
        <v>1998</v>
      </c>
      <c r="I2192" s="20" t="s">
        <v>1999</v>
      </c>
      <c r="J2192" s="20" t="s">
        <v>2000</v>
      </c>
      <c r="K2192" s="20" t="str">
        <f>VLOOKUP(H2192,[1]媒体表!C:T,18,0)</f>
        <v>北京多彩</v>
      </c>
      <c r="L2192" s="20" t="s">
        <v>2435</v>
      </c>
      <c r="M2192" s="47"/>
      <c r="N2192" s="20" t="s">
        <v>42</v>
      </c>
      <c r="O2192" s="20" t="s">
        <v>43</v>
      </c>
      <c r="P2192" s="47">
        <v>0.04</v>
      </c>
      <c r="Q2192" s="48" t="s">
        <v>2436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1687</v>
      </c>
      <c r="F2193" s="51" t="s">
        <v>2842</v>
      </c>
      <c r="G2193" s="51" t="s">
        <v>1687</v>
      </c>
      <c r="H2193" s="51" t="s">
        <v>2843</v>
      </c>
      <c r="I2193" s="20" t="s">
        <v>2844</v>
      </c>
      <c r="J2193" s="20" t="s">
        <v>2845</v>
      </c>
      <c r="K2193" s="20" t="str">
        <f>VLOOKUP(H2193,[1]媒体表!C:T,18,0)</f>
        <v>北京多彩</v>
      </c>
      <c r="L2193" s="51" t="s">
        <v>2846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1687</v>
      </c>
      <c r="F2194" s="51" t="s">
        <v>2842</v>
      </c>
      <c r="G2194" s="51" t="s">
        <v>1687</v>
      </c>
      <c r="H2194" s="51" t="s">
        <v>2843</v>
      </c>
      <c r="I2194" s="20" t="s">
        <v>2844</v>
      </c>
      <c r="J2194" s="20" t="s">
        <v>2845</v>
      </c>
      <c r="K2194" s="20" t="str">
        <f>VLOOKUP(H2194,[1]媒体表!C:T,18,0)</f>
        <v>北京多彩</v>
      </c>
      <c r="L2194" s="51" t="s">
        <v>2846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2847</v>
      </c>
      <c r="F2195" s="51" t="s">
        <v>2847</v>
      </c>
      <c r="G2195" s="51" t="s">
        <v>2847</v>
      </c>
      <c r="H2195" s="51" t="s">
        <v>2843</v>
      </c>
      <c r="I2195" s="20" t="s">
        <v>2844</v>
      </c>
      <c r="J2195" s="20" t="s">
        <v>2845</v>
      </c>
      <c r="K2195" s="20" t="str">
        <f>VLOOKUP(H2195,[1]媒体表!C:T,18,0)</f>
        <v>北京多彩</v>
      </c>
      <c r="L2195" s="51" t="s">
        <v>2847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2843</v>
      </c>
      <c r="I2196" s="20" t="s">
        <v>2844</v>
      </c>
      <c r="J2196" s="20" t="s">
        <v>2845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2848</v>
      </c>
      <c r="G2197" s="51" t="s">
        <v>1234</v>
      </c>
      <c r="H2197" s="51" t="s">
        <v>2843</v>
      </c>
      <c r="I2197" s="20" t="s">
        <v>2844</v>
      </c>
      <c r="J2197" s="20" t="s">
        <v>2845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1736</v>
      </c>
      <c r="F2198" s="51" t="s">
        <v>2849</v>
      </c>
      <c r="G2198" s="51" t="s">
        <v>1736</v>
      </c>
      <c r="H2198" s="51" t="s">
        <v>2843</v>
      </c>
      <c r="I2198" s="20" t="s">
        <v>2844</v>
      </c>
      <c r="J2198" s="20" t="s">
        <v>2845</v>
      </c>
      <c r="K2198" s="20" t="str">
        <f>VLOOKUP(H2198,[1]媒体表!C:T,18,0)</f>
        <v>北京多彩</v>
      </c>
      <c r="L2198" s="51" t="s">
        <v>1738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1736</v>
      </c>
      <c r="F2199" s="51" t="s">
        <v>2850</v>
      </c>
      <c r="G2199" s="51" t="s">
        <v>1736</v>
      </c>
      <c r="H2199" s="51" t="s">
        <v>2843</v>
      </c>
      <c r="I2199" s="20" t="s">
        <v>2844</v>
      </c>
      <c r="J2199" s="20" t="s">
        <v>2845</v>
      </c>
      <c r="K2199" s="20" t="str">
        <f>VLOOKUP(H2199,[1]媒体表!C:T,18,0)</f>
        <v>北京多彩</v>
      </c>
      <c r="L2199" s="51" t="s">
        <v>1738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1736</v>
      </c>
      <c r="F2200" s="51" t="s">
        <v>2851</v>
      </c>
      <c r="G2200" s="51" t="s">
        <v>1736</v>
      </c>
      <c r="H2200" s="51" t="s">
        <v>2843</v>
      </c>
      <c r="I2200" s="20" t="s">
        <v>2844</v>
      </c>
      <c r="J2200" s="20" t="s">
        <v>2845</v>
      </c>
      <c r="K2200" s="20" t="str">
        <f>VLOOKUP(H2200,[1]媒体表!C:T,18,0)</f>
        <v>北京多彩</v>
      </c>
      <c r="L2200" s="51" t="s">
        <v>1738</v>
      </c>
      <c r="M2200" s="51"/>
      <c r="N2200" s="51" t="s">
        <v>110</v>
      </c>
      <c r="O2200" s="45" t="s">
        <v>43</v>
      </c>
      <c r="P2200" s="52">
        <v>5.2600000000000001E-2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341053.77161314839</v>
      </c>
      <c r="X2200" s="32"/>
      <c r="Y2200" s="32">
        <f t="shared" si="244"/>
        <v>341053.77161314839</v>
      </c>
      <c r="Z2200" s="55">
        <f t="shared" si="245"/>
        <v>17939.428386851621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2843</v>
      </c>
      <c r="I2201" s="20" t="s">
        <v>2844</v>
      </c>
      <c r="J2201" s="20" t="s">
        <v>2845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2843</v>
      </c>
      <c r="I2202" s="20" t="s">
        <v>2844</v>
      </c>
      <c r="J2202" s="20" t="s">
        <v>2845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2852</v>
      </c>
      <c r="F2203" s="51" t="s">
        <v>2852</v>
      </c>
      <c r="G2203" s="51" t="s">
        <v>2852</v>
      </c>
      <c r="H2203" s="51" t="s">
        <v>2843</v>
      </c>
      <c r="I2203" s="20" t="s">
        <v>2844</v>
      </c>
      <c r="J2203" s="20" t="s">
        <v>2845</v>
      </c>
      <c r="K2203" s="20" t="str">
        <f>VLOOKUP(H2203,[1]媒体表!C:T,18,0)</f>
        <v>北京多彩</v>
      </c>
      <c r="L2203" s="51" t="s">
        <v>2852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2853</v>
      </c>
      <c r="F2204" s="51" t="s">
        <v>2854</v>
      </c>
      <c r="G2204" s="51" t="s">
        <v>2853</v>
      </c>
      <c r="H2204" s="51" t="s">
        <v>2843</v>
      </c>
      <c r="I2204" s="20" t="s">
        <v>2844</v>
      </c>
      <c r="J2204" s="20" t="s">
        <v>2845</v>
      </c>
      <c r="K2204" s="20" t="str">
        <f>VLOOKUP(H2204,[1]媒体表!C:T,18,0)</f>
        <v>北京多彩</v>
      </c>
      <c r="L2204" s="51" t="s">
        <v>2855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2856</v>
      </c>
      <c r="G2205" s="51" t="s">
        <v>544</v>
      </c>
      <c r="H2205" s="51" t="s">
        <v>2843</v>
      </c>
      <c r="I2205" s="20" t="s">
        <v>2844</v>
      </c>
      <c r="J2205" s="20" t="s">
        <v>2845</v>
      </c>
      <c r="K2205" s="20" t="str">
        <f>VLOOKUP(H2205,[1]媒体表!C:T,18,0)</f>
        <v>北京多彩</v>
      </c>
      <c r="L2205" s="51" t="s">
        <v>1741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1750</v>
      </c>
      <c r="F2206" s="51" t="s">
        <v>2857</v>
      </c>
      <c r="G2206" s="51" t="s">
        <v>1750</v>
      </c>
      <c r="H2206" s="51" t="s">
        <v>2843</v>
      </c>
      <c r="I2206" s="20" t="s">
        <v>2844</v>
      </c>
      <c r="J2206" s="20" t="s">
        <v>2845</v>
      </c>
      <c r="K2206" s="20" t="str">
        <f>VLOOKUP(H2206,[1]媒体表!C:T,18,0)</f>
        <v>北京多彩</v>
      </c>
      <c r="L2206" s="51" t="s">
        <v>2858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31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1750</v>
      </c>
      <c r="F2207" s="51" t="s">
        <v>2857</v>
      </c>
      <c r="G2207" s="51" t="s">
        <v>1750</v>
      </c>
      <c r="H2207" s="51" t="s">
        <v>2843</v>
      </c>
      <c r="I2207" s="20" t="s">
        <v>2844</v>
      </c>
      <c r="J2207" s="20" t="s">
        <v>2845</v>
      </c>
      <c r="K2207" s="20" t="str">
        <f>VLOOKUP(H2207,[1]媒体表!C:T,18,0)</f>
        <v>北京多彩</v>
      </c>
      <c r="L2207" s="51" t="s">
        <v>1752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31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1750</v>
      </c>
      <c r="F2208" s="51" t="s">
        <v>2857</v>
      </c>
      <c r="G2208" s="51" t="s">
        <v>1750</v>
      </c>
      <c r="H2208" s="51" t="s">
        <v>2843</v>
      </c>
      <c r="I2208" s="20" t="s">
        <v>2844</v>
      </c>
      <c r="J2208" s="20" t="s">
        <v>2845</v>
      </c>
      <c r="K2208" s="20" t="str">
        <f>VLOOKUP(H2208,[1]媒体表!C:T,18,0)</f>
        <v>北京多彩</v>
      </c>
      <c r="L2208" s="51" t="s">
        <v>1752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31">
        <v>1451986.53</v>
      </c>
      <c r="V2208" s="45">
        <f t="shared" si="248"/>
        <v>468013.47</v>
      </c>
      <c r="W2208" s="32">
        <f t="shared" si="249"/>
        <v>1451986.53</v>
      </c>
      <c r="X2208" s="32"/>
      <c r="Y2208" s="32">
        <f t="shared" si="244"/>
        <v>1451986.53</v>
      </c>
      <c r="Z2208" s="55">
        <f t="shared" si="245"/>
        <v>0</v>
      </c>
      <c r="AA2208" s="45">
        <f t="shared" si="250"/>
        <v>1451986.53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2859</v>
      </c>
      <c r="F2209" s="51" t="s">
        <v>2860</v>
      </c>
      <c r="G2209" s="51" t="s">
        <v>2859</v>
      </c>
      <c r="H2209" s="51" t="s">
        <v>2843</v>
      </c>
      <c r="I2209" s="20" t="s">
        <v>2844</v>
      </c>
      <c r="J2209" s="20" t="s">
        <v>2845</v>
      </c>
      <c r="K2209" s="20" t="str">
        <f>VLOOKUP(H2209,[1]媒体表!C:T,18,0)</f>
        <v>北京多彩</v>
      </c>
      <c r="L2209" s="51" t="s">
        <v>1746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31">
        <v>11733027.17</v>
      </c>
      <c r="V2209" s="45">
        <f t="shared" si="248"/>
        <v>1886972.83</v>
      </c>
      <c r="W2209" s="32">
        <f t="shared" si="249"/>
        <v>11733027.17</v>
      </c>
      <c r="X2209" s="32"/>
      <c r="Y2209" s="32">
        <f t="shared" si="244"/>
        <v>11733027.17</v>
      </c>
      <c r="Z2209" s="55">
        <f t="shared" si="245"/>
        <v>0</v>
      </c>
      <c r="AA2209" s="45">
        <f t="shared" si="250"/>
        <v>11733027.17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2859</v>
      </c>
      <c r="F2210" s="51" t="s">
        <v>2860</v>
      </c>
      <c r="G2210" s="51" t="s">
        <v>2859</v>
      </c>
      <c r="H2210" s="51" t="s">
        <v>2843</v>
      </c>
      <c r="I2210" s="20" t="s">
        <v>2844</v>
      </c>
      <c r="J2210" s="20" t="s">
        <v>2845</v>
      </c>
      <c r="K2210" s="20" t="str">
        <f>VLOOKUP(H2210,[1]媒体表!C:T,18,0)</f>
        <v>北京多彩</v>
      </c>
      <c r="L2210" s="51" t="s">
        <v>1746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31">
        <v>7998235.0800000001</v>
      </c>
      <c r="V2210" s="45">
        <f t="shared" si="248"/>
        <v>31764.919999999925</v>
      </c>
      <c r="W2210" s="32">
        <f t="shared" ref="W2210:W2225" si="251">U2210*(1+AG2210)/(1+AG2210+P2210)</f>
        <v>7998235.080000001</v>
      </c>
      <c r="X2210" s="32"/>
      <c r="Y2210" s="32">
        <f t="shared" si="244"/>
        <v>7998235.080000001</v>
      </c>
      <c r="Z2210" s="55">
        <f t="shared" si="245"/>
        <v>0</v>
      </c>
      <c r="AA2210" s="45">
        <f t="shared" si="250"/>
        <v>7998235.0800000001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2843</v>
      </c>
      <c r="I2211" s="20" t="s">
        <v>2844</v>
      </c>
      <c r="J2211" s="20" t="s">
        <v>2845</v>
      </c>
      <c r="K2211" s="20" t="str">
        <f>VLOOKUP(H2211,[1]媒体表!C:T,18,0)</f>
        <v>北京多彩</v>
      </c>
      <c r="L2211" s="51" t="s">
        <v>2861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1748</v>
      </c>
      <c r="F2212" s="51" t="s">
        <v>1748</v>
      </c>
      <c r="G2212" s="51" t="s">
        <v>1748</v>
      </c>
      <c r="H2212" s="51" t="s">
        <v>2843</v>
      </c>
      <c r="I2212" s="20" t="s">
        <v>2844</v>
      </c>
      <c r="J2212" s="20" t="s">
        <v>2845</v>
      </c>
      <c r="K2212" s="20" t="str">
        <f>VLOOKUP(H2212,[1]媒体表!C:T,18,0)</f>
        <v>北京多彩</v>
      </c>
      <c r="L2212" s="51" t="s">
        <v>1748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1748</v>
      </c>
      <c r="F2213" s="51" t="s">
        <v>1748</v>
      </c>
      <c r="G2213" s="51" t="s">
        <v>1748</v>
      </c>
      <c r="H2213" s="51" t="s">
        <v>2843</v>
      </c>
      <c r="I2213" s="20" t="s">
        <v>2844</v>
      </c>
      <c r="J2213" s="20" t="s">
        <v>2845</v>
      </c>
      <c r="K2213" s="20" t="str">
        <f>VLOOKUP(H2213,[1]媒体表!C:T,18,0)</f>
        <v>北京多彩</v>
      </c>
      <c r="L2213" s="51" t="s">
        <v>1748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2862</v>
      </c>
      <c r="F2214" s="51" t="s">
        <v>2863</v>
      </c>
      <c r="G2214" s="51" t="s">
        <v>2862</v>
      </c>
      <c r="H2214" s="51" t="s">
        <v>2843</v>
      </c>
      <c r="I2214" s="20" t="s">
        <v>2844</v>
      </c>
      <c r="J2214" s="20" t="s">
        <v>2845</v>
      </c>
      <c r="K2214" s="20" t="str">
        <f>VLOOKUP(H2214,[1]媒体表!C:T,18,0)</f>
        <v>北京多彩</v>
      </c>
      <c r="L2214" s="51" t="s">
        <v>2864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2862</v>
      </c>
      <c r="F2215" s="51" t="s">
        <v>2863</v>
      </c>
      <c r="G2215" s="51" t="s">
        <v>2862</v>
      </c>
      <c r="H2215" s="51" t="s">
        <v>2843</v>
      </c>
      <c r="I2215" s="20" t="s">
        <v>2844</v>
      </c>
      <c r="J2215" s="20" t="s">
        <v>2845</v>
      </c>
      <c r="K2215" s="20" t="str">
        <f>VLOOKUP(H2215,[1]媒体表!C:T,18,0)</f>
        <v>北京多彩</v>
      </c>
      <c r="L2215" s="51" t="s">
        <v>2864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2843</v>
      </c>
      <c r="I2216" s="20" t="s">
        <v>2844</v>
      </c>
      <c r="J2216" s="20" t="s">
        <v>2845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2865</v>
      </c>
      <c r="F2217" s="51" t="s">
        <v>2865</v>
      </c>
      <c r="G2217" s="51" t="s">
        <v>2865</v>
      </c>
      <c r="H2217" s="51" t="s">
        <v>2843</v>
      </c>
      <c r="I2217" s="20" t="s">
        <v>2844</v>
      </c>
      <c r="J2217" s="20" t="s">
        <v>2845</v>
      </c>
      <c r="K2217" s="20" t="str">
        <f>VLOOKUP(H2217,[1]媒体表!C:T,18,0)</f>
        <v>北京多彩</v>
      </c>
      <c r="L2217" s="51" t="s">
        <v>2866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2843</v>
      </c>
      <c r="I2218" s="20" t="s">
        <v>2844</v>
      </c>
      <c r="J2218" s="20" t="s">
        <v>2845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2867</v>
      </c>
      <c r="F2219" s="51" t="s">
        <v>2867</v>
      </c>
      <c r="G2219" s="51" t="s">
        <v>2867</v>
      </c>
      <c r="H2219" s="51" t="s">
        <v>2843</v>
      </c>
      <c r="I2219" s="20" t="s">
        <v>2844</v>
      </c>
      <c r="J2219" s="20" t="s">
        <v>2845</v>
      </c>
      <c r="K2219" s="20" t="str">
        <f>VLOOKUP(H2219,[1]媒体表!C:T,18,0)</f>
        <v>北京多彩</v>
      </c>
      <c r="L2219" s="51" t="s">
        <v>2867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2843</v>
      </c>
      <c r="I2220" s="20" t="s">
        <v>2844</v>
      </c>
      <c r="J2220" s="20" t="s">
        <v>2845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2843</v>
      </c>
      <c r="I2221" s="20" t="s">
        <v>2844</v>
      </c>
      <c r="J2221" s="20" t="s">
        <v>2845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2868</v>
      </c>
      <c r="F2222" s="51" t="s">
        <v>2868</v>
      </c>
      <c r="G2222" s="51" t="s">
        <v>2868</v>
      </c>
      <c r="H2222" s="51" t="s">
        <v>2843</v>
      </c>
      <c r="I2222" s="20" t="s">
        <v>2844</v>
      </c>
      <c r="J2222" s="20" t="s">
        <v>2845</v>
      </c>
      <c r="K2222" s="20" t="str">
        <f>VLOOKUP(H2222,[1]媒体表!C:T,18,0)</f>
        <v>北京多彩</v>
      </c>
      <c r="L2222" s="51" t="s">
        <v>1800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2868</v>
      </c>
      <c r="F2223" s="51" t="s">
        <v>2868</v>
      </c>
      <c r="G2223" s="51" t="s">
        <v>2868</v>
      </c>
      <c r="H2223" s="51" t="s">
        <v>2843</v>
      </c>
      <c r="I2223" s="20" t="s">
        <v>2844</v>
      </c>
      <c r="J2223" s="20" t="s">
        <v>2845</v>
      </c>
      <c r="K2223" s="20" t="str">
        <f>VLOOKUP(H2223,[1]媒体表!C:T,18,0)</f>
        <v>北京多彩</v>
      </c>
      <c r="L2223" s="51" t="s">
        <v>1800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2843</v>
      </c>
      <c r="I2224" s="20" t="s">
        <v>2844</v>
      </c>
      <c r="J2224" s="20" t="s">
        <v>2845</v>
      </c>
      <c r="K2224" s="20" t="str">
        <f>VLOOKUP(H2224,[1]媒体表!C:T,18,0)</f>
        <v>北京多彩</v>
      </c>
      <c r="L2224" s="51" t="s">
        <v>2869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2843</v>
      </c>
      <c r="I2225" s="20" t="s">
        <v>2844</v>
      </c>
      <c r="J2225" s="20" t="s">
        <v>2845</v>
      </c>
      <c r="K2225" s="20" t="str">
        <f>VLOOKUP(H2225,[1]媒体表!C:T,18,0)</f>
        <v>北京多彩</v>
      </c>
      <c r="L2225" s="51" t="s">
        <v>2869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1666</v>
      </c>
      <c r="F2226" s="51" t="s">
        <v>2870</v>
      </c>
      <c r="G2226" s="51" t="s">
        <v>1666</v>
      </c>
      <c r="H2226" s="51" t="s">
        <v>2843</v>
      </c>
      <c r="I2226" s="20" t="s">
        <v>2844</v>
      </c>
      <c r="J2226" s="20" t="s">
        <v>2845</v>
      </c>
      <c r="K2226" s="20" t="str">
        <f>VLOOKUP(H2226,[1]媒体表!C:T,18,0)</f>
        <v>北京多彩</v>
      </c>
      <c r="L2226" s="51" t="s">
        <v>1667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2871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2843</v>
      </c>
      <c r="I2227" s="20" t="s">
        <v>2844</v>
      </c>
      <c r="J2227" s="20" t="s">
        <v>2845</v>
      </c>
      <c r="K2227" s="20" t="str">
        <f>VLOOKUP(H2227,[1]媒体表!C:T,18,0)</f>
        <v>北京多彩</v>
      </c>
      <c r="L2227" s="51" t="s">
        <v>2872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93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1891</v>
      </c>
      <c r="F2228" s="51" t="s">
        <v>1892</v>
      </c>
      <c r="G2228" s="51" t="s">
        <v>1891</v>
      </c>
      <c r="H2228" s="51" t="s">
        <v>2843</v>
      </c>
      <c r="I2228" s="20" t="s">
        <v>2844</v>
      </c>
      <c r="J2228" s="20" t="s">
        <v>2845</v>
      </c>
      <c r="K2228" s="20" t="str">
        <f>VLOOKUP(H2228,[1]媒体表!C:T,18,0)</f>
        <v>北京多彩</v>
      </c>
      <c r="L2228" s="51" t="s">
        <v>1891</v>
      </c>
      <c r="M2228" s="51"/>
      <c r="N2228" s="51" t="s">
        <v>59</v>
      </c>
      <c r="O2228" s="45" t="s">
        <v>43</v>
      </c>
      <c r="P2228" s="52">
        <v>0.04</v>
      </c>
      <c r="Q2228" s="53"/>
      <c r="R2228" s="51"/>
      <c r="S2228" s="45">
        <v>0</v>
      </c>
      <c r="T2228" s="45">
        <v>2479032.2599999998</v>
      </c>
      <c r="U2228" s="93">
        <v>367153.179999999</v>
      </c>
      <c r="V2228" s="45">
        <f t="shared" si="248"/>
        <v>2111879.080000001</v>
      </c>
      <c r="W2228" s="32">
        <f t="shared" ref="W2228" si="254">IF(O2228="返货",U2228/(1+P2228),IF(O2228="返现",U2228,IF(O2228="折扣",U2228*P2228,IF(O2228="无",U2228))))</f>
        <v>353031.90384615288</v>
      </c>
      <c r="X2228" s="32"/>
      <c r="Y2228" s="32">
        <f t="shared" si="244"/>
        <v>353031.90384615288</v>
      </c>
      <c r="Z2228" s="55">
        <f t="shared" si="245"/>
        <v>14121.27615384612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0.33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2873</v>
      </c>
      <c r="F2229" s="51" t="s">
        <v>2873</v>
      </c>
      <c r="G2229" s="51" t="s">
        <v>2873</v>
      </c>
      <c r="H2229" s="51" t="s">
        <v>2843</v>
      </c>
      <c r="I2229" s="20" t="s">
        <v>2844</v>
      </c>
      <c r="J2229" s="20" t="s">
        <v>2845</v>
      </c>
      <c r="K2229" s="20" t="str">
        <f>VLOOKUP(H2229,[1]媒体表!C:T,18,0)</f>
        <v>北京多彩</v>
      </c>
      <c r="L2229" s="51" t="s">
        <v>2874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2875</v>
      </c>
      <c r="F2230" s="51" t="s">
        <v>2875</v>
      </c>
      <c r="G2230" s="51" t="s">
        <v>2875</v>
      </c>
      <c r="H2230" s="51" t="s">
        <v>2843</v>
      </c>
      <c r="I2230" s="20" t="s">
        <v>2844</v>
      </c>
      <c r="J2230" s="20" t="s">
        <v>2845</v>
      </c>
      <c r="K2230" s="20" t="str">
        <f>VLOOKUP(H2230,[1]媒体表!C:T,18,0)</f>
        <v>北京多彩</v>
      </c>
      <c r="L2230" s="51" t="s">
        <v>2876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2843</v>
      </c>
      <c r="I2231" s="20" t="s">
        <v>2844</v>
      </c>
      <c r="J2231" s="20" t="s">
        <v>2845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5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2843</v>
      </c>
      <c r="I2232" s="20" t="s">
        <v>2844</v>
      </c>
      <c r="J2232" s="20" t="s">
        <v>2845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5"/>
        <v>0</v>
      </c>
      <c r="X2232" s="32"/>
      <c r="Y2232" s="32">
        <f t="shared" ref="Y2232:Y2295" si="256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2843</v>
      </c>
      <c r="I2233" s="20" t="s">
        <v>2844</v>
      </c>
      <c r="J2233" s="20" t="s">
        <v>2845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5"/>
        <v>665620.70799509028</v>
      </c>
      <c r="X2233" s="32"/>
      <c r="Y2233" s="32">
        <f t="shared" si="256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2843</v>
      </c>
      <c r="I2234" s="20" t="s">
        <v>2844</v>
      </c>
      <c r="J2234" s="20" t="s">
        <v>2845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5"/>
        <v>349999.99999999959</v>
      </c>
      <c r="X2234" s="32"/>
      <c r="Y2234" s="32">
        <f t="shared" si="256"/>
        <v>349999.99999999959</v>
      </c>
      <c r="Z2234" s="55">
        <f t="shared" ref="Z2234:Z2244" si="257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2877</v>
      </c>
      <c r="F2235" s="51" t="s">
        <v>2877</v>
      </c>
      <c r="G2235" s="51" t="s">
        <v>2877</v>
      </c>
      <c r="H2235" s="51" t="s">
        <v>2843</v>
      </c>
      <c r="I2235" s="20" t="s">
        <v>2844</v>
      </c>
      <c r="J2235" s="20" t="s">
        <v>2845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5"/>
        <v>0</v>
      </c>
      <c r="X2235" s="32"/>
      <c r="Y2235" s="32">
        <f t="shared" si="256"/>
        <v>0</v>
      </c>
      <c r="Z2235" s="55">
        <f t="shared" si="257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3321</v>
      </c>
      <c r="G2236" s="51" t="s">
        <v>1541</v>
      </c>
      <c r="H2236" s="51" t="s">
        <v>2843</v>
      </c>
      <c r="I2236" s="20" t="s">
        <v>2844</v>
      </c>
      <c r="J2236" s="20" t="s">
        <v>2845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6"/>
        <v>453.95711111111115</v>
      </c>
      <c r="Z2236" s="55">
        <f t="shared" si="257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2878</v>
      </c>
      <c r="F2237" s="51" t="s">
        <v>2878</v>
      </c>
      <c r="G2237" s="51" t="s">
        <v>2878</v>
      </c>
      <c r="H2237" s="51" t="s">
        <v>2843</v>
      </c>
      <c r="I2237" s="20" t="s">
        <v>2844</v>
      </c>
      <c r="J2237" s="20" t="s">
        <v>2845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5"/>
        <v>57343.22529428386</v>
      </c>
      <c r="X2237" s="32"/>
      <c r="Y2237" s="32">
        <f t="shared" si="256"/>
        <v>57343.22529428386</v>
      </c>
      <c r="Z2237" s="55">
        <f t="shared" si="257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2843</v>
      </c>
      <c r="I2238" s="20" t="s">
        <v>2844</v>
      </c>
      <c r="J2238" s="20" t="s">
        <v>2845</v>
      </c>
      <c r="K2238" s="20" t="str">
        <f>VLOOKUP(H2238,[1]媒体表!C:T,18,0)</f>
        <v>北京多彩</v>
      </c>
      <c r="L2238" s="51" t="s">
        <v>2879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5"/>
        <v>316102.39151898731</v>
      </c>
      <c r="X2238" s="32"/>
      <c r="Y2238" s="32">
        <f t="shared" si="256"/>
        <v>316102.39151898731</v>
      </c>
      <c r="Z2238" s="55">
        <f t="shared" si="257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2843</v>
      </c>
      <c r="I2239" s="20" t="s">
        <v>2844</v>
      </c>
      <c r="J2239" s="20" t="s">
        <v>2845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5"/>
        <v>0</v>
      </c>
      <c r="X2239" s="32"/>
      <c r="Y2239" s="32">
        <f t="shared" si="256"/>
        <v>0</v>
      </c>
      <c r="Z2239" s="55">
        <f t="shared" si="257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1597</v>
      </c>
      <c r="F2240" s="51" t="s">
        <v>1597</v>
      </c>
      <c r="G2240" s="51" t="s">
        <v>1597</v>
      </c>
      <c r="H2240" s="51" t="s">
        <v>2843</v>
      </c>
      <c r="I2240" s="20" t="s">
        <v>2844</v>
      </c>
      <c r="J2240" s="20" t="s">
        <v>2845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5"/>
        <v>0</v>
      </c>
      <c r="X2240" s="32"/>
      <c r="Y2240" s="32">
        <f t="shared" si="256"/>
        <v>0</v>
      </c>
      <c r="Z2240" s="55">
        <f t="shared" si="257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1601</v>
      </c>
      <c r="F2241" s="51" t="s">
        <v>1601</v>
      </c>
      <c r="G2241" s="51" t="s">
        <v>1601</v>
      </c>
      <c r="H2241" s="51" t="s">
        <v>2843</v>
      </c>
      <c r="I2241" s="20" t="s">
        <v>2844</v>
      </c>
      <c r="J2241" s="20" t="s">
        <v>2845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5"/>
        <v>0</v>
      </c>
      <c r="X2241" s="32"/>
      <c r="Y2241" s="32">
        <f t="shared" si="256"/>
        <v>0</v>
      </c>
      <c r="Z2241" s="55">
        <f t="shared" si="257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2880</v>
      </c>
      <c r="F2242" s="51" t="s">
        <v>2880</v>
      </c>
      <c r="G2242" s="51" t="s">
        <v>2880</v>
      </c>
      <c r="H2242" s="51" t="s">
        <v>2843</v>
      </c>
      <c r="I2242" s="20" t="s">
        <v>2844</v>
      </c>
      <c r="J2242" s="20" t="s">
        <v>2845</v>
      </c>
      <c r="K2242" s="20" t="str">
        <f>VLOOKUP(H2242,[1]媒体表!C:T,18,0)</f>
        <v>北京多彩</v>
      </c>
      <c r="L2242" s="52" t="s">
        <v>2880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5"/>
        <v>0</v>
      </c>
      <c r="X2242" s="32"/>
      <c r="Y2242" s="32">
        <f t="shared" si="256"/>
        <v>0</v>
      </c>
      <c r="Z2242" s="55">
        <f t="shared" si="257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2881</v>
      </c>
      <c r="F2243" s="51" t="s">
        <v>2882</v>
      </c>
      <c r="G2243" s="51" t="s">
        <v>2881</v>
      </c>
      <c r="H2243" s="51" t="s">
        <v>2843</v>
      </c>
      <c r="I2243" s="20" t="s">
        <v>2844</v>
      </c>
      <c r="J2243" s="20" t="s">
        <v>2845</v>
      </c>
      <c r="K2243" s="20" t="str">
        <f>VLOOKUP(H2243,[1]媒体表!C:T,18,0)</f>
        <v>北京多彩</v>
      </c>
      <c r="L2243" s="52" t="s">
        <v>2883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5"/>
        <v>31553.423076923074</v>
      </c>
      <c r="X2243" s="32"/>
      <c r="Y2243" s="32">
        <f t="shared" si="256"/>
        <v>31553.423076923074</v>
      </c>
      <c r="Z2243" s="55">
        <f t="shared" si="257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2881</v>
      </c>
      <c r="F2244" s="51" t="s">
        <v>2884</v>
      </c>
      <c r="G2244" s="51" t="s">
        <v>2881</v>
      </c>
      <c r="H2244" s="51" t="s">
        <v>2843</v>
      </c>
      <c r="I2244" s="20" t="s">
        <v>2844</v>
      </c>
      <c r="J2244" s="20" t="s">
        <v>2845</v>
      </c>
      <c r="K2244" s="20" t="str">
        <f>VLOOKUP(H2244,[1]媒体表!C:T,18,0)</f>
        <v>北京多彩</v>
      </c>
      <c r="L2244" s="52" t="s">
        <v>2885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5"/>
        <v>16333</v>
      </c>
      <c r="X2244" s="32"/>
      <c r="Y2244" s="32">
        <f t="shared" si="256"/>
        <v>16333</v>
      </c>
      <c r="Z2244" s="55">
        <f t="shared" si="257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2843</v>
      </c>
      <c r="I2245" s="20" t="s">
        <v>2844</v>
      </c>
      <c r="J2245" s="20" t="s">
        <v>2845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6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1891</v>
      </c>
      <c r="F2246" s="51" t="s">
        <v>1892</v>
      </c>
      <c r="G2246" s="51" t="s">
        <v>1891</v>
      </c>
      <c r="H2246" s="51" t="s">
        <v>2843</v>
      </c>
      <c r="I2246" s="20" t="s">
        <v>2844</v>
      </c>
      <c r="J2246" s="20" t="s">
        <v>2845</v>
      </c>
      <c r="K2246" s="20" t="str">
        <f>VLOOKUP(H2246,[1]媒体表!C:T,18,0)</f>
        <v>北京多彩</v>
      </c>
      <c r="L2246" s="52" t="s">
        <v>1891</v>
      </c>
      <c r="M2246" s="51"/>
      <c r="N2246" s="51" t="s">
        <v>59</v>
      </c>
      <c r="O2246" s="45" t="s">
        <v>43</v>
      </c>
      <c r="P2246" s="52">
        <v>0.04</v>
      </c>
      <c r="Q2246" s="57"/>
      <c r="R2246" s="51"/>
      <c r="S2246" s="45">
        <v>1843045.22</v>
      </c>
      <c r="T2246" s="45"/>
      <c r="U2246" s="93">
        <v>1843045.22</v>
      </c>
      <c r="V2246" s="45">
        <f t="shared" si="248"/>
        <v>0</v>
      </c>
      <c r="W2246" s="32">
        <f t="shared" ref="W2246" si="258">IF(O2246="返货",U2246/(1+P2246),IF(O2246="返现",U2246,IF(O2246="折扣",U2246*P2246,IF(O2246="无",U2246))))</f>
        <v>1772158.8653846153</v>
      </c>
      <c r="X2246" s="32"/>
      <c r="Y2246" s="32">
        <f t="shared" si="256"/>
        <v>1772158.8653846153</v>
      </c>
      <c r="Z2246" s="55">
        <f t="shared" ref="Z2246:Z2309" si="259">U2246-W2246</f>
        <v>70886.354615384713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0.33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2873</v>
      </c>
      <c r="F2247" s="51" t="s">
        <v>2873</v>
      </c>
      <c r="G2247" s="51" t="s">
        <v>2873</v>
      </c>
      <c r="H2247" s="51" t="s">
        <v>2843</v>
      </c>
      <c r="I2247" s="20" t="s">
        <v>2844</v>
      </c>
      <c r="J2247" s="20" t="s">
        <v>2845</v>
      </c>
      <c r="K2247" s="20" t="str">
        <f>VLOOKUP(H2247,[1]媒体表!C:T,18,0)</f>
        <v>北京多彩</v>
      </c>
      <c r="L2247" s="52" t="s">
        <v>2874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60">U2247*(1+AG2247)/(1+AG2247+P2247)</f>
        <v>71779.287678571432</v>
      </c>
      <c r="X2247" s="32"/>
      <c r="Y2247" s="32">
        <f t="shared" si="256"/>
        <v>71779.287678571432</v>
      </c>
      <c r="Z2247" s="55">
        <f t="shared" si="259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2873</v>
      </c>
      <c r="F2248" s="51" t="s">
        <v>2873</v>
      </c>
      <c r="G2248" s="51" t="s">
        <v>2873</v>
      </c>
      <c r="H2248" s="51" t="s">
        <v>2843</v>
      </c>
      <c r="I2248" s="20" t="s">
        <v>2844</v>
      </c>
      <c r="J2248" s="20" t="s">
        <v>2845</v>
      </c>
      <c r="K2248" s="20" t="str">
        <f>VLOOKUP(H2248,[1]媒体表!C:T,18,0)</f>
        <v>北京多彩</v>
      </c>
      <c r="L2248" s="52" t="s">
        <v>2874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60"/>
        <v>59996.832631578945</v>
      </c>
      <c r="X2248" s="32"/>
      <c r="Y2248" s="32">
        <f t="shared" si="256"/>
        <v>59996.832631578945</v>
      </c>
      <c r="Z2248" s="55">
        <f t="shared" si="259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1736</v>
      </c>
      <c r="F2249" s="51" t="s">
        <v>2850</v>
      </c>
      <c r="G2249" s="51" t="s">
        <v>1736</v>
      </c>
      <c r="H2249" s="51" t="s">
        <v>2843</v>
      </c>
      <c r="I2249" s="20" t="s">
        <v>2844</v>
      </c>
      <c r="J2249" s="20" t="s">
        <v>2845</v>
      </c>
      <c r="K2249" s="20" t="str">
        <f>VLOOKUP(H2249,[1]媒体表!C:T,18,0)</f>
        <v>北京多彩</v>
      </c>
      <c r="L2249" s="52" t="s">
        <v>1738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60"/>
        <v>4310608.0032986971</v>
      </c>
      <c r="X2249" s="32"/>
      <c r="Y2249" s="32">
        <f t="shared" si="256"/>
        <v>4310608.0032986971</v>
      </c>
      <c r="Z2249" s="55">
        <f t="shared" si="259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1736</v>
      </c>
      <c r="F2250" s="51" t="s">
        <v>2851</v>
      </c>
      <c r="G2250" s="51" t="s">
        <v>1736</v>
      </c>
      <c r="H2250" s="51" t="s">
        <v>2843</v>
      </c>
      <c r="I2250" s="20" t="s">
        <v>2844</v>
      </c>
      <c r="J2250" s="20" t="s">
        <v>2845</v>
      </c>
      <c r="K2250" s="20" t="str">
        <f>VLOOKUP(H2250,[1]媒体表!C:T,18,0)</f>
        <v>北京多彩</v>
      </c>
      <c r="L2250" s="52" t="s">
        <v>1738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60"/>
        <v>119907.60338259942</v>
      </c>
      <c r="X2250" s="32"/>
      <c r="Y2250" s="32">
        <f t="shared" si="256"/>
        <v>119907.60338259942</v>
      </c>
      <c r="Z2250" s="55">
        <f t="shared" si="259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2853</v>
      </c>
      <c r="F2251" s="51" t="s">
        <v>2886</v>
      </c>
      <c r="G2251" s="51" t="s">
        <v>2853</v>
      </c>
      <c r="H2251" s="51" t="s">
        <v>2843</v>
      </c>
      <c r="I2251" s="20" t="s">
        <v>2844</v>
      </c>
      <c r="J2251" s="20" t="s">
        <v>2845</v>
      </c>
      <c r="K2251" s="20" t="str">
        <f>VLOOKUP(H2251,[1]媒体表!C:T,18,0)</f>
        <v>北京多彩</v>
      </c>
      <c r="L2251" s="52" t="s">
        <v>2855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60"/>
        <v>19946.94285714276</v>
      </c>
      <c r="X2251" s="32"/>
      <c r="Y2251" s="32">
        <f t="shared" si="256"/>
        <v>19946.94285714276</v>
      </c>
      <c r="Z2251" s="55">
        <f t="shared" si="259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2887</v>
      </c>
      <c r="G2252" s="51" t="s">
        <v>544</v>
      </c>
      <c r="H2252" s="51" t="s">
        <v>2843</v>
      </c>
      <c r="I2252" s="20" t="s">
        <v>2844</v>
      </c>
      <c r="J2252" s="20" t="s">
        <v>2845</v>
      </c>
      <c r="K2252" s="20" t="str">
        <f>VLOOKUP(H2252,[1]媒体表!C:T,18,0)</f>
        <v>北京多彩</v>
      </c>
      <c r="L2252" s="52" t="s">
        <v>1741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61">S2252+T2252-U2252</f>
        <v>0</v>
      </c>
      <c r="W2252" s="32">
        <f t="shared" si="260"/>
        <v>7892.2285714286472</v>
      </c>
      <c r="X2252" s="32"/>
      <c r="Y2252" s="32">
        <f t="shared" si="256"/>
        <v>7892.2285714286472</v>
      </c>
      <c r="Z2252" s="55">
        <f t="shared" si="259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1750</v>
      </c>
      <c r="F2253" s="51" t="s">
        <v>2888</v>
      </c>
      <c r="G2253" s="51" t="s">
        <v>1750</v>
      </c>
      <c r="H2253" s="51" t="s">
        <v>2843</v>
      </c>
      <c r="I2253" s="20" t="s">
        <v>2844</v>
      </c>
      <c r="J2253" s="20" t="s">
        <v>2845</v>
      </c>
      <c r="K2253" s="20" t="str">
        <f>VLOOKUP(H2253,[1]媒体表!C:T,18,0)</f>
        <v>北京多彩</v>
      </c>
      <c r="L2253" s="52" t="s">
        <v>2858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31">
        <v>2423.13</v>
      </c>
      <c r="V2253" s="45">
        <f t="shared" si="261"/>
        <v>0</v>
      </c>
      <c r="W2253" s="32">
        <f t="shared" si="260"/>
        <v>2307.7428571428572</v>
      </c>
      <c r="X2253" s="32"/>
      <c r="Y2253" s="32">
        <f t="shared" si="256"/>
        <v>2307.7428571428572</v>
      </c>
      <c r="Z2253" s="55">
        <f t="shared" si="259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1750</v>
      </c>
      <c r="F2254" s="51" t="s">
        <v>2888</v>
      </c>
      <c r="G2254" s="51" t="s">
        <v>1750</v>
      </c>
      <c r="H2254" s="51" t="s">
        <v>2843</v>
      </c>
      <c r="I2254" s="20" t="s">
        <v>2844</v>
      </c>
      <c r="J2254" s="20" t="s">
        <v>2845</v>
      </c>
      <c r="K2254" s="20" t="str">
        <f>VLOOKUP(H2254,[1]媒体表!C:T,18,0)</f>
        <v>北京多彩</v>
      </c>
      <c r="L2254" s="52" t="s">
        <v>1752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31">
        <v>48680.0900000002</v>
      </c>
      <c r="V2254" s="45">
        <f t="shared" si="261"/>
        <v>0</v>
      </c>
      <c r="W2254" s="32">
        <f t="shared" si="260"/>
        <v>46361.990476190666</v>
      </c>
      <c r="X2254" s="32"/>
      <c r="Y2254" s="32">
        <f t="shared" si="256"/>
        <v>46361.990476190666</v>
      </c>
      <c r="Z2254" s="55">
        <f t="shared" si="259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1750</v>
      </c>
      <c r="F2255" s="51" t="s">
        <v>2888</v>
      </c>
      <c r="G2255" s="51" t="s">
        <v>1750</v>
      </c>
      <c r="H2255" s="51" t="s">
        <v>2843</v>
      </c>
      <c r="I2255" s="20" t="s">
        <v>2844</v>
      </c>
      <c r="J2255" s="20" t="s">
        <v>2845</v>
      </c>
      <c r="K2255" s="20" t="str">
        <f>VLOOKUP(H2255,[1]媒体表!C:T,18,0)</f>
        <v>北京多彩</v>
      </c>
      <c r="L2255" s="52" t="s">
        <v>1752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31">
        <v>100561.69</v>
      </c>
      <c r="V2255" s="45">
        <f t="shared" si="261"/>
        <v>476236.11000000004</v>
      </c>
      <c r="W2255" s="32">
        <f t="shared" si="260"/>
        <v>95773.038095238095</v>
      </c>
      <c r="X2255" s="32"/>
      <c r="Y2255" s="32">
        <f t="shared" si="256"/>
        <v>95773.038095238095</v>
      </c>
      <c r="Z2255" s="55">
        <f t="shared" si="259"/>
        <v>4788.6519047619076</v>
      </c>
      <c r="AA2255" s="45">
        <f t="shared" si="253"/>
        <v>100561.69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2859</v>
      </c>
      <c r="F2256" s="51" t="s">
        <v>2860</v>
      </c>
      <c r="G2256" s="51" t="s">
        <v>2859</v>
      </c>
      <c r="H2256" s="51" t="s">
        <v>2843</v>
      </c>
      <c r="I2256" s="20" t="s">
        <v>2844</v>
      </c>
      <c r="J2256" s="20" t="s">
        <v>2845</v>
      </c>
      <c r="K2256" s="20" t="str">
        <f>VLOOKUP(H2256,[1]媒体表!C:T,18,0)</f>
        <v>北京多彩</v>
      </c>
      <c r="L2256" s="52" t="s">
        <v>1746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31">
        <v>869531.62</v>
      </c>
      <c r="V2256" s="45">
        <f t="shared" si="261"/>
        <v>3531687.09</v>
      </c>
      <c r="W2256" s="32">
        <f t="shared" si="260"/>
        <v>825318.14779661014</v>
      </c>
      <c r="X2256" s="32"/>
      <c r="Y2256" s="32">
        <f t="shared" si="256"/>
        <v>825318.14779661014</v>
      </c>
      <c r="Z2256" s="55">
        <f t="shared" si="259"/>
        <v>44213.472203389858</v>
      </c>
      <c r="AA2256" s="45">
        <f t="shared" si="253"/>
        <v>869531.62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2859</v>
      </c>
      <c r="F2257" s="51" t="s">
        <v>2860</v>
      </c>
      <c r="G2257" s="51" t="s">
        <v>2859</v>
      </c>
      <c r="H2257" s="51" t="s">
        <v>2843</v>
      </c>
      <c r="I2257" s="20" t="s">
        <v>2844</v>
      </c>
      <c r="J2257" s="20" t="s">
        <v>2845</v>
      </c>
      <c r="K2257" s="20" t="str">
        <f>VLOOKUP(H2257,[1]媒体表!C:T,18,0)</f>
        <v>北京多彩</v>
      </c>
      <c r="L2257" s="52" t="s">
        <v>1746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31">
        <v>395301.1</v>
      </c>
      <c r="V2257" s="45">
        <f t="shared" si="261"/>
        <v>2546586.44</v>
      </c>
      <c r="W2257" s="32">
        <f t="shared" si="260"/>
        <v>375201.04406779655</v>
      </c>
      <c r="X2257" s="32"/>
      <c r="Y2257" s="32">
        <f t="shared" si="256"/>
        <v>375201.04406779655</v>
      </c>
      <c r="Z2257" s="55">
        <f t="shared" si="259"/>
        <v>20100.055932203424</v>
      </c>
      <c r="AA2257" s="45">
        <f t="shared" si="253"/>
        <v>395301.1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1748</v>
      </c>
      <c r="F2258" s="51" t="s">
        <v>1748</v>
      </c>
      <c r="G2258" s="51" t="s">
        <v>1748</v>
      </c>
      <c r="H2258" s="51" t="s">
        <v>2843</v>
      </c>
      <c r="I2258" s="20" t="s">
        <v>2844</v>
      </c>
      <c r="J2258" s="20" t="s">
        <v>2845</v>
      </c>
      <c r="K2258" s="20" t="str">
        <f>VLOOKUP(H2258,[1]媒体表!C:T,18,0)</f>
        <v>北京多彩</v>
      </c>
      <c r="L2258" s="52" t="s">
        <v>1748</v>
      </c>
      <c r="M2258" s="51"/>
      <c r="N2258" s="51" t="s">
        <v>59</v>
      </c>
      <c r="O2258" s="51" t="s">
        <v>82</v>
      </c>
      <c r="P2258" s="52">
        <v>0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61"/>
        <v>0</v>
      </c>
      <c r="W2258" s="32">
        <f t="shared" si="260"/>
        <v>44484.250000000102</v>
      </c>
      <c r="X2258" s="32"/>
      <c r="Y2258" s="32">
        <f t="shared" si="256"/>
        <v>44484.250000000102</v>
      </c>
      <c r="Z2258" s="55">
        <f t="shared" si="259"/>
        <v>0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1748</v>
      </c>
      <c r="F2259" s="51" t="s">
        <v>1748</v>
      </c>
      <c r="G2259" s="51" t="s">
        <v>1748</v>
      </c>
      <c r="H2259" s="51" t="s">
        <v>2843</v>
      </c>
      <c r="I2259" s="20" t="s">
        <v>2844</v>
      </c>
      <c r="J2259" s="20" t="s">
        <v>2845</v>
      </c>
      <c r="K2259" s="20" t="str">
        <f>VLOOKUP(H2259,[1]媒体表!C:T,18,0)</f>
        <v>北京多彩</v>
      </c>
      <c r="L2259" s="52" t="s">
        <v>1748</v>
      </c>
      <c r="M2259" s="51"/>
      <c r="N2259" s="51" t="s">
        <v>110</v>
      </c>
      <c r="O2259" s="51" t="s">
        <v>82</v>
      </c>
      <c r="P2259" s="52">
        <v>0</v>
      </c>
      <c r="Q2259" s="57"/>
      <c r="R2259" s="51"/>
      <c r="S2259" s="45">
        <v>12144.85</v>
      </c>
      <c r="T2259" s="45"/>
      <c r="U2259" s="54">
        <v>9031.42</v>
      </c>
      <c r="V2259" s="45">
        <f t="shared" si="261"/>
        <v>3113.4300000000003</v>
      </c>
      <c r="W2259" s="32">
        <f t="shared" si="260"/>
        <v>9031.42</v>
      </c>
      <c r="X2259" s="32"/>
      <c r="Y2259" s="32">
        <f t="shared" si="256"/>
        <v>9031.42</v>
      </c>
      <c r="Z2259" s="55">
        <f t="shared" si="259"/>
        <v>0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2889</v>
      </c>
      <c r="F2260" s="51" t="s">
        <v>2889</v>
      </c>
      <c r="G2260" s="51" t="s">
        <v>2889</v>
      </c>
      <c r="H2260" s="51" t="s">
        <v>2843</v>
      </c>
      <c r="I2260" s="20" t="s">
        <v>2844</v>
      </c>
      <c r="J2260" s="20" t="s">
        <v>2845</v>
      </c>
      <c r="K2260" s="20" t="str">
        <f>VLOOKUP(H2260,[1]媒体表!C:T,18,0)</f>
        <v>北京多彩</v>
      </c>
      <c r="L2260" s="52" t="s">
        <v>2890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61"/>
        <v>7300.4600000000028</v>
      </c>
      <c r="W2260" s="32">
        <f t="shared" si="260"/>
        <v>18486.03</v>
      </c>
      <c r="X2260" s="32"/>
      <c r="Y2260" s="32">
        <f t="shared" si="256"/>
        <v>18486.03</v>
      </c>
      <c r="Z2260" s="55">
        <f t="shared" si="259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2843</v>
      </c>
      <c r="I2261" s="20" t="s">
        <v>2844</v>
      </c>
      <c r="J2261" s="20" t="s">
        <v>2845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61"/>
        <v>3623.8500000000004</v>
      </c>
      <c r="W2261" s="32">
        <f t="shared" si="260"/>
        <v>5747.2621359223303</v>
      </c>
      <c r="X2261" s="32"/>
      <c r="Y2261" s="32">
        <f t="shared" si="256"/>
        <v>5747.2621359223303</v>
      </c>
      <c r="Z2261" s="55">
        <f t="shared" si="259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2843</v>
      </c>
      <c r="I2262" s="20" t="s">
        <v>2844</v>
      </c>
      <c r="J2262" s="20" t="s">
        <v>2845</v>
      </c>
      <c r="K2262" s="20" t="str">
        <f>VLOOKUP(H2262,[1]媒体表!C:T,18,0)</f>
        <v>北京多彩</v>
      </c>
      <c r="L2262" s="52" t="s">
        <v>2891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61"/>
        <v>10293.98</v>
      </c>
      <c r="W2262" s="32">
        <f t="shared" si="260"/>
        <v>4436.193714285715</v>
      </c>
      <c r="X2262" s="32"/>
      <c r="Y2262" s="32">
        <f t="shared" si="256"/>
        <v>4436.193714285715</v>
      </c>
      <c r="Z2262" s="55">
        <f t="shared" si="259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2843</v>
      </c>
      <c r="I2263" s="20" t="s">
        <v>2844</v>
      </c>
      <c r="J2263" s="20" t="s">
        <v>2845</v>
      </c>
      <c r="K2263" s="20" t="str">
        <f>VLOOKUP(H2263,[1]媒体表!C:T,18,0)</f>
        <v>北京多彩</v>
      </c>
      <c r="L2263" s="52" t="s">
        <v>2869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61"/>
        <v>0</v>
      </c>
      <c r="W2263" s="32">
        <f t="shared" si="260"/>
        <v>543536.33205882343</v>
      </c>
      <c r="X2263" s="32"/>
      <c r="Y2263" s="32">
        <f t="shared" si="256"/>
        <v>543536.33205882343</v>
      </c>
      <c r="Z2263" s="55">
        <f t="shared" si="259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2843</v>
      </c>
      <c r="I2264" s="20" t="s">
        <v>2844</v>
      </c>
      <c r="J2264" s="20" t="s">
        <v>2845</v>
      </c>
      <c r="K2264" s="20" t="str">
        <f>VLOOKUP(H2264,[1]媒体表!C:T,18,0)</f>
        <v>北京多彩</v>
      </c>
      <c r="L2264" s="52" t="s">
        <v>2869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61"/>
        <v>0</v>
      </c>
      <c r="W2264" s="32">
        <f t="shared" si="260"/>
        <v>864921.15226960019</v>
      </c>
      <c r="X2264" s="32"/>
      <c r="Y2264" s="32">
        <f t="shared" si="256"/>
        <v>864921.15226960019</v>
      </c>
      <c r="Z2264" s="55">
        <f t="shared" si="259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2843</v>
      </c>
      <c r="I2265" s="20" t="s">
        <v>2844</v>
      </c>
      <c r="J2265" s="20" t="s">
        <v>2845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61"/>
        <v>0</v>
      </c>
      <c r="W2265" s="32">
        <f t="shared" si="260"/>
        <v>0</v>
      </c>
      <c r="X2265" s="32"/>
      <c r="Y2265" s="32">
        <f t="shared" si="256"/>
        <v>0</v>
      </c>
      <c r="Z2265" s="55">
        <f t="shared" si="259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2843</v>
      </c>
      <c r="I2266" s="20" t="s">
        <v>2844</v>
      </c>
      <c r="J2266" s="20" t="s">
        <v>2845</v>
      </c>
      <c r="K2266" s="20" t="str">
        <f>VLOOKUP(H2266,[1]媒体表!C:T,18,0)</f>
        <v>北京多彩</v>
      </c>
      <c r="L2266" s="52" t="s">
        <v>2872</v>
      </c>
      <c r="M2266" s="51"/>
      <c r="N2266" s="51" t="s">
        <v>59</v>
      </c>
      <c r="O2266" s="51" t="s">
        <v>82</v>
      </c>
      <c r="P2266" s="52">
        <v>0</v>
      </c>
      <c r="Q2266" s="57"/>
      <c r="R2266" s="51"/>
      <c r="S2266" s="45">
        <v>81618.580000000104</v>
      </c>
      <c r="T2266" s="45"/>
      <c r="U2266" s="93">
        <v>81618.580000000104</v>
      </c>
      <c r="V2266" s="45">
        <f t="shared" si="261"/>
        <v>0</v>
      </c>
      <c r="W2266" s="32">
        <f t="shared" si="260"/>
        <v>81618.580000000104</v>
      </c>
      <c r="X2266" s="32"/>
      <c r="Y2266" s="32">
        <f t="shared" si="256"/>
        <v>81618.580000000104</v>
      </c>
      <c r="Z2266" s="55">
        <f t="shared" si="259"/>
        <v>0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2843</v>
      </c>
      <c r="I2267" s="20" t="s">
        <v>2844</v>
      </c>
      <c r="J2267" s="20" t="s">
        <v>2845</v>
      </c>
      <c r="K2267" s="20" t="str">
        <f>VLOOKUP(H2267,[1]媒体表!C:T,18,0)</f>
        <v>北京多彩</v>
      </c>
      <c r="L2267" s="52" t="s">
        <v>2872</v>
      </c>
      <c r="M2267" s="51"/>
      <c r="N2267" s="51" t="s">
        <v>110</v>
      </c>
      <c r="O2267" s="51" t="s">
        <v>82</v>
      </c>
      <c r="P2267" s="52">
        <v>0</v>
      </c>
      <c r="Q2267" s="57"/>
      <c r="R2267" s="51"/>
      <c r="S2267" s="45">
        <v>51191.6</v>
      </c>
      <c r="T2267" s="45"/>
      <c r="U2267" s="45">
        <v>0</v>
      </c>
      <c r="V2267" s="45">
        <f t="shared" si="261"/>
        <v>51191.6</v>
      </c>
      <c r="W2267" s="32">
        <f t="shared" si="260"/>
        <v>0</v>
      </c>
      <c r="X2267" s="32"/>
      <c r="Y2267" s="32">
        <f t="shared" si="256"/>
        <v>0</v>
      </c>
      <c r="Z2267" s="55">
        <f t="shared" si="259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1687</v>
      </c>
      <c r="F2268" s="51" t="s">
        <v>2842</v>
      </c>
      <c r="G2268" s="51" t="s">
        <v>1687</v>
      </c>
      <c r="H2268" s="51" t="s">
        <v>2843</v>
      </c>
      <c r="I2268" s="20" t="s">
        <v>2844</v>
      </c>
      <c r="J2268" s="20" t="s">
        <v>2845</v>
      </c>
      <c r="K2268" s="20" t="str">
        <f>VLOOKUP(H2268,[1]媒体表!C:T,18,0)</f>
        <v>北京多彩</v>
      </c>
      <c r="L2268" s="52" t="s">
        <v>2846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61"/>
        <v>0</v>
      </c>
      <c r="W2268" s="32">
        <f t="shared" si="260"/>
        <v>99504.048543689321</v>
      </c>
      <c r="X2268" s="32"/>
      <c r="Y2268" s="32">
        <f t="shared" si="256"/>
        <v>99504.048543689321</v>
      </c>
      <c r="Z2268" s="55">
        <f t="shared" si="259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2892</v>
      </c>
      <c r="F2269" s="51" t="s">
        <v>2892</v>
      </c>
      <c r="G2269" s="51" t="s">
        <v>2892</v>
      </c>
      <c r="H2269" s="51" t="s">
        <v>2843</v>
      </c>
      <c r="I2269" s="20" t="s">
        <v>2844</v>
      </c>
      <c r="J2269" s="20" t="s">
        <v>2845</v>
      </c>
      <c r="K2269" s="20" t="str">
        <f>VLOOKUP(H2269,[1]媒体表!C:T,18,0)</f>
        <v>北京多彩</v>
      </c>
      <c r="L2269" s="52" t="s">
        <v>2879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61"/>
        <v>2.7304109588994798</v>
      </c>
      <c r="W2269" s="32">
        <f t="shared" si="260"/>
        <v>0</v>
      </c>
      <c r="X2269" s="32"/>
      <c r="Y2269" s="32">
        <f t="shared" si="256"/>
        <v>0</v>
      </c>
      <c r="Z2269" s="55">
        <f t="shared" si="259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2893</v>
      </c>
      <c r="F2270" s="51" t="s">
        <v>2893</v>
      </c>
      <c r="G2270" s="51" t="s">
        <v>2893</v>
      </c>
      <c r="H2270" s="51" t="s">
        <v>2843</v>
      </c>
      <c r="I2270" s="20" t="s">
        <v>2844</v>
      </c>
      <c r="J2270" s="20" t="s">
        <v>2845</v>
      </c>
      <c r="K2270" s="20" t="str">
        <f>VLOOKUP(H2270,[1]媒体表!C:T,18,0)</f>
        <v>北京多彩</v>
      </c>
      <c r="L2270" s="52" t="s">
        <v>2879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61"/>
        <v>21985.82</v>
      </c>
      <c r="W2270" s="32">
        <f t="shared" si="260"/>
        <v>0</v>
      </c>
      <c r="X2270" s="32"/>
      <c r="Y2270" s="32">
        <f t="shared" si="256"/>
        <v>0</v>
      </c>
      <c r="Z2270" s="55">
        <f t="shared" si="259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1625</v>
      </c>
      <c r="F2271" s="51" t="s">
        <v>1625</v>
      </c>
      <c r="G2271" s="51" t="s">
        <v>1625</v>
      </c>
      <c r="H2271" s="51" t="s">
        <v>2843</v>
      </c>
      <c r="I2271" s="20" t="s">
        <v>2844</v>
      </c>
      <c r="J2271" s="20" t="s">
        <v>2845</v>
      </c>
      <c r="K2271" s="20" t="str">
        <f>VLOOKUP(H2271,[1]媒体表!C:T,18,0)</f>
        <v>北京多彩</v>
      </c>
      <c r="L2271" s="52" t="s">
        <v>2879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61"/>
        <v>10631.98</v>
      </c>
      <c r="W2271" s="32">
        <f t="shared" si="260"/>
        <v>0</v>
      </c>
      <c r="X2271" s="32"/>
      <c r="Y2271" s="32">
        <f t="shared" si="256"/>
        <v>0</v>
      </c>
      <c r="Z2271" s="55">
        <f t="shared" si="259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2879</v>
      </c>
      <c r="F2272" s="51" t="s">
        <v>2894</v>
      </c>
      <c r="G2272" s="51" t="s">
        <v>2879</v>
      </c>
      <c r="H2272" s="51" t="s">
        <v>2843</v>
      </c>
      <c r="I2272" s="20" t="s">
        <v>2844</v>
      </c>
      <c r="J2272" s="20" t="s">
        <v>2845</v>
      </c>
      <c r="K2272" s="20" t="str">
        <f>VLOOKUP(H2272,[1]媒体表!C:T,18,0)</f>
        <v>北京多彩</v>
      </c>
      <c r="L2272" s="52" t="s">
        <v>2879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61"/>
        <v>705319.13</v>
      </c>
      <c r="W2272" s="32">
        <f t="shared" si="260"/>
        <v>0</v>
      </c>
      <c r="X2272" s="32"/>
      <c r="Y2272" s="32">
        <f t="shared" si="256"/>
        <v>0</v>
      </c>
      <c r="Z2272" s="55">
        <f t="shared" si="259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2879</v>
      </c>
      <c r="F2273" s="51" t="s">
        <v>2894</v>
      </c>
      <c r="G2273" s="51" t="s">
        <v>2879</v>
      </c>
      <c r="H2273" s="51" t="s">
        <v>2843</v>
      </c>
      <c r="I2273" s="20" t="s">
        <v>2844</v>
      </c>
      <c r="J2273" s="20" t="s">
        <v>2845</v>
      </c>
      <c r="K2273" s="20" t="str">
        <f>VLOOKUP(H2273,[1]媒体表!C:T,18,0)</f>
        <v>北京多彩</v>
      </c>
      <c r="L2273" s="52" t="s">
        <v>2879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61"/>
        <v>8918577.7599999998</v>
      </c>
      <c r="W2273" s="32">
        <f t="shared" si="260"/>
        <v>0</v>
      </c>
      <c r="X2273" s="32"/>
      <c r="Y2273" s="32">
        <f t="shared" si="256"/>
        <v>0</v>
      </c>
      <c r="Z2273" s="55">
        <f t="shared" si="259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2895</v>
      </c>
      <c r="F2274" s="51" t="s">
        <v>2896</v>
      </c>
      <c r="G2274" s="51" t="s">
        <v>2895</v>
      </c>
      <c r="H2274" s="51" t="s">
        <v>2843</v>
      </c>
      <c r="I2274" s="20" t="s">
        <v>2844</v>
      </c>
      <c r="J2274" s="20" t="s">
        <v>2845</v>
      </c>
      <c r="K2274" s="20" t="str">
        <f>VLOOKUP(H2274,[1]媒体表!C:T,18,0)</f>
        <v>北京多彩</v>
      </c>
      <c r="L2274" s="52" t="s">
        <v>2879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60"/>
        <v>0</v>
      </c>
      <c r="X2274" s="32"/>
      <c r="Y2274" s="32">
        <f t="shared" si="256"/>
        <v>0</v>
      </c>
      <c r="Z2274" s="55">
        <f t="shared" si="259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1736</v>
      </c>
      <c r="F2275" s="51" t="s">
        <v>2849</v>
      </c>
      <c r="G2275" s="51" t="s">
        <v>1736</v>
      </c>
      <c r="H2275" s="51" t="s">
        <v>2843</v>
      </c>
      <c r="I2275" s="20" t="s">
        <v>2844</v>
      </c>
      <c r="J2275" s="20" t="s">
        <v>2845</v>
      </c>
      <c r="K2275" s="20" t="str">
        <f>VLOOKUP(H2275,[1]媒体表!C:T,18,0)</f>
        <v>北京多彩</v>
      </c>
      <c r="L2275" s="52" t="s">
        <v>1738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2">S2275+T2275-U2275</f>
        <v>87301.680000000051</v>
      </c>
      <c r="W2275" s="32">
        <f t="shared" si="260"/>
        <v>624164.12852459017</v>
      </c>
      <c r="X2275" s="32"/>
      <c r="Y2275" s="32">
        <f t="shared" si="256"/>
        <v>624164.12852459017</v>
      </c>
      <c r="Z2275" s="55">
        <f t="shared" si="259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2897</v>
      </c>
      <c r="F2276" s="51" t="s">
        <v>2897</v>
      </c>
      <c r="G2276" s="51" t="s">
        <v>2897</v>
      </c>
      <c r="H2276" s="51" t="s">
        <v>2843</v>
      </c>
      <c r="I2276" s="20" t="s">
        <v>2844</v>
      </c>
      <c r="J2276" s="20" t="s">
        <v>2845</v>
      </c>
      <c r="K2276" s="20" t="str">
        <f>VLOOKUP(H2276,[1]媒体表!C:T,18,0)</f>
        <v>北京多彩</v>
      </c>
      <c r="L2276" s="52" t="s">
        <v>2898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2"/>
        <v>20438.139999999992</v>
      </c>
      <c r="W2276" s="32">
        <f t="shared" si="260"/>
        <v>52984.23</v>
      </c>
      <c r="X2276" s="32">
        <f>W2276*3%</f>
        <v>1589.5269000000001</v>
      </c>
      <c r="Y2276" s="32">
        <f t="shared" si="256"/>
        <v>54573.7569</v>
      </c>
      <c r="Z2276" s="55">
        <f t="shared" si="259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2868</v>
      </c>
      <c r="F2277" s="51" t="s">
        <v>2868</v>
      </c>
      <c r="G2277" s="51" t="s">
        <v>2868</v>
      </c>
      <c r="H2277" s="51" t="s">
        <v>2843</v>
      </c>
      <c r="I2277" s="20" t="s">
        <v>2844</v>
      </c>
      <c r="J2277" s="20" t="s">
        <v>2845</v>
      </c>
      <c r="K2277" s="20" t="str">
        <f>VLOOKUP(H2277,[1]媒体表!C:T,18,0)</f>
        <v>北京多彩</v>
      </c>
      <c r="L2277" s="52" t="s">
        <v>1800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2"/>
        <v>0</v>
      </c>
      <c r="W2277" s="32">
        <f t="shared" si="260"/>
        <v>47284.771428571432</v>
      </c>
      <c r="X2277" s="32"/>
      <c r="Y2277" s="32">
        <f t="shared" si="256"/>
        <v>47284.771428571432</v>
      </c>
      <c r="Z2277" s="55">
        <f t="shared" si="259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2865</v>
      </c>
      <c r="F2278" s="51" t="s">
        <v>2865</v>
      </c>
      <c r="G2278" s="51" t="s">
        <v>2865</v>
      </c>
      <c r="H2278" s="51" t="s">
        <v>2843</v>
      </c>
      <c r="I2278" s="20" t="s">
        <v>2844</v>
      </c>
      <c r="J2278" s="20" t="s">
        <v>2845</v>
      </c>
      <c r="K2278" s="20" t="str">
        <f>VLOOKUP(H2278,[1]媒体表!C:T,18,0)</f>
        <v>北京多彩</v>
      </c>
      <c r="L2278" s="52" t="s">
        <v>2866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2"/>
        <v>0</v>
      </c>
      <c r="W2278" s="32">
        <f t="shared" si="260"/>
        <v>25687.238653846154</v>
      </c>
      <c r="X2278" s="32"/>
      <c r="Y2278" s="32">
        <f t="shared" si="256"/>
        <v>25687.238653846154</v>
      </c>
      <c r="Z2278" s="55">
        <f t="shared" si="259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2899</v>
      </c>
      <c r="F2279" s="51" t="s">
        <v>2899</v>
      </c>
      <c r="G2279" s="51" t="s">
        <v>2899</v>
      </c>
      <c r="H2279" s="51" t="s">
        <v>2843</v>
      </c>
      <c r="I2279" s="20" t="s">
        <v>2844</v>
      </c>
      <c r="J2279" s="20" t="s">
        <v>2845</v>
      </c>
      <c r="K2279" s="20" t="str">
        <f>VLOOKUP(H2279,[1]媒体表!C:T,18,0)</f>
        <v>北京多彩</v>
      </c>
      <c r="L2279" s="52" t="s">
        <v>2899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2"/>
        <v>359859.74</v>
      </c>
      <c r="W2279" s="32">
        <f t="shared" si="260"/>
        <v>0</v>
      </c>
      <c r="X2279" s="32"/>
      <c r="Y2279" s="32">
        <f t="shared" si="256"/>
        <v>0</v>
      </c>
      <c r="Z2279" s="55">
        <f t="shared" si="259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2204</v>
      </c>
      <c r="F2280" s="51" t="s">
        <v>2204</v>
      </c>
      <c r="G2280" s="51" t="s">
        <v>2204</v>
      </c>
      <c r="H2280" s="51" t="s">
        <v>2843</v>
      </c>
      <c r="I2280" s="20" t="s">
        <v>2844</v>
      </c>
      <c r="J2280" s="20" t="s">
        <v>2845</v>
      </c>
      <c r="K2280" s="20" t="str">
        <f>VLOOKUP(H2280,[1]媒体表!C:T,18,0)</f>
        <v>北京多彩</v>
      </c>
      <c r="L2280" s="52" t="s">
        <v>2204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2"/>
        <v>21953.850000000002</v>
      </c>
      <c r="W2280" s="32">
        <f t="shared" si="260"/>
        <v>18176.91</v>
      </c>
      <c r="X2280" s="32"/>
      <c r="Y2280" s="32">
        <f t="shared" si="256"/>
        <v>18176.91</v>
      </c>
      <c r="Z2280" s="55">
        <f t="shared" si="259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2345</v>
      </c>
      <c r="F2281" s="51" t="s">
        <v>2345</v>
      </c>
      <c r="G2281" s="51" t="s">
        <v>2345</v>
      </c>
      <c r="H2281" s="51" t="s">
        <v>2843</v>
      </c>
      <c r="I2281" s="20" t="s">
        <v>2844</v>
      </c>
      <c r="J2281" s="20" t="s">
        <v>2845</v>
      </c>
      <c r="K2281" s="20" t="str">
        <f>VLOOKUP(H2281,[1]媒体表!C:T,18,0)</f>
        <v>北京多彩</v>
      </c>
      <c r="L2281" s="52" t="s">
        <v>2345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2"/>
        <v>58353.950000000012</v>
      </c>
      <c r="W2281" s="32">
        <f t="shared" si="260"/>
        <v>78675.786285714275</v>
      </c>
      <c r="X2281" s="32"/>
      <c r="Y2281" s="32">
        <f t="shared" si="256"/>
        <v>78675.786285714275</v>
      </c>
      <c r="Z2281" s="55">
        <f t="shared" si="259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2900</v>
      </c>
      <c r="F2282" s="51" t="s">
        <v>2901</v>
      </c>
      <c r="G2282" s="51" t="s">
        <v>2900</v>
      </c>
      <c r="H2282" s="51" t="s">
        <v>2843</v>
      </c>
      <c r="I2282" s="20" t="s">
        <v>2844</v>
      </c>
      <c r="J2282" s="20" t="s">
        <v>2845</v>
      </c>
      <c r="K2282" s="20" t="str">
        <f>VLOOKUP(H2282,[1]媒体表!C:T,18,0)</f>
        <v>北京多彩</v>
      </c>
      <c r="L2282" s="52" t="s">
        <v>2902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2"/>
        <v>1000000</v>
      </c>
      <c r="W2282" s="32">
        <f t="shared" si="260"/>
        <v>0</v>
      </c>
      <c r="X2282" s="32"/>
      <c r="Y2282" s="32">
        <f t="shared" si="256"/>
        <v>0</v>
      </c>
      <c r="Z2282" s="55">
        <f t="shared" si="259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2903</v>
      </c>
      <c r="F2283" s="51" t="s">
        <v>2903</v>
      </c>
      <c r="G2283" s="51" t="s">
        <v>2903</v>
      </c>
      <c r="H2283" s="51" t="s">
        <v>2843</v>
      </c>
      <c r="I2283" s="20" t="s">
        <v>2844</v>
      </c>
      <c r="J2283" s="20" t="s">
        <v>2845</v>
      </c>
      <c r="K2283" s="20" t="str">
        <f>VLOOKUP(H2283,[1]媒体表!C:T,18,0)</f>
        <v>北京多彩</v>
      </c>
      <c r="L2283" s="52" t="s">
        <v>2904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2"/>
        <v>0</v>
      </c>
      <c r="W2283" s="32">
        <f t="shared" si="260"/>
        <v>220663.35160839162</v>
      </c>
      <c r="X2283" s="32"/>
      <c r="Y2283" s="32">
        <f t="shared" si="256"/>
        <v>220663.35160839162</v>
      </c>
      <c r="Z2283" s="55">
        <f t="shared" si="259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1666</v>
      </c>
      <c r="F2284" s="51" t="s">
        <v>2870</v>
      </c>
      <c r="G2284" s="51" t="s">
        <v>1666</v>
      </c>
      <c r="H2284" s="51" t="s">
        <v>2843</v>
      </c>
      <c r="I2284" s="20" t="s">
        <v>2844</v>
      </c>
      <c r="J2284" s="20" t="s">
        <v>2845</v>
      </c>
      <c r="K2284" s="20" t="str">
        <f>VLOOKUP(H2284,[1]媒体表!C:T,18,0)</f>
        <v>北京多彩</v>
      </c>
      <c r="L2284" s="52" t="s">
        <v>1667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2"/>
        <v>0</v>
      </c>
      <c r="W2284" s="32">
        <f t="shared" si="260"/>
        <v>186089.56603773584</v>
      </c>
      <c r="X2284" s="32"/>
      <c r="Y2284" s="32">
        <f t="shared" si="256"/>
        <v>186089.56603773584</v>
      </c>
      <c r="Z2284" s="55">
        <f t="shared" si="259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2905</v>
      </c>
      <c r="F2285" s="51" t="s">
        <v>2906</v>
      </c>
      <c r="G2285" s="51" t="s">
        <v>2905</v>
      </c>
      <c r="H2285" s="51" t="s">
        <v>2843</v>
      </c>
      <c r="I2285" s="20" t="s">
        <v>2844</v>
      </c>
      <c r="J2285" s="20" t="s">
        <v>2845</v>
      </c>
      <c r="K2285" s="20" t="str">
        <f>VLOOKUP(H2285,[1]媒体表!C:T,18,0)</f>
        <v>北京多彩</v>
      </c>
      <c r="L2285" s="52" t="s">
        <v>2905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2"/>
        <v>6197.05</v>
      </c>
      <c r="W2285" s="32">
        <f t="shared" si="260"/>
        <v>0</v>
      </c>
      <c r="X2285" s="32"/>
      <c r="Y2285" s="32">
        <f t="shared" si="256"/>
        <v>0</v>
      </c>
      <c r="Z2285" s="55">
        <f t="shared" si="259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2907</v>
      </c>
      <c r="F2286" s="51" t="s">
        <v>2907</v>
      </c>
      <c r="G2286" s="51" t="s">
        <v>2907</v>
      </c>
      <c r="H2286" s="51" t="s">
        <v>2843</v>
      </c>
      <c r="I2286" s="20" t="s">
        <v>2844</v>
      </c>
      <c r="J2286" s="20" t="s">
        <v>2845</v>
      </c>
      <c r="K2286" s="20" t="str">
        <f>VLOOKUP(H2286,[1]媒体表!C:T,18,0)</f>
        <v>北京多彩</v>
      </c>
      <c r="L2286" s="52" t="s">
        <v>2907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2"/>
        <v>15598.98</v>
      </c>
      <c r="W2286" s="32">
        <f t="shared" si="260"/>
        <v>2506.0679611650485</v>
      </c>
      <c r="X2286" s="32"/>
      <c r="Y2286" s="32">
        <f t="shared" si="256"/>
        <v>2506.0679611650485</v>
      </c>
      <c r="Z2286" s="55">
        <f t="shared" si="259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2843</v>
      </c>
      <c r="I2287" s="20" t="s">
        <v>2844</v>
      </c>
      <c r="J2287" s="20" t="s">
        <v>2845</v>
      </c>
      <c r="K2287" s="20" t="str">
        <f>VLOOKUP(H2287,[1]媒体表!C:T,18,0)</f>
        <v>北京多彩</v>
      </c>
      <c r="L2287" s="52" t="s">
        <v>2879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0</v>
      </c>
      <c r="T2287" s="45"/>
      <c r="U2287" s="45">
        <v>0</v>
      </c>
      <c r="V2287" s="45">
        <f t="shared" si="262"/>
        <v>0</v>
      </c>
      <c r="W2287" s="32">
        <f t="shared" si="260"/>
        <v>0</v>
      </c>
      <c r="X2287" s="32"/>
      <c r="Y2287" s="32">
        <f t="shared" si="256"/>
        <v>0</v>
      </c>
      <c r="Z2287" s="55">
        <f t="shared" si="259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2843</v>
      </c>
      <c r="I2288" s="20" t="s">
        <v>2844</v>
      </c>
      <c r="J2288" s="20" t="s">
        <v>2845</v>
      </c>
      <c r="K2288" s="20" t="str">
        <f>VLOOKUP(H2288,[1]媒体表!C:T,18,0)</f>
        <v>北京多彩</v>
      </c>
      <c r="L2288" s="52" t="s">
        <v>2879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2"/>
        <v>16160.15</v>
      </c>
      <c r="W2288" s="32">
        <f t="shared" si="260"/>
        <v>0</v>
      </c>
      <c r="X2288" s="32"/>
      <c r="Y2288" s="32">
        <f t="shared" si="256"/>
        <v>0</v>
      </c>
      <c r="Z2288" s="55">
        <f t="shared" si="259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2843</v>
      </c>
      <c r="I2289" s="20" t="s">
        <v>2844</v>
      </c>
      <c r="J2289" s="20" t="s">
        <v>2845</v>
      </c>
      <c r="K2289" s="20" t="str">
        <f>VLOOKUP(H2289,[1]媒体表!C:T,18,0)</f>
        <v>北京多彩</v>
      </c>
      <c r="L2289" s="52" t="s">
        <v>2879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2"/>
        <v>52286.981643835599</v>
      </c>
      <c r="W2289" s="32">
        <f t="shared" si="260"/>
        <v>0</v>
      </c>
      <c r="X2289" s="32"/>
      <c r="Y2289" s="32">
        <f t="shared" si="256"/>
        <v>0</v>
      </c>
      <c r="Z2289" s="55">
        <f t="shared" si="259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2843</v>
      </c>
      <c r="I2290" s="20" t="s">
        <v>2844</v>
      </c>
      <c r="J2290" s="20" t="s">
        <v>2845</v>
      </c>
      <c r="K2290" s="20" t="str">
        <f>VLOOKUP(H2290,[1]媒体表!C:T,18,0)</f>
        <v>北京多彩</v>
      </c>
      <c r="L2290" s="52" t="s">
        <v>2879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2"/>
        <v>11.479999999995901</v>
      </c>
      <c r="W2290" s="32">
        <f t="shared" si="260"/>
        <v>0</v>
      </c>
      <c r="X2290" s="32"/>
      <c r="Y2290" s="32">
        <f t="shared" si="256"/>
        <v>0</v>
      </c>
      <c r="Z2290" s="55">
        <f t="shared" si="259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2843</v>
      </c>
      <c r="I2291" s="20" t="s">
        <v>2844</v>
      </c>
      <c r="J2291" s="20" t="s">
        <v>2845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2"/>
        <v>7277.4399999999896</v>
      </c>
      <c r="W2291" s="32">
        <f t="shared" si="260"/>
        <v>0</v>
      </c>
      <c r="X2291" s="32"/>
      <c r="Y2291" s="32">
        <f t="shared" si="256"/>
        <v>0</v>
      </c>
      <c r="Z2291" s="55">
        <f t="shared" si="259"/>
        <v>0</v>
      </c>
      <c r="AA2291" s="45">
        <f t="shared" ref="AA2291:AA2354" si="263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2908</v>
      </c>
      <c r="F2292" s="51" t="s">
        <v>2908</v>
      </c>
      <c r="G2292" s="51" t="s">
        <v>2908</v>
      </c>
      <c r="H2292" s="51" t="s">
        <v>2843</v>
      </c>
      <c r="I2292" s="20" t="s">
        <v>2844</v>
      </c>
      <c r="J2292" s="20" t="s">
        <v>2845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2"/>
        <v>14396.02</v>
      </c>
      <c r="W2292" s="32">
        <f t="shared" si="260"/>
        <v>0</v>
      </c>
      <c r="X2292" s="32"/>
      <c r="Y2292" s="32">
        <f t="shared" si="256"/>
        <v>0</v>
      </c>
      <c r="Z2292" s="55">
        <f t="shared" si="259"/>
        <v>0</v>
      </c>
      <c r="AA2292" s="45">
        <f t="shared" si="263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2843</v>
      </c>
      <c r="I2293" s="20" t="s">
        <v>2844</v>
      </c>
      <c r="J2293" s="20" t="s">
        <v>2845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2"/>
        <v>136929.74000000002</v>
      </c>
      <c r="W2293" s="32">
        <f t="shared" si="260"/>
        <v>4051.5631067961162</v>
      </c>
      <c r="X2293" s="32"/>
      <c r="Y2293" s="32">
        <f t="shared" si="256"/>
        <v>4051.5631067961162</v>
      </c>
      <c r="Z2293" s="55">
        <f t="shared" si="259"/>
        <v>121.54689320388343</v>
      </c>
      <c r="AA2293" s="45">
        <f t="shared" si="263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2843</v>
      </c>
      <c r="I2294" s="20" t="s">
        <v>2844</v>
      </c>
      <c r="J2294" s="20" t="s">
        <v>2845</v>
      </c>
      <c r="K2294" s="20" t="str">
        <f>VLOOKUP(H2294,[1]媒体表!C:T,18,0)</f>
        <v>北京多彩</v>
      </c>
      <c r="L2294" s="52" t="s">
        <v>2909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2"/>
        <v>83771.27</v>
      </c>
      <c r="W2294" s="32">
        <f t="shared" si="260"/>
        <v>0</v>
      </c>
      <c r="X2294" s="32"/>
      <c r="Y2294" s="32">
        <f t="shared" si="256"/>
        <v>0</v>
      </c>
      <c r="Z2294" s="55">
        <f t="shared" si="259"/>
        <v>0</v>
      </c>
      <c r="AA2294" s="45">
        <f t="shared" si="263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2843</v>
      </c>
      <c r="I2295" s="20" t="s">
        <v>2844</v>
      </c>
      <c r="J2295" s="20" t="s">
        <v>2845</v>
      </c>
      <c r="K2295" s="20" t="str">
        <f>VLOOKUP(H2295,[1]媒体表!C:T,18,0)</f>
        <v>北京多彩</v>
      </c>
      <c r="L2295" s="52" t="s">
        <v>2909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2"/>
        <v>151597.56</v>
      </c>
      <c r="W2295" s="32">
        <f t="shared" si="260"/>
        <v>0</v>
      </c>
      <c r="X2295" s="32"/>
      <c r="Y2295" s="32">
        <f t="shared" si="256"/>
        <v>0</v>
      </c>
      <c r="Z2295" s="55">
        <f t="shared" si="259"/>
        <v>0</v>
      </c>
      <c r="AA2295" s="45">
        <f t="shared" si="263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2900</v>
      </c>
      <c r="F2296" s="51" t="s">
        <v>2901</v>
      </c>
      <c r="G2296" s="51" t="s">
        <v>2900</v>
      </c>
      <c r="H2296" s="51" t="s">
        <v>2843</v>
      </c>
      <c r="I2296" s="20" t="s">
        <v>2844</v>
      </c>
      <c r="J2296" s="20" t="s">
        <v>2845</v>
      </c>
      <c r="K2296" s="20" t="str">
        <f>VLOOKUP(H2296,[1]媒体表!C:T,18,0)</f>
        <v>北京多彩</v>
      </c>
      <c r="L2296" s="52" t="s">
        <v>2910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2"/>
        <v>160473.87</v>
      </c>
      <c r="W2296" s="32">
        <f t="shared" si="260"/>
        <v>0</v>
      </c>
      <c r="X2296" s="32"/>
      <c r="Y2296" s="32">
        <f t="shared" ref="Y2296:Y2359" si="264">W2296+X2296</f>
        <v>0</v>
      </c>
      <c r="Z2296" s="55">
        <f t="shared" si="259"/>
        <v>0</v>
      </c>
      <c r="AA2296" s="45">
        <f t="shared" si="263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2911</v>
      </c>
      <c r="F2297" s="51" t="s">
        <v>2911</v>
      </c>
      <c r="G2297" s="51" t="s">
        <v>2911</v>
      </c>
      <c r="H2297" s="51" t="s">
        <v>2843</v>
      </c>
      <c r="I2297" s="20" t="s">
        <v>2844</v>
      </c>
      <c r="J2297" s="20" t="s">
        <v>2845</v>
      </c>
      <c r="K2297" s="20" t="str">
        <f>VLOOKUP(H2297,[1]媒体表!C:T,18,0)</f>
        <v>北京多彩</v>
      </c>
      <c r="L2297" s="52" t="s">
        <v>2911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2"/>
        <v>7020</v>
      </c>
      <c r="W2297" s="32">
        <f t="shared" si="260"/>
        <v>0</v>
      </c>
      <c r="X2297" s="32"/>
      <c r="Y2297" s="32">
        <f t="shared" si="264"/>
        <v>0</v>
      </c>
      <c r="Z2297" s="55">
        <f t="shared" si="259"/>
        <v>0</v>
      </c>
      <c r="AA2297" s="45">
        <f t="shared" si="263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2487</v>
      </c>
      <c r="F2298" s="51" t="s">
        <v>2487</v>
      </c>
      <c r="G2298" s="51" t="s">
        <v>2487</v>
      </c>
      <c r="H2298" s="51" t="s">
        <v>2843</v>
      </c>
      <c r="I2298" s="20" t="s">
        <v>2844</v>
      </c>
      <c r="J2298" s="20" t="s">
        <v>2845</v>
      </c>
      <c r="K2298" s="20" t="str">
        <f>VLOOKUP(H2298,[1]媒体表!C:T,18,0)</f>
        <v>北京多彩</v>
      </c>
      <c r="L2298" s="52" t="s">
        <v>2487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2"/>
        <v>2324.7399999999998</v>
      </c>
      <c r="W2298" s="32">
        <f t="shared" si="260"/>
        <v>0</v>
      </c>
      <c r="X2298" s="32"/>
      <c r="Y2298" s="32">
        <f t="shared" si="264"/>
        <v>0</v>
      </c>
      <c r="Z2298" s="55">
        <f t="shared" si="259"/>
        <v>0</v>
      </c>
      <c r="AA2298" s="45">
        <f t="shared" si="263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2912</v>
      </c>
      <c r="F2299" s="51" t="s">
        <v>2912</v>
      </c>
      <c r="G2299" s="51" t="s">
        <v>2912</v>
      </c>
      <c r="H2299" s="51" t="s">
        <v>2843</v>
      </c>
      <c r="I2299" s="20" t="s">
        <v>2844</v>
      </c>
      <c r="J2299" s="20" t="s">
        <v>2845</v>
      </c>
      <c r="K2299" s="20" t="str">
        <f>VLOOKUP(H2299,[1]媒体表!C:T,18,0)</f>
        <v>北京多彩</v>
      </c>
      <c r="L2299" s="52" t="s">
        <v>2912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2"/>
        <v>22312.19</v>
      </c>
      <c r="W2299" s="32">
        <f t="shared" si="260"/>
        <v>0</v>
      </c>
      <c r="X2299" s="32"/>
      <c r="Y2299" s="32">
        <f t="shared" si="264"/>
        <v>0</v>
      </c>
      <c r="Z2299" s="55">
        <f t="shared" si="259"/>
        <v>0</v>
      </c>
      <c r="AA2299" s="45">
        <f t="shared" si="263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2868</v>
      </c>
      <c r="F2300" s="51" t="s">
        <v>2868</v>
      </c>
      <c r="G2300" s="51" t="s">
        <v>2868</v>
      </c>
      <c r="H2300" s="51" t="s">
        <v>2843</v>
      </c>
      <c r="I2300" s="20" t="s">
        <v>2844</v>
      </c>
      <c r="J2300" s="20" t="s">
        <v>2845</v>
      </c>
      <c r="K2300" s="20" t="str">
        <f>VLOOKUP(H2300,[1]媒体表!C:T,18,0)</f>
        <v>北京多彩</v>
      </c>
      <c r="L2300" s="52" t="s">
        <v>1800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2"/>
        <v>26295.65</v>
      </c>
      <c r="W2300" s="32">
        <f t="shared" si="260"/>
        <v>37063.050285714286</v>
      </c>
      <c r="X2300" s="32"/>
      <c r="Y2300" s="32">
        <f t="shared" si="264"/>
        <v>37063.050285714286</v>
      </c>
      <c r="Z2300" s="55">
        <f t="shared" si="259"/>
        <v>1090.0897142857139</v>
      </c>
      <c r="AA2300" s="45">
        <f t="shared" si="263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2913</v>
      </c>
      <c r="F2301" s="51" t="s">
        <v>2913</v>
      </c>
      <c r="G2301" s="51" t="s">
        <v>2913</v>
      </c>
      <c r="H2301" s="51" t="s">
        <v>2843</v>
      </c>
      <c r="I2301" s="20" t="s">
        <v>2844</v>
      </c>
      <c r="J2301" s="20" t="s">
        <v>2845</v>
      </c>
      <c r="K2301" s="20" t="str">
        <f>VLOOKUP(H2301,[1]媒体表!C:T,18,0)</f>
        <v>北京多彩</v>
      </c>
      <c r="L2301" s="52" t="s">
        <v>2913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2"/>
        <v>11487.65</v>
      </c>
      <c r="W2301" s="32">
        <f t="shared" si="260"/>
        <v>4003.28</v>
      </c>
      <c r="X2301" s="32"/>
      <c r="Y2301" s="32">
        <f t="shared" si="264"/>
        <v>4003.28</v>
      </c>
      <c r="Z2301" s="55">
        <f t="shared" si="259"/>
        <v>0</v>
      </c>
      <c r="AA2301" s="45">
        <f t="shared" si="263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2914</v>
      </c>
      <c r="F2302" s="51" t="s">
        <v>2915</v>
      </c>
      <c r="G2302" s="51" t="s">
        <v>2914</v>
      </c>
      <c r="H2302" s="51" t="s">
        <v>2843</v>
      </c>
      <c r="I2302" s="20" t="s">
        <v>2844</v>
      </c>
      <c r="J2302" s="20" t="s">
        <v>2845</v>
      </c>
      <c r="K2302" s="20" t="str">
        <f>VLOOKUP(H2302,[1]媒体表!C:T,18,0)</f>
        <v>北京多彩</v>
      </c>
      <c r="L2302" s="52" t="s">
        <v>2914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2"/>
        <v>481453.58</v>
      </c>
      <c r="W2302" s="32">
        <f t="shared" si="260"/>
        <v>0</v>
      </c>
      <c r="X2302" s="32"/>
      <c r="Y2302" s="32">
        <f t="shared" si="264"/>
        <v>0</v>
      </c>
      <c r="Z2302" s="55">
        <f t="shared" si="259"/>
        <v>0</v>
      </c>
      <c r="AA2302" s="45">
        <f t="shared" si="263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2843</v>
      </c>
      <c r="I2303" s="20" t="s">
        <v>2844</v>
      </c>
      <c r="J2303" s="20" t="s">
        <v>2845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2"/>
        <v>73871</v>
      </c>
      <c r="W2303" s="32">
        <f t="shared" si="260"/>
        <v>0</v>
      </c>
      <c r="X2303" s="32"/>
      <c r="Y2303" s="32">
        <f t="shared" si="264"/>
        <v>0</v>
      </c>
      <c r="Z2303" s="55">
        <f t="shared" si="259"/>
        <v>0</v>
      </c>
      <c r="AA2303" s="45">
        <f t="shared" si="263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2236</v>
      </c>
      <c r="F2304" s="51" t="s">
        <v>2236</v>
      </c>
      <c r="G2304" s="51" t="s">
        <v>2236</v>
      </c>
      <c r="H2304" s="51" t="s">
        <v>2843</v>
      </c>
      <c r="I2304" s="20" t="s">
        <v>2844</v>
      </c>
      <c r="J2304" s="20" t="s">
        <v>2845</v>
      </c>
      <c r="K2304" s="20" t="str">
        <f>VLOOKUP(H2304,[1]媒体表!C:T,18,0)</f>
        <v>北京多彩</v>
      </c>
      <c r="L2304" s="52" t="s">
        <v>2237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2"/>
        <v>6268.48</v>
      </c>
      <c r="W2304" s="32">
        <f t="shared" si="260"/>
        <v>0</v>
      </c>
      <c r="X2304" s="32"/>
      <c r="Y2304" s="32">
        <f t="shared" si="264"/>
        <v>0</v>
      </c>
      <c r="Z2304" s="55">
        <f t="shared" si="259"/>
        <v>0</v>
      </c>
      <c r="AA2304" s="45">
        <f t="shared" si="263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2843</v>
      </c>
      <c r="I2305" s="20" t="s">
        <v>2844</v>
      </c>
      <c r="J2305" s="20" t="s">
        <v>2845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2"/>
        <v>42964.3</v>
      </c>
      <c r="W2305" s="32">
        <f t="shared" si="260"/>
        <v>0</v>
      </c>
      <c r="X2305" s="32"/>
      <c r="Y2305" s="32">
        <f t="shared" si="264"/>
        <v>0</v>
      </c>
      <c r="Z2305" s="55">
        <f t="shared" si="259"/>
        <v>0</v>
      </c>
      <c r="AA2305" s="45">
        <f t="shared" si="263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2916</v>
      </c>
      <c r="F2306" s="51" t="s">
        <v>2917</v>
      </c>
      <c r="G2306" s="51" t="s">
        <v>2916</v>
      </c>
      <c r="H2306" s="51" t="s">
        <v>2843</v>
      </c>
      <c r="I2306" s="20" t="s">
        <v>2844</v>
      </c>
      <c r="J2306" s="20" t="s">
        <v>2845</v>
      </c>
      <c r="K2306" s="20" t="str">
        <f>VLOOKUP(H2306,[1]媒体表!C:T,18,0)</f>
        <v>北京多彩</v>
      </c>
      <c r="L2306" s="52" t="s">
        <v>2916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2"/>
        <v>26818.16</v>
      </c>
      <c r="W2306" s="32">
        <f t="shared" si="260"/>
        <v>0</v>
      </c>
      <c r="X2306" s="32"/>
      <c r="Y2306" s="32">
        <f t="shared" si="264"/>
        <v>0</v>
      </c>
      <c r="Z2306" s="55">
        <f t="shared" si="259"/>
        <v>0</v>
      </c>
      <c r="AA2306" s="45">
        <f t="shared" si="263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2843</v>
      </c>
      <c r="I2307" s="20" t="s">
        <v>2844</v>
      </c>
      <c r="J2307" s="20" t="s">
        <v>2845</v>
      </c>
      <c r="K2307" s="20" t="str">
        <f>VLOOKUP(H2307,[1]媒体表!C:T,18,0)</f>
        <v>北京多彩</v>
      </c>
      <c r="L2307" s="52" t="s">
        <v>2891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2"/>
        <v>234649.4</v>
      </c>
      <c r="W2307" s="32">
        <f t="shared" si="260"/>
        <v>0</v>
      </c>
      <c r="X2307" s="32"/>
      <c r="Y2307" s="32">
        <f t="shared" si="264"/>
        <v>0</v>
      </c>
      <c r="Z2307" s="55">
        <f t="shared" si="259"/>
        <v>0</v>
      </c>
      <c r="AA2307" s="45">
        <f t="shared" si="263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2843</v>
      </c>
      <c r="I2308" s="20" t="s">
        <v>2844</v>
      </c>
      <c r="J2308" s="20" t="s">
        <v>2845</v>
      </c>
      <c r="K2308" s="20" t="str">
        <f>VLOOKUP(H2308,[1]媒体表!C:T,18,0)</f>
        <v>北京多彩</v>
      </c>
      <c r="L2308" s="52" t="s">
        <v>2918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2"/>
        <v>116302.96</v>
      </c>
      <c r="W2308" s="32">
        <f t="shared" si="260"/>
        <v>0</v>
      </c>
      <c r="X2308" s="32"/>
      <c r="Y2308" s="32">
        <f t="shared" si="264"/>
        <v>0</v>
      </c>
      <c r="Z2308" s="55">
        <f t="shared" si="259"/>
        <v>0</v>
      </c>
      <c r="AA2308" s="45">
        <f t="shared" si="263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2908</v>
      </c>
      <c r="F2309" s="51" t="s">
        <v>2908</v>
      </c>
      <c r="G2309" s="51" t="s">
        <v>2908</v>
      </c>
      <c r="H2309" s="51" t="s">
        <v>2843</v>
      </c>
      <c r="I2309" s="20" t="s">
        <v>2844</v>
      </c>
      <c r="J2309" s="20" t="s">
        <v>2845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2"/>
        <v>78797.070000000007</v>
      </c>
      <c r="W2309" s="32">
        <f t="shared" si="260"/>
        <v>0</v>
      </c>
      <c r="X2309" s="32"/>
      <c r="Y2309" s="32">
        <f t="shared" si="264"/>
        <v>0</v>
      </c>
      <c r="Z2309" s="55">
        <f t="shared" si="259"/>
        <v>0</v>
      </c>
      <c r="AA2309" s="45">
        <f t="shared" si="263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2919</v>
      </c>
      <c r="F2310" s="51" t="s">
        <v>2919</v>
      </c>
      <c r="G2310" s="51" t="s">
        <v>2919</v>
      </c>
      <c r="H2310" s="51" t="s">
        <v>2843</v>
      </c>
      <c r="I2310" s="20" t="s">
        <v>2844</v>
      </c>
      <c r="J2310" s="20" t="s">
        <v>2845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20" t="s">
        <v>3328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2"/>
        <v>55802.89</v>
      </c>
      <c r="W2310" s="32">
        <f t="shared" si="260"/>
        <v>4197.1099999999997</v>
      </c>
      <c r="X2310" s="32"/>
      <c r="Y2310" s="32">
        <f t="shared" si="264"/>
        <v>4197.1099999999997</v>
      </c>
      <c r="Z2310" s="55">
        <f t="shared" ref="Z2310:Z2373" si="265">U2310-W2310</f>
        <v>0</v>
      </c>
      <c r="AA2310" s="45">
        <f t="shared" si="263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2843</v>
      </c>
      <c r="I2311" s="20" t="s">
        <v>2844</v>
      </c>
      <c r="J2311" s="20" t="s">
        <v>2845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2"/>
        <v>0</v>
      </c>
      <c r="W2311" s="32">
        <f t="shared" ref="W2311:W2315" si="266">U2311*(1+AG2311)/(1+AG2311+P2311)</f>
        <v>63774.933930450752</v>
      </c>
      <c r="X2311" s="32"/>
      <c r="Y2311" s="32">
        <f t="shared" si="264"/>
        <v>63774.933930450752</v>
      </c>
      <c r="Z2311" s="55">
        <f t="shared" si="265"/>
        <v>6784.5674394096495</v>
      </c>
      <c r="AA2311" s="45">
        <f t="shared" si="263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2920</v>
      </c>
      <c r="F2312" s="51" t="s">
        <v>2920</v>
      </c>
      <c r="G2312" s="51" t="s">
        <v>2920</v>
      </c>
      <c r="H2312" s="51" t="s">
        <v>2843</v>
      </c>
      <c r="I2312" s="20" t="s">
        <v>2844</v>
      </c>
      <c r="J2312" s="20" t="s">
        <v>2845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45" t="s">
        <v>43</v>
      </c>
      <c r="P2312" s="52">
        <v>0.04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2"/>
        <v>48312.464657535995</v>
      </c>
      <c r="W2312" s="32">
        <f t="shared" si="266"/>
        <v>69709.948160602929</v>
      </c>
      <c r="X2312" s="32"/>
      <c r="Y2312" s="32">
        <f t="shared" si="264"/>
        <v>69709.948160602929</v>
      </c>
      <c r="Z2312" s="55">
        <f t="shared" si="265"/>
        <v>1977.5871818610758</v>
      </c>
      <c r="AA2312" s="45">
        <f t="shared" si="263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2920</v>
      </c>
      <c r="F2313" s="51" t="s">
        <v>2920</v>
      </c>
      <c r="G2313" s="51" t="s">
        <v>2920</v>
      </c>
      <c r="H2313" s="51" t="s">
        <v>2843</v>
      </c>
      <c r="I2313" s="20" t="s">
        <v>2844</v>
      </c>
      <c r="J2313" s="20" t="s">
        <v>2845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2"/>
        <v>0</v>
      </c>
      <c r="W2313" s="32">
        <f t="shared" si="266"/>
        <v>111419.16905731958</v>
      </c>
      <c r="X2313" s="32"/>
      <c r="Y2313" s="32">
        <f t="shared" si="264"/>
        <v>111419.16905731958</v>
      </c>
      <c r="Z2313" s="55">
        <f t="shared" si="265"/>
        <v>8692.2756002164242</v>
      </c>
      <c r="AA2313" s="45">
        <f t="shared" si="263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2843</v>
      </c>
      <c r="I2314" s="20" t="s">
        <v>2844</v>
      </c>
      <c r="J2314" s="20" t="s">
        <v>2845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2"/>
        <v>0</v>
      </c>
      <c r="W2314" s="32">
        <f t="shared" si="266"/>
        <v>61513.79112676056</v>
      </c>
      <c r="X2314" s="32"/>
      <c r="Y2314" s="32">
        <f t="shared" si="264"/>
        <v>61513.79112676056</v>
      </c>
      <c r="Z2314" s="55">
        <f t="shared" si="265"/>
        <v>2245.0288732394401</v>
      </c>
      <c r="AA2314" s="45">
        <f t="shared" si="263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2921</v>
      </c>
      <c r="F2315" s="51" t="s">
        <v>2922</v>
      </c>
      <c r="G2315" s="51" t="s">
        <v>2921</v>
      </c>
      <c r="H2315" s="51" t="s">
        <v>2843</v>
      </c>
      <c r="I2315" s="20" t="s">
        <v>2844</v>
      </c>
      <c r="J2315" s="20" t="s">
        <v>2845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2"/>
        <v>5603.82</v>
      </c>
      <c r="W2315" s="32">
        <f t="shared" si="266"/>
        <v>0</v>
      </c>
      <c r="X2315" s="32"/>
      <c r="Y2315" s="32">
        <f t="shared" si="264"/>
        <v>0</v>
      </c>
      <c r="Z2315" s="55">
        <f t="shared" si="265"/>
        <v>0</v>
      </c>
      <c r="AA2315" s="45">
        <f t="shared" si="263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2843</v>
      </c>
      <c r="I2316" s="20" t="s">
        <v>2844</v>
      </c>
      <c r="J2316" s="20" t="s">
        <v>2845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2"/>
        <v>12.659999999999854</v>
      </c>
      <c r="W2316" s="32">
        <f>U2316*(1+AG2316)/(1+P2316)</f>
        <v>8936.1345185185201</v>
      </c>
      <c r="X2316" s="32"/>
      <c r="Y2316" s="32">
        <f t="shared" si="264"/>
        <v>8936.1345185185201</v>
      </c>
      <c r="Z2316" s="55">
        <f t="shared" si="265"/>
        <v>-130.45451851851976</v>
      </c>
      <c r="AA2316" s="45">
        <f t="shared" si="263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2843</v>
      </c>
      <c r="I2317" s="20" t="s">
        <v>2844</v>
      </c>
      <c r="J2317" s="20" t="s">
        <v>2845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2"/>
        <v>39260.428493150801</v>
      </c>
      <c r="W2317" s="32">
        <f t="shared" ref="W2317:W2380" si="267">U2317*(1+AG2317)/(1+AG2317+P2317)</f>
        <v>3100.3489333333332</v>
      </c>
      <c r="X2317" s="32"/>
      <c r="Y2317" s="32">
        <f t="shared" si="264"/>
        <v>3100.3489333333332</v>
      </c>
      <c r="Z2317" s="55">
        <f t="shared" si="265"/>
        <v>84.941066666666757</v>
      </c>
      <c r="AA2317" s="45">
        <f t="shared" si="263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2843</v>
      </c>
      <c r="I2318" s="20" t="s">
        <v>2844</v>
      </c>
      <c r="J2318" s="20" t="s">
        <v>2845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2"/>
        <v>5319.1489361702097</v>
      </c>
      <c r="W2318" s="32">
        <f t="shared" si="267"/>
        <v>0</v>
      </c>
      <c r="X2318" s="32"/>
      <c r="Y2318" s="32">
        <f t="shared" si="264"/>
        <v>0</v>
      </c>
      <c r="Z2318" s="55">
        <f t="shared" si="265"/>
        <v>0</v>
      </c>
      <c r="AA2318" s="45">
        <f t="shared" si="263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2843</v>
      </c>
      <c r="I2319" s="20" t="s">
        <v>2844</v>
      </c>
      <c r="J2319" s="20" t="s">
        <v>2845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2"/>
        <v>0</v>
      </c>
      <c r="W2319" s="32">
        <f t="shared" si="267"/>
        <v>17748.207291666666</v>
      </c>
      <c r="X2319" s="32"/>
      <c r="Y2319" s="32">
        <f t="shared" si="264"/>
        <v>17748.207291666666</v>
      </c>
      <c r="Z2319" s="55">
        <f t="shared" si="265"/>
        <v>906.84270833333358</v>
      </c>
      <c r="AA2319" s="45">
        <f t="shared" si="263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2895</v>
      </c>
      <c r="F2320" s="51" t="s">
        <v>2896</v>
      </c>
      <c r="G2320" s="51" t="s">
        <v>2895</v>
      </c>
      <c r="H2320" s="51" t="s">
        <v>2843</v>
      </c>
      <c r="I2320" s="20" t="s">
        <v>2844</v>
      </c>
      <c r="J2320" s="20" t="s">
        <v>2845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2"/>
        <v>76878.446136205923</v>
      </c>
      <c r="W2320" s="32">
        <f t="shared" si="267"/>
        <v>1306714.6800000002</v>
      </c>
      <c r="X2320" s="32"/>
      <c r="Y2320" s="32">
        <f t="shared" si="264"/>
        <v>1306714.6800000002</v>
      </c>
      <c r="Z2320" s="55">
        <f t="shared" si="265"/>
        <v>37069.919999999925</v>
      </c>
      <c r="AA2320" s="45">
        <f t="shared" si="263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2923</v>
      </c>
      <c r="F2321" s="51" t="s">
        <v>2923</v>
      </c>
      <c r="G2321" s="51" t="s">
        <v>2923</v>
      </c>
      <c r="H2321" s="51" t="s">
        <v>2843</v>
      </c>
      <c r="I2321" s="20" t="s">
        <v>2844</v>
      </c>
      <c r="J2321" s="20" t="s">
        <v>2845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2"/>
        <v>0</v>
      </c>
      <c r="W2321" s="32">
        <f t="shared" si="267"/>
        <v>0</v>
      </c>
      <c r="X2321" s="32"/>
      <c r="Y2321" s="32">
        <f t="shared" si="264"/>
        <v>0</v>
      </c>
      <c r="Z2321" s="55">
        <f t="shared" si="265"/>
        <v>0</v>
      </c>
      <c r="AA2321" s="45">
        <f t="shared" si="263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2877</v>
      </c>
      <c r="F2322" s="51" t="s">
        <v>2877</v>
      </c>
      <c r="G2322" s="51" t="s">
        <v>2877</v>
      </c>
      <c r="H2322" s="51" t="s">
        <v>2843</v>
      </c>
      <c r="I2322" s="20" t="s">
        <v>2844</v>
      </c>
      <c r="J2322" s="20" t="s">
        <v>2845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2"/>
        <v>42553.19</v>
      </c>
      <c r="W2322" s="32">
        <f t="shared" si="267"/>
        <v>0</v>
      </c>
      <c r="X2322" s="32"/>
      <c r="Y2322" s="32">
        <f t="shared" si="264"/>
        <v>0</v>
      </c>
      <c r="Z2322" s="55">
        <f t="shared" si="265"/>
        <v>0</v>
      </c>
      <c r="AA2322" s="45">
        <f t="shared" si="263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2843</v>
      </c>
      <c r="I2323" s="20" t="s">
        <v>2844</v>
      </c>
      <c r="J2323" s="20" t="s">
        <v>2845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2"/>
        <v>217382.145800058</v>
      </c>
      <c r="W2323" s="32">
        <f t="shared" si="267"/>
        <v>0</v>
      </c>
      <c r="X2323" s="32"/>
      <c r="Y2323" s="32">
        <f t="shared" si="264"/>
        <v>0</v>
      </c>
      <c r="Z2323" s="55">
        <f t="shared" si="265"/>
        <v>0</v>
      </c>
      <c r="AA2323" s="45">
        <f t="shared" si="263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2843</v>
      </c>
      <c r="I2324" s="20" t="s">
        <v>2844</v>
      </c>
      <c r="J2324" s="20" t="s">
        <v>2845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2"/>
        <v>77526.511477703098</v>
      </c>
      <c r="W2324" s="32">
        <f t="shared" si="267"/>
        <v>90445.189034482755</v>
      </c>
      <c r="X2324" s="32"/>
      <c r="Y2324" s="32">
        <f t="shared" si="264"/>
        <v>90445.189034482755</v>
      </c>
      <c r="Z2324" s="55">
        <f t="shared" si="265"/>
        <v>2565.8209655172395</v>
      </c>
      <c r="AA2324" s="45">
        <f t="shared" si="263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2843</v>
      </c>
      <c r="I2325" s="20" t="s">
        <v>2844</v>
      </c>
      <c r="J2325" s="20" t="s">
        <v>2845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2"/>
        <v>0</v>
      </c>
      <c r="W2325" s="32">
        <f t="shared" si="267"/>
        <v>50000.000599999999</v>
      </c>
      <c r="X2325" s="32"/>
      <c r="Y2325" s="32">
        <f t="shared" si="264"/>
        <v>50000.000599999999</v>
      </c>
      <c r="Z2325" s="55">
        <f t="shared" si="265"/>
        <v>3191.4893999999986</v>
      </c>
      <c r="AA2325" s="45">
        <f t="shared" si="263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2878</v>
      </c>
      <c r="F2326" s="51" t="s">
        <v>2878</v>
      </c>
      <c r="G2326" s="51" t="s">
        <v>2878</v>
      </c>
      <c r="H2326" s="51" t="s">
        <v>2843</v>
      </c>
      <c r="I2326" s="20" t="s">
        <v>2844</v>
      </c>
      <c r="J2326" s="20" t="s">
        <v>2845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2"/>
        <v>0</v>
      </c>
      <c r="W2326" s="32">
        <f t="shared" si="267"/>
        <v>36114.890853734461</v>
      </c>
      <c r="X2326" s="32"/>
      <c r="Y2326" s="32">
        <f t="shared" si="264"/>
        <v>36114.890853734461</v>
      </c>
      <c r="Z2326" s="55">
        <f t="shared" si="265"/>
        <v>3585.8756876048355</v>
      </c>
      <c r="AA2326" s="45">
        <f t="shared" si="263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2924</v>
      </c>
      <c r="F2327" s="51" t="s">
        <v>2924</v>
      </c>
      <c r="G2327" s="51" t="s">
        <v>2924</v>
      </c>
      <c r="H2327" s="51" t="s">
        <v>2843</v>
      </c>
      <c r="I2327" s="20" t="s">
        <v>2844</v>
      </c>
      <c r="J2327" s="20" t="s">
        <v>2845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2"/>
        <v>53421.32</v>
      </c>
      <c r="W2327" s="32">
        <f t="shared" si="267"/>
        <v>0</v>
      </c>
      <c r="X2327" s="32"/>
      <c r="Y2327" s="32">
        <f t="shared" si="264"/>
        <v>0</v>
      </c>
      <c r="Z2327" s="55">
        <f t="shared" si="265"/>
        <v>0</v>
      </c>
      <c r="AA2327" s="45">
        <f t="shared" si="263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2925</v>
      </c>
      <c r="F2328" s="51" t="s">
        <v>2925</v>
      </c>
      <c r="G2328" s="51" t="s">
        <v>2925</v>
      </c>
      <c r="H2328" s="51" t="s">
        <v>2843</v>
      </c>
      <c r="I2328" s="20" t="s">
        <v>2844</v>
      </c>
      <c r="J2328" s="20" t="s">
        <v>2845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2"/>
        <v>0</v>
      </c>
      <c r="W2328" s="32">
        <f t="shared" si="267"/>
        <v>55886.095935483871</v>
      </c>
      <c r="X2328" s="32"/>
      <c r="Y2328" s="32">
        <f t="shared" si="264"/>
        <v>55886.095935483871</v>
      </c>
      <c r="Z2328" s="55">
        <f t="shared" si="265"/>
        <v>5548.9740645161291</v>
      </c>
      <c r="AA2328" s="45">
        <f t="shared" si="263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2893</v>
      </c>
      <c r="F2329" s="51" t="s">
        <v>2893</v>
      </c>
      <c r="G2329" s="51" t="s">
        <v>2893</v>
      </c>
      <c r="H2329" s="51" t="s">
        <v>2843</v>
      </c>
      <c r="I2329" s="20" t="s">
        <v>2844</v>
      </c>
      <c r="J2329" s="20" t="s">
        <v>2845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2"/>
        <v>0</v>
      </c>
      <c r="W2329" s="32">
        <f t="shared" si="267"/>
        <v>19655.329032258829</v>
      </c>
      <c r="X2329" s="32"/>
      <c r="Y2329" s="32">
        <f t="shared" si="264"/>
        <v>19655.329032258829</v>
      </c>
      <c r="Z2329" s="55">
        <f t="shared" si="265"/>
        <v>1211.6298718515718</v>
      </c>
      <c r="AA2329" s="45">
        <f t="shared" si="263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2893</v>
      </c>
      <c r="F2330" s="51" t="s">
        <v>2893</v>
      </c>
      <c r="G2330" s="51" t="s">
        <v>2893</v>
      </c>
      <c r="H2330" s="51" t="s">
        <v>2843</v>
      </c>
      <c r="I2330" s="20" t="s">
        <v>2844</v>
      </c>
      <c r="J2330" s="20" t="s">
        <v>2845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2"/>
        <v>43993.235712621092</v>
      </c>
      <c r="W2330" s="32">
        <f t="shared" si="267"/>
        <v>19980.346867873766</v>
      </c>
      <c r="X2330" s="32"/>
      <c r="Y2330" s="32">
        <f t="shared" si="264"/>
        <v>19980.346867873766</v>
      </c>
      <c r="Z2330" s="55">
        <f t="shared" si="265"/>
        <v>1983.8642280158347</v>
      </c>
      <c r="AA2330" s="45">
        <f t="shared" si="263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2926</v>
      </c>
      <c r="F2331" s="51" t="s">
        <v>2926</v>
      </c>
      <c r="G2331" s="51" t="s">
        <v>2926</v>
      </c>
      <c r="H2331" s="51" t="s">
        <v>2843</v>
      </c>
      <c r="I2331" s="20" t="s">
        <v>2844</v>
      </c>
      <c r="J2331" s="20" t="s">
        <v>2845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2"/>
        <v>0</v>
      </c>
      <c r="W2331" s="32">
        <f t="shared" si="267"/>
        <v>0</v>
      </c>
      <c r="X2331" s="32"/>
      <c r="Y2331" s="32">
        <f t="shared" si="264"/>
        <v>0</v>
      </c>
      <c r="Z2331" s="55">
        <f t="shared" si="265"/>
        <v>0</v>
      </c>
      <c r="AA2331" s="45">
        <f t="shared" si="263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2927</v>
      </c>
      <c r="F2332" s="51" t="s">
        <v>2927</v>
      </c>
      <c r="G2332" s="51" t="s">
        <v>2927</v>
      </c>
      <c r="H2332" s="51" t="s">
        <v>2843</v>
      </c>
      <c r="I2332" s="20" t="s">
        <v>2844</v>
      </c>
      <c r="J2332" s="20" t="s">
        <v>2845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2"/>
        <v>0</v>
      </c>
      <c r="W2332" s="32">
        <f t="shared" si="267"/>
        <v>279999.99999999953</v>
      </c>
      <c r="X2332" s="32"/>
      <c r="Y2332" s="32">
        <f t="shared" si="264"/>
        <v>279999.99999999953</v>
      </c>
      <c r="Z2332" s="55">
        <f t="shared" si="265"/>
        <v>23829.78723404248</v>
      </c>
      <c r="AA2332" s="45">
        <f t="shared" si="263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2928</v>
      </c>
      <c r="F2333" s="51" t="s">
        <v>2928</v>
      </c>
      <c r="G2333" s="51" t="s">
        <v>2928</v>
      </c>
      <c r="H2333" s="51" t="s">
        <v>2843</v>
      </c>
      <c r="I2333" s="20" t="s">
        <v>2844</v>
      </c>
      <c r="J2333" s="20" t="s">
        <v>2845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2"/>
        <v>0</v>
      </c>
      <c r="W2333" s="32">
        <f t="shared" si="267"/>
        <v>23910.152230536762</v>
      </c>
      <c r="X2333" s="32"/>
      <c r="Y2333" s="32">
        <f t="shared" si="264"/>
        <v>23910.152230536762</v>
      </c>
      <c r="Z2333" s="55">
        <f t="shared" si="265"/>
        <v>1865.3310250773393</v>
      </c>
      <c r="AA2333" s="45">
        <f t="shared" si="263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2929</v>
      </c>
      <c r="F2334" s="51" t="s">
        <v>2929</v>
      </c>
      <c r="G2334" s="51" t="s">
        <v>2929</v>
      </c>
      <c r="H2334" s="51" t="s">
        <v>2843</v>
      </c>
      <c r="I2334" s="20" t="s">
        <v>2844</v>
      </c>
      <c r="J2334" s="20" t="s">
        <v>2845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2"/>
        <v>0</v>
      </c>
      <c r="W2334" s="32">
        <f t="shared" si="267"/>
        <v>0</v>
      </c>
      <c r="X2334" s="32"/>
      <c r="Y2334" s="32">
        <f t="shared" si="264"/>
        <v>0</v>
      </c>
      <c r="Z2334" s="55">
        <f t="shared" si="265"/>
        <v>0</v>
      </c>
      <c r="AA2334" s="45">
        <f t="shared" si="263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1608</v>
      </c>
      <c r="F2335" s="51" t="s">
        <v>1608</v>
      </c>
      <c r="G2335" s="51" t="s">
        <v>1608</v>
      </c>
      <c r="H2335" s="51" t="s">
        <v>2843</v>
      </c>
      <c r="I2335" s="20" t="s">
        <v>2844</v>
      </c>
      <c r="J2335" s="20" t="s">
        <v>2845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2"/>
        <v>48541.867518248197</v>
      </c>
      <c r="W2335" s="32">
        <f t="shared" si="267"/>
        <v>26573.870704225352</v>
      </c>
      <c r="X2335" s="32"/>
      <c r="Y2335" s="32">
        <f t="shared" si="264"/>
        <v>26573.870704225352</v>
      </c>
      <c r="Z2335" s="55">
        <f t="shared" si="265"/>
        <v>969.84929577464936</v>
      </c>
      <c r="AA2335" s="45">
        <f t="shared" si="263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1608</v>
      </c>
      <c r="F2336" s="51" t="s">
        <v>1608</v>
      </c>
      <c r="G2336" s="51" t="s">
        <v>1608</v>
      </c>
      <c r="H2336" s="51" t="s">
        <v>2843</v>
      </c>
      <c r="I2336" s="20" t="s">
        <v>2844</v>
      </c>
      <c r="J2336" s="20" t="s">
        <v>2845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2"/>
        <v>99574.47</v>
      </c>
      <c r="W2336" s="32">
        <f t="shared" si="267"/>
        <v>0</v>
      </c>
      <c r="X2336" s="32"/>
      <c r="Y2336" s="32">
        <f t="shared" si="264"/>
        <v>0</v>
      </c>
      <c r="Z2336" s="55">
        <f t="shared" si="265"/>
        <v>0</v>
      </c>
      <c r="AA2336" s="45">
        <f t="shared" si="263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1608</v>
      </c>
      <c r="F2337" s="51" t="s">
        <v>1608</v>
      </c>
      <c r="G2337" s="51" t="s">
        <v>1608</v>
      </c>
      <c r="H2337" s="51" t="s">
        <v>2843</v>
      </c>
      <c r="I2337" s="20" t="s">
        <v>2844</v>
      </c>
      <c r="J2337" s="20" t="s">
        <v>2845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2"/>
        <v>290038.717808216</v>
      </c>
      <c r="W2337" s="32">
        <f t="shared" si="267"/>
        <v>334288.38629629632</v>
      </c>
      <c r="X2337" s="32"/>
      <c r="Y2337" s="32">
        <f t="shared" si="264"/>
        <v>334288.38629629632</v>
      </c>
      <c r="Z2337" s="55">
        <f t="shared" si="265"/>
        <v>36634.343703703664</v>
      </c>
      <c r="AA2337" s="45">
        <f t="shared" si="263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2930</v>
      </c>
      <c r="F2338" s="51" t="s">
        <v>2930</v>
      </c>
      <c r="G2338" s="51" t="s">
        <v>2930</v>
      </c>
      <c r="H2338" s="51" t="s">
        <v>2843</v>
      </c>
      <c r="I2338" s="20" t="s">
        <v>2844</v>
      </c>
      <c r="J2338" s="20" t="s">
        <v>2845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2"/>
        <v>0.51999999999861757</v>
      </c>
      <c r="W2338" s="32">
        <f t="shared" si="267"/>
        <v>8105.0569999999998</v>
      </c>
      <c r="X2338" s="32"/>
      <c r="Y2338" s="32">
        <f t="shared" si="264"/>
        <v>8105.0569999999998</v>
      </c>
      <c r="Z2338" s="55">
        <f t="shared" si="265"/>
        <v>177.48300000000108</v>
      </c>
      <c r="AA2338" s="45">
        <f t="shared" si="263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2931</v>
      </c>
      <c r="F2339" s="51" t="s">
        <v>2931</v>
      </c>
      <c r="G2339" s="51" t="s">
        <v>2931</v>
      </c>
      <c r="H2339" s="51" t="s">
        <v>2843</v>
      </c>
      <c r="I2339" s="20" t="s">
        <v>2844</v>
      </c>
      <c r="J2339" s="20" t="s">
        <v>2845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8">S2339+T2339-U2339</f>
        <v>24067.95</v>
      </c>
      <c r="W2339" s="32">
        <f t="shared" si="267"/>
        <v>0</v>
      </c>
      <c r="X2339" s="32"/>
      <c r="Y2339" s="32">
        <f t="shared" si="264"/>
        <v>0</v>
      </c>
      <c r="Z2339" s="55">
        <f t="shared" si="265"/>
        <v>0</v>
      </c>
      <c r="AA2339" s="45">
        <f t="shared" si="263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2932</v>
      </c>
      <c r="F2340" s="51" t="s">
        <v>2932</v>
      </c>
      <c r="G2340" s="51" t="s">
        <v>2932</v>
      </c>
      <c r="H2340" s="51" t="s">
        <v>2843</v>
      </c>
      <c r="I2340" s="20" t="s">
        <v>2844</v>
      </c>
      <c r="J2340" s="20" t="s">
        <v>2845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8"/>
        <v>124523.05403624196</v>
      </c>
      <c r="W2340" s="32">
        <f t="shared" si="267"/>
        <v>534488.48276901327</v>
      </c>
      <c r="X2340" s="32"/>
      <c r="Y2340" s="32">
        <f t="shared" si="264"/>
        <v>534488.48276901327</v>
      </c>
      <c r="Z2340" s="55">
        <f t="shared" si="265"/>
        <v>41697.683052901761</v>
      </c>
      <c r="AA2340" s="45">
        <f t="shared" si="263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2932</v>
      </c>
      <c r="F2341" s="51" t="s">
        <v>2932</v>
      </c>
      <c r="G2341" s="51" t="s">
        <v>2932</v>
      </c>
      <c r="H2341" s="51" t="s">
        <v>2843</v>
      </c>
      <c r="I2341" s="20" t="s">
        <v>2844</v>
      </c>
      <c r="J2341" s="20" t="s">
        <v>2845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8"/>
        <v>0</v>
      </c>
      <c r="W2341" s="32">
        <f t="shared" si="267"/>
        <v>123039.16993421322</v>
      </c>
      <c r="X2341" s="32"/>
      <c r="Y2341" s="32">
        <f t="shared" si="264"/>
        <v>123039.16993421322</v>
      </c>
      <c r="Z2341" s="55">
        <f t="shared" si="265"/>
        <v>5056.4042438717734</v>
      </c>
      <c r="AA2341" s="45">
        <f t="shared" si="263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2933</v>
      </c>
      <c r="F2342" s="51" t="s">
        <v>2933</v>
      </c>
      <c r="G2342" s="51" t="s">
        <v>2933</v>
      </c>
      <c r="H2342" s="51" t="s">
        <v>2843</v>
      </c>
      <c r="I2342" s="20" t="s">
        <v>2844</v>
      </c>
      <c r="J2342" s="20" t="s">
        <v>2845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8"/>
        <v>0</v>
      </c>
      <c r="W2342" s="32">
        <f t="shared" si="267"/>
        <v>24337.50464286132</v>
      </c>
      <c r="X2342" s="32"/>
      <c r="Y2342" s="32">
        <f t="shared" si="264"/>
        <v>24337.50464286132</v>
      </c>
      <c r="Z2342" s="55">
        <f t="shared" si="265"/>
        <v>532.93805787287783</v>
      </c>
      <c r="AA2342" s="45">
        <f t="shared" si="263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2933</v>
      </c>
      <c r="F2343" s="51" t="s">
        <v>2933</v>
      </c>
      <c r="G2343" s="51" t="s">
        <v>2933</v>
      </c>
      <c r="H2343" s="51" t="s">
        <v>2843</v>
      </c>
      <c r="I2343" s="20" t="s">
        <v>2844</v>
      </c>
      <c r="J2343" s="20" t="s">
        <v>2845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3314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8"/>
        <v>28545.4348905152</v>
      </c>
      <c r="W2343" s="32">
        <f t="shared" si="267"/>
        <v>40432.667299265799</v>
      </c>
      <c r="X2343" s="32"/>
      <c r="Y2343" s="32">
        <f t="shared" si="264"/>
        <v>40432.667299265799</v>
      </c>
      <c r="Z2343" s="55">
        <f t="shared" si="265"/>
        <v>0</v>
      </c>
      <c r="AA2343" s="45">
        <f t="shared" si="263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2843</v>
      </c>
      <c r="I2344" s="20" t="s">
        <v>2844</v>
      </c>
      <c r="J2344" s="20" t="s">
        <v>2845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8"/>
        <v>157566.11722628213</v>
      </c>
      <c r="W2344" s="32">
        <f t="shared" si="267"/>
        <v>996341.36585714284</v>
      </c>
      <c r="X2344" s="32"/>
      <c r="Y2344" s="32">
        <f t="shared" si="264"/>
        <v>996341.36585714284</v>
      </c>
      <c r="Z2344" s="55">
        <f t="shared" si="265"/>
        <v>21817.694142857217</v>
      </c>
      <c r="AA2344" s="45">
        <f t="shared" si="263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2843</v>
      </c>
      <c r="I2345" s="20" t="s">
        <v>2844</v>
      </c>
      <c r="J2345" s="20" t="s">
        <v>2845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8"/>
        <v>31873.889999999992</v>
      </c>
      <c r="W2345" s="32">
        <f t="shared" si="267"/>
        <v>39976.118709677423</v>
      </c>
      <c r="X2345" s="32"/>
      <c r="Y2345" s="32">
        <f t="shared" si="264"/>
        <v>39976.118709677423</v>
      </c>
      <c r="Z2345" s="55">
        <f t="shared" si="265"/>
        <v>2464.2812903225786</v>
      </c>
      <c r="AA2345" s="45">
        <f t="shared" si="263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3322</v>
      </c>
      <c r="G2346" s="51" t="s">
        <v>1541</v>
      </c>
      <c r="H2346" s="51" t="s">
        <v>2843</v>
      </c>
      <c r="I2346" s="20" t="s">
        <v>2844</v>
      </c>
      <c r="J2346" s="20" t="s">
        <v>2845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8"/>
        <v>185098.12475177299</v>
      </c>
      <c r="W2346" s="32">
        <f t="shared" si="267"/>
        <v>40008.030413793102</v>
      </c>
      <c r="X2346" s="32"/>
      <c r="Y2346" s="32">
        <f t="shared" si="264"/>
        <v>40008.030413793102</v>
      </c>
      <c r="Z2346" s="55">
        <f t="shared" si="265"/>
        <v>1134.9795862069004</v>
      </c>
      <c r="AA2346" s="45">
        <f t="shared" si="263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2934</v>
      </c>
      <c r="F2347" s="51" t="s">
        <v>2934</v>
      </c>
      <c r="G2347" s="51" t="s">
        <v>2934</v>
      </c>
      <c r="H2347" s="51" t="s">
        <v>2843</v>
      </c>
      <c r="I2347" s="20" t="s">
        <v>2844</v>
      </c>
      <c r="J2347" s="20" t="s">
        <v>2845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8"/>
        <v>0</v>
      </c>
      <c r="W2347" s="32">
        <f t="shared" si="267"/>
        <v>3912.618933332993</v>
      </c>
      <c r="X2347" s="32"/>
      <c r="Y2347" s="32">
        <f t="shared" si="264"/>
        <v>3912.618933332993</v>
      </c>
      <c r="Z2347" s="55">
        <f t="shared" si="265"/>
        <v>107.19503926939706</v>
      </c>
      <c r="AA2347" s="45">
        <f t="shared" si="263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2934</v>
      </c>
      <c r="F2348" s="51" t="s">
        <v>2934</v>
      </c>
      <c r="G2348" s="51" t="s">
        <v>2934</v>
      </c>
      <c r="H2348" s="51" t="s">
        <v>2843</v>
      </c>
      <c r="I2348" s="20" t="s">
        <v>2844</v>
      </c>
      <c r="J2348" s="20" t="s">
        <v>2845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8"/>
        <v>0</v>
      </c>
      <c r="W2348" s="32">
        <f t="shared" si="267"/>
        <v>100000.0012</v>
      </c>
      <c r="X2348" s="32"/>
      <c r="Y2348" s="32">
        <f t="shared" si="264"/>
        <v>100000.0012</v>
      </c>
      <c r="Z2348" s="55">
        <f t="shared" si="265"/>
        <v>6382.9787999999971</v>
      </c>
      <c r="AA2348" s="45">
        <f t="shared" si="263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2935</v>
      </c>
      <c r="F2349" s="51" t="s">
        <v>2935</v>
      </c>
      <c r="G2349" s="51" t="s">
        <v>2935</v>
      </c>
      <c r="H2349" s="51" t="s">
        <v>2843</v>
      </c>
      <c r="I2349" s="20" t="s">
        <v>2844</v>
      </c>
      <c r="J2349" s="20" t="s">
        <v>2845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8"/>
        <v>0</v>
      </c>
      <c r="W2349" s="32">
        <f t="shared" si="267"/>
        <v>0</v>
      </c>
      <c r="X2349" s="32"/>
      <c r="Y2349" s="32">
        <f t="shared" si="264"/>
        <v>0</v>
      </c>
      <c r="Z2349" s="55">
        <f t="shared" si="265"/>
        <v>0</v>
      </c>
      <c r="AA2349" s="45">
        <f t="shared" si="263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2936</v>
      </c>
      <c r="F2350" s="51" t="s">
        <v>2936</v>
      </c>
      <c r="G2350" s="51" t="s">
        <v>2936</v>
      </c>
      <c r="H2350" s="51" t="s">
        <v>2843</v>
      </c>
      <c r="I2350" s="20" t="s">
        <v>2844</v>
      </c>
      <c r="J2350" s="20" t="s">
        <v>2845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8"/>
        <v>0</v>
      </c>
      <c r="W2350" s="32">
        <f t="shared" si="267"/>
        <v>0</v>
      </c>
      <c r="X2350" s="32"/>
      <c r="Y2350" s="32">
        <f t="shared" si="264"/>
        <v>0</v>
      </c>
      <c r="Z2350" s="55">
        <f t="shared" si="265"/>
        <v>0</v>
      </c>
      <c r="AA2350" s="45">
        <f t="shared" si="263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2937</v>
      </c>
      <c r="G2351" s="51" t="s">
        <v>1563</v>
      </c>
      <c r="H2351" s="51" t="s">
        <v>2843</v>
      </c>
      <c r="I2351" s="20" t="s">
        <v>2844</v>
      </c>
      <c r="J2351" s="20" t="s">
        <v>2845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8"/>
        <v>0</v>
      </c>
      <c r="W2351" s="32">
        <f t="shared" si="267"/>
        <v>0</v>
      </c>
      <c r="X2351" s="32"/>
      <c r="Y2351" s="32">
        <f t="shared" si="264"/>
        <v>0</v>
      </c>
      <c r="Z2351" s="55">
        <f t="shared" si="265"/>
        <v>0</v>
      </c>
      <c r="AA2351" s="45">
        <f t="shared" si="263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2938</v>
      </c>
      <c r="G2352" s="51" t="s">
        <v>1524</v>
      </c>
      <c r="H2352" s="51" t="s">
        <v>2843</v>
      </c>
      <c r="I2352" s="20" t="s">
        <v>2844</v>
      </c>
      <c r="J2352" s="20" t="s">
        <v>2845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8"/>
        <v>360712.10000000003</v>
      </c>
      <c r="W2352" s="32">
        <f t="shared" si="267"/>
        <v>0</v>
      </c>
      <c r="X2352" s="32"/>
      <c r="Y2352" s="32">
        <f t="shared" si="264"/>
        <v>0</v>
      </c>
      <c r="Z2352" s="55">
        <f t="shared" si="265"/>
        <v>0</v>
      </c>
      <c r="AA2352" s="45">
        <f t="shared" si="263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2843</v>
      </c>
      <c r="I2353" s="20" t="s">
        <v>2844</v>
      </c>
      <c r="J2353" s="20" t="s">
        <v>2845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45" t="s">
        <v>43</v>
      </c>
      <c r="P2353" s="52">
        <v>0.04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8"/>
        <v>422459.66136986006</v>
      </c>
      <c r="W2353" s="32">
        <f t="shared" si="267"/>
        <v>542159.91549551534</v>
      </c>
      <c r="X2353" s="32"/>
      <c r="Y2353" s="32">
        <f t="shared" si="264"/>
        <v>542159.91549551534</v>
      </c>
      <c r="Z2353" s="55">
        <f t="shared" si="265"/>
        <v>15380.423134624609</v>
      </c>
      <c r="AA2353" s="45">
        <f t="shared" si="263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2843</v>
      </c>
      <c r="I2354" s="20" t="s">
        <v>2844</v>
      </c>
      <c r="J2354" s="20" t="s">
        <v>2845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8"/>
        <v>0</v>
      </c>
      <c r="W2354" s="32">
        <f t="shared" si="267"/>
        <v>94501.884810127856</v>
      </c>
      <c r="X2354" s="32"/>
      <c r="Y2354" s="32">
        <f t="shared" si="264"/>
        <v>94501.884810127856</v>
      </c>
      <c r="Z2354" s="55">
        <f t="shared" si="265"/>
        <v>7767.2782035721466</v>
      </c>
      <c r="AA2354" s="45">
        <f t="shared" si="263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2939</v>
      </c>
      <c r="F2355" s="51" t="s">
        <v>2939</v>
      </c>
      <c r="G2355" s="51" t="s">
        <v>2939</v>
      </c>
      <c r="H2355" s="51" t="s">
        <v>2843</v>
      </c>
      <c r="I2355" s="20" t="s">
        <v>2844</v>
      </c>
      <c r="J2355" s="20" t="s">
        <v>2845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8"/>
        <v>53161.599999999999</v>
      </c>
      <c r="W2355" s="32">
        <f t="shared" si="267"/>
        <v>0</v>
      </c>
      <c r="X2355" s="32"/>
      <c r="Y2355" s="32">
        <f t="shared" si="264"/>
        <v>0</v>
      </c>
      <c r="Z2355" s="55">
        <f t="shared" si="265"/>
        <v>0</v>
      </c>
      <c r="AA2355" s="45">
        <f t="shared" ref="AA2355:AA2398" si="269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2940</v>
      </c>
      <c r="F2356" s="51" t="s">
        <v>2940</v>
      </c>
      <c r="G2356" s="51" t="s">
        <v>2940</v>
      </c>
      <c r="H2356" s="51" t="s">
        <v>2843</v>
      </c>
      <c r="I2356" s="20" t="s">
        <v>2844</v>
      </c>
      <c r="J2356" s="20" t="s">
        <v>2845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8"/>
        <v>1829.11</v>
      </c>
      <c r="W2356" s="32">
        <f t="shared" si="267"/>
        <v>0</v>
      </c>
      <c r="X2356" s="32"/>
      <c r="Y2356" s="32">
        <f t="shared" si="264"/>
        <v>0</v>
      </c>
      <c r="Z2356" s="55">
        <f t="shared" si="265"/>
        <v>0</v>
      </c>
      <c r="AA2356" s="45">
        <f t="shared" si="269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2843</v>
      </c>
      <c r="I2357" s="20" t="s">
        <v>2844</v>
      </c>
      <c r="J2357" s="20" t="s">
        <v>2845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8"/>
        <v>7957.2386131386993</v>
      </c>
      <c r="W2357" s="32">
        <f t="shared" si="267"/>
        <v>4692.1619285714287</v>
      </c>
      <c r="X2357" s="32"/>
      <c r="Y2357" s="32">
        <f t="shared" si="264"/>
        <v>4692.1619285714287</v>
      </c>
      <c r="Z2357" s="55">
        <f t="shared" si="265"/>
        <v>102.74807142857117</v>
      </c>
      <c r="AA2357" s="45">
        <f t="shared" si="269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1596</v>
      </c>
      <c r="F2358" s="51" t="s">
        <v>1596</v>
      </c>
      <c r="G2358" s="51" t="s">
        <v>1596</v>
      </c>
      <c r="H2358" s="51" t="s">
        <v>2843</v>
      </c>
      <c r="I2358" s="20" t="s">
        <v>2844</v>
      </c>
      <c r="J2358" s="20" t="s">
        <v>2845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8"/>
        <v>29673.58</v>
      </c>
      <c r="W2358" s="32">
        <f t="shared" si="267"/>
        <v>0</v>
      </c>
      <c r="X2358" s="32"/>
      <c r="Y2358" s="32">
        <f t="shared" si="264"/>
        <v>0</v>
      </c>
      <c r="Z2358" s="55">
        <f t="shared" si="265"/>
        <v>0</v>
      </c>
      <c r="AA2358" s="45">
        <f t="shared" si="269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2941</v>
      </c>
      <c r="F2359" s="51" t="s">
        <v>2941</v>
      </c>
      <c r="G2359" s="51" t="s">
        <v>2941</v>
      </c>
      <c r="H2359" s="51" t="s">
        <v>2843</v>
      </c>
      <c r="I2359" s="20" t="s">
        <v>2844</v>
      </c>
      <c r="J2359" s="20" t="s">
        <v>2845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8"/>
        <v>93698.63</v>
      </c>
      <c r="W2359" s="32">
        <f t="shared" si="267"/>
        <v>0</v>
      </c>
      <c r="X2359" s="32"/>
      <c r="Y2359" s="32">
        <f t="shared" si="264"/>
        <v>0</v>
      </c>
      <c r="Z2359" s="55">
        <f t="shared" si="265"/>
        <v>0</v>
      </c>
      <c r="AA2359" s="45">
        <f t="shared" si="269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2843</v>
      </c>
      <c r="I2360" s="20" t="s">
        <v>2844</v>
      </c>
      <c r="J2360" s="20" t="s">
        <v>2845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8"/>
        <v>50795.169999999984</v>
      </c>
      <c r="W2360" s="32">
        <f t="shared" si="267"/>
        <v>83522.164905660393</v>
      </c>
      <c r="X2360" s="32"/>
      <c r="Y2360" s="32">
        <f t="shared" ref="Y2360:Y2423" si="270">W2360+X2360</f>
        <v>83522.164905660393</v>
      </c>
      <c r="Z2360" s="55">
        <f t="shared" si="265"/>
        <v>7436.9050943396142</v>
      </c>
      <c r="AA2360" s="45">
        <f t="shared" si="269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2942</v>
      </c>
      <c r="F2361" s="51" t="s">
        <v>2942</v>
      </c>
      <c r="G2361" s="51" t="s">
        <v>2942</v>
      </c>
      <c r="H2361" s="51" t="s">
        <v>2843</v>
      </c>
      <c r="I2361" s="20" t="s">
        <v>2844</v>
      </c>
      <c r="J2361" s="20" t="s">
        <v>2845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8"/>
        <v>0</v>
      </c>
      <c r="W2361" s="32">
        <f t="shared" si="267"/>
        <v>0</v>
      </c>
      <c r="X2361" s="32"/>
      <c r="Y2361" s="32">
        <f t="shared" si="270"/>
        <v>0</v>
      </c>
      <c r="Z2361" s="55">
        <f t="shared" si="265"/>
        <v>0</v>
      </c>
      <c r="AA2361" s="45">
        <f t="shared" si="269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 customHeight="1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2943</v>
      </c>
      <c r="F2362" s="51" t="s">
        <v>2943</v>
      </c>
      <c r="G2362" s="51" t="s">
        <v>2943</v>
      </c>
      <c r="H2362" s="51" t="s">
        <v>2843</v>
      </c>
      <c r="I2362" s="20" t="s">
        <v>2844</v>
      </c>
      <c r="J2362" s="20" t="s">
        <v>2845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8"/>
        <v>0</v>
      </c>
      <c r="W2362" s="32">
        <f t="shared" si="267"/>
        <v>0</v>
      </c>
      <c r="X2362" s="32"/>
      <c r="Y2362" s="32">
        <f t="shared" si="270"/>
        <v>0</v>
      </c>
      <c r="Z2362" s="55">
        <f t="shared" si="265"/>
        <v>0</v>
      </c>
      <c r="AA2362" s="45">
        <f t="shared" si="269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2944</v>
      </c>
      <c r="F2363" s="51" t="s">
        <v>2944</v>
      </c>
      <c r="G2363" s="51" t="s">
        <v>2944</v>
      </c>
      <c r="H2363" s="51" t="s">
        <v>2843</v>
      </c>
      <c r="I2363" s="20" t="s">
        <v>2844</v>
      </c>
      <c r="J2363" s="20" t="s">
        <v>2845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8"/>
        <v>0</v>
      </c>
      <c r="W2363" s="32">
        <f t="shared" si="267"/>
        <v>0</v>
      </c>
      <c r="X2363" s="32"/>
      <c r="Y2363" s="32">
        <f t="shared" si="270"/>
        <v>0</v>
      </c>
      <c r="Z2363" s="55">
        <f t="shared" si="265"/>
        <v>0</v>
      </c>
      <c r="AA2363" s="45">
        <f t="shared" si="269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2843</v>
      </c>
      <c r="I2364" s="20" t="s">
        <v>2844</v>
      </c>
      <c r="J2364" s="20" t="s">
        <v>2845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103024.17390410902</v>
      </c>
      <c r="T2364" s="45"/>
      <c r="U2364" s="45">
        <v>0</v>
      </c>
      <c r="V2364" s="45">
        <f t="shared" si="268"/>
        <v>103024.17390410902</v>
      </c>
      <c r="W2364" s="32">
        <f t="shared" si="267"/>
        <v>0</v>
      </c>
      <c r="X2364" s="32"/>
      <c r="Y2364" s="32">
        <f t="shared" si="270"/>
        <v>0</v>
      </c>
      <c r="Z2364" s="55">
        <f t="shared" si="265"/>
        <v>0</v>
      </c>
      <c r="AA2364" s="45">
        <f t="shared" si="269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2843</v>
      </c>
      <c r="I2365" s="20" t="s">
        <v>2844</v>
      </c>
      <c r="J2365" s="20" t="s">
        <v>2845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8"/>
        <v>22191.78</v>
      </c>
      <c r="W2365" s="32">
        <f t="shared" si="267"/>
        <v>0</v>
      </c>
      <c r="X2365" s="32"/>
      <c r="Y2365" s="32">
        <f t="shared" si="270"/>
        <v>0</v>
      </c>
      <c r="Z2365" s="55">
        <f t="shared" si="265"/>
        <v>0</v>
      </c>
      <c r="AA2365" s="45">
        <f t="shared" si="269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2843</v>
      </c>
      <c r="I2366" s="20" t="s">
        <v>2844</v>
      </c>
      <c r="J2366" s="20" t="s">
        <v>2845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8"/>
        <v>0</v>
      </c>
      <c r="W2366" s="32">
        <f t="shared" si="267"/>
        <v>0</v>
      </c>
      <c r="X2366" s="32"/>
      <c r="Y2366" s="32">
        <f t="shared" si="270"/>
        <v>0</v>
      </c>
      <c r="Z2366" s="55">
        <f t="shared" si="265"/>
        <v>0</v>
      </c>
      <c r="AA2366" s="45">
        <f t="shared" si="269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2945</v>
      </c>
      <c r="F2367" s="51" t="s">
        <v>2945</v>
      </c>
      <c r="G2367" s="51" t="s">
        <v>2945</v>
      </c>
      <c r="H2367" s="51" t="s">
        <v>2843</v>
      </c>
      <c r="I2367" s="20" t="s">
        <v>2844</v>
      </c>
      <c r="J2367" s="20" t="s">
        <v>2845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8"/>
        <v>0</v>
      </c>
      <c r="W2367" s="32">
        <f t="shared" si="267"/>
        <v>0</v>
      </c>
      <c r="X2367" s="32"/>
      <c r="Y2367" s="32">
        <f t="shared" si="270"/>
        <v>0</v>
      </c>
      <c r="Z2367" s="55">
        <f t="shared" si="265"/>
        <v>0</v>
      </c>
      <c r="AA2367" s="45">
        <f t="shared" si="269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2843</v>
      </c>
      <c r="I2368" s="20" t="s">
        <v>2844</v>
      </c>
      <c r="J2368" s="20" t="s">
        <v>2845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8"/>
        <v>41882.351917808002</v>
      </c>
      <c r="W2368" s="32">
        <f t="shared" si="267"/>
        <v>0</v>
      </c>
      <c r="X2368" s="32"/>
      <c r="Y2368" s="32">
        <f t="shared" si="270"/>
        <v>0</v>
      </c>
      <c r="Z2368" s="55">
        <f t="shared" si="265"/>
        <v>0</v>
      </c>
      <c r="AA2368" s="45">
        <f t="shared" si="269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2843</v>
      </c>
      <c r="I2369" s="20" t="s">
        <v>2844</v>
      </c>
      <c r="J2369" s="20" t="s">
        <v>2845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8"/>
        <v>73773.13</v>
      </c>
      <c r="W2369" s="32">
        <f t="shared" si="267"/>
        <v>0</v>
      </c>
      <c r="X2369" s="32"/>
      <c r="Y2369" s="32">
        <f t="shared" si="270"/>
        <v>0</v>
      </c>
      <c r="Z2369" s="55">
        <f t="shared" si="265"/>
        <v>0</v>
      </c>
      <c r="AA2369" s="45">
        <f t="shared" si="269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2946</v>
      </c>
      <c r="F2370" s="51" t="s">
        <v>2946</v>
      </c>
      <c r="G2370" s="51" t="s">
        <v>2946</v>
      </c>
      <c r="H2370" s="51" t="s">
        <v>2843</v>
      </c>
      <c r="I2370" s="20" t="s">
        <v>2844</v>
      </c>
      <c r="J2370" s="20" t="s">
        <v>2845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8"/>
        <v>0</v>
      </c>
      <c r="W2370" s="32">
        <f t="shared" si="267"/>
        <v>0</v>
      </c>
      <c r="X2370" s="32"/>
      <c r="Y2370" s="32">
        <f t="shared" si="270"/>
        <v>0</v>
      </c>
      <c r="Z2370" s="55">
        <f t="shared" si="265"/>
        <v>0</v>
      </c>
      <c r="AA2370" s="45">
        <f t="shared" si="269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2947</v>
      </c>
      <c r="F2371" s="51" t="s">
        <v>2947</v>
      </c>
      <c r="G2371" s="51" t="s">
        <v>2947</v>
      </c>
      <c r="H2371" s="51" t="s">
        <v>2843</v>
      </c>
      <c r="I2371" s="20" t="s">
        <v>2844</v>
      </c>
      <c r="J2371" s="20" t="s">
        <v>2845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8"/>
        <v>69942.399999999994</v>
      </c>
      <c r="W2371" s="32">
        <f t="shared" si="267"/>
        <v>0</v>
      </c>
      <c r="X2371" s="32"/>
      <c r="Y2371" s="32">
        <f t="shared" si="270"/>
        <v>0</v>
      </c>
      <c r="Z2371" s="55">
        <f t="shared" si="265"/>
        <v>0</v>
      </c>
      <c r="AA2371" s="45">
        <f t="shared" si="269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2843</v>
      </c>
      <c r="I2372" s="20" t="s">
        <v>2844</v>
      </c>
      <c r="J2372" s="20" t="s">
        <v>2845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8"/>
        <v>0</v>
      </c>
      <c r="W2372" s="32">
        <f t="shared" si="267"/>
        <v>100000.00392638036</v>
      </c>
      <c r="X2372" s="32"/>
      <c r="Y2372" s="32">
        <f t="shared" si="270"/>
        <v>100000.00392638036</v>
      </c>
      <c r="Z2372" s="55">
        <f t="shared" si="265"/>
        <v>11643.836073619634</v>
      </c>
      <c r="AA2372" s="45">
        <f t="shared" si="269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2948</v>
      </c>
      <c r="F2373" s="51" t="s">
        <v>2948</v>
      </c>
      <c r="G2373" s="51" t="s">
        <v>2948</v>
      </c>
      <c r="H2373" s="51" t="s">
        <v>2843</v>
      </c>
      <c r="I2373" s="20" t="s">
        <v>2844</v>
      </c>
      <c r="J2373" s="20" t="s">
        <v>2845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8"/>
        <v>0</v>
      </c>
      <c r="W2373" s="32">
        <f t="shared" si="267"/>
        <v>0</v>
      </c>
      <c r="X2373" s="32"/>
      <c r="Y2373" s="32">
        <f t="shared" si="270"/>
        <v>0</v>
      </c>
      <c r="Z2373" s="55">
        <f t="shared" si="265"/>
        <v>0</v>
      </c>
      <c r="AA2373" s="45">
        <f t="shared" si="269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2949</v>
      </c>
      <c r="F2374" s="51" t="s">
        <v>2949</v>
      </c>
      <c r="G2374" s="51" t="s">
        <v>2949</v>
      </c>
      <c r="H2374" s="51" t="s">
        <v>2843</v>
      </c>
      <c r="I2374" s="20" t="s">
        <v>2844</v>
      </c>
      <c r="J2374" s="20" t="s">
        <v>2845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8"/>
        <v>0</v>
      </c>
      <c r="W2374" s="32">
        <f t="shared" si="267"/>
        <v>0</v>
      </c>
      <c r="X2374" s="32"/>
      <c r="Y2374" s="32">
        <f t="shared" si="270"/>
        <v>0</v>
      </c>
      <c r="Z2374" s="55">
        <f t="shared" ref="Z2374:Z2398" si="271">U2374-W2374</f>
        <v>0</v>
      </c>
      <c r="AA2374" s="45">
        <f t="shared" si="269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2933</v>
      </c>
      <c r="F2375" s="51" t="s">
        <v>2933</v>
      </c>
      <c r="G2375" s="51" t="s">
        <v>2933</v>
      </c>
      <c r="H2375" s="51" t="s">
        <v>2843</v>
      </c>
      <c r="I2375" s="20" t="s">
        <v>2844</v>
      </c>
      <c r="J2375" s="20" t="s">
        <v>2845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8"/>
        <v>0</v>
      </c>
      <c r="W2375" s="32">
        <f t="shared" si="267"/>
        <v>0</v>
      </c>
      <c r="X2375" s="32"/>
      <c r="Y2375" s="32">
        <f t="shared" si="270"/>
        <v>0</v>
      </c>
      <c r="Z2375" s="55">
        <f t="shared" si="271"/>
        <v>0</v>
      </c>
      <c r="AA2375" s="45">
        <f t="shared" si="269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2950</v>
      </c>
      <c r="F2376" s="51" t="s">
        <v>2950</v>
      </c>
      <c r="G2376" s="51" t="s">
        <v>2950</v>
      </c>
      <c r="H2376" s="51" t="s">
        <v>2843</v>
      </c>
      <c r="I2376" s="20" t="s">
        <v>2844</v>
      </c>
      <c r="J2376" s="20" t="s">
        <v>2845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8"/>
        <v>103825.040958905</v>
      </c>
      <c r="W2376" s="32">
        <f t="shared" si="267"/>
        <v>0</v>
      </c>
      <c r="X2376" s="32"/>
      <c r="Y2376" s="32">
        <f t="shared" si="270"/>
        <v>0</v>
      </c>
      <c r="Z2376" s="55">
        <f t="shared" si="271"/>
        <v>0</v>
      </c>
      <c r="AA2376" s="45">
        <f t="shared" si="269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1634</v>
      </c>
      <c r="F2377" s="51" t="s">
        <v>1634</v>
      </c>
      <c r="G2377" s="51" t="s">
        <v>1634</v>
      </c>
      <c r="H2377" s="51" t="s">
        <v>2843</v>
      </c>
      <c r="I2377" s="20" t="s">
        <v>2844</v>
      </c>
      <c r="J2377" s="20" t="s">
        <v>2845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8"/>
        <v>212851.37041095996</v>
      </c>
      <c r="W2377" s="32">
        <f t="shared" si="267"/>
        <v>0</v>
      </c>
      <c r="X2377" s="32"/>
      <c r="Y2377" s="32">
        <f t="shared" si="270"/>
        <v>0</v>
      </c>
      <c r="Z2377" s="55">
        <f t="shared" si="271"/>
        <v>0</v>
      </c>
      <c r="AA2377" s="45">
        <f t="shared" si="269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2951</v>
      </c>
      <c r="F2378" s="51" t="s">
        <v>2951</v>
      </c>
      <c r="G2378" s="51" t="s">
        <v>2951</v>
      </c>
      <c r="H2378" s="51" t="s">
        <v>2843</v>
      </c>
      <c r="I2378" s="20" t="s">
        <v>2844</v>
      </c>
      <c r="J2378" s="20" t="s">
        <v>2845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8"/>
        <v>0</v>
      </c>
      <c r="W2378" s="32">
        <f t="shared" si="267"/>
        <v>0</v>
      </c>
      <c r="X2378" s="32"/>
      <c r="Y2378" s="32">
        <f t="shared" si="270"/>
        <v>0</v>
      </c>
      <c r="Z2378" s="55">
        <f t="shared" si="271"/>
        <v>0</v>
      </c>
      <c r="AA2378" s="45">
        <f t="shared" si="269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2952</v>
      </c>
      <c r="F2379" s="51" t="s">
        <v>2952</v>
      </c>
      <c r="G2379" s="51" t="s">
        <v>2952</v>
      </c>
      <c r="H2379" s="51" t="s">
        <v>2843</v>
      </c>
      <c r="I2379" s="20" t="s">
        <v>2844</v>
      </c>
      <c r="J2379" s="20" t="s">
        <v>2845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8"/>
        <v>0</v>
      </c>
      <c r="W2379" s="32">
        <f t="shared" si="267"/>
        <v>0</v>
      </c>
      <c r="X2379" s="32"/>
      <c r="Y2379" s="32">
        <f t="shared" si="270"/>
        <v>0</v>
      </c>
      <c r="Z2379" s="55">
        <f t="shared" si="271"/>
        <v>0</v>
      </c>
      <c r="AA2379" s="45">
        <f t="shared" si="269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2953</v>
      </c>
      <c r="F2380" s="51" t="s">
        <v>2953</v>
      </c>
      <c r="G2380" s="51" t="s">
        <v>2953</v>
      </c>
      <c r="H2380" s="51" t="s">
        <v>2843</v>
      </c>
      <c r="I2380" s="20" t="s">
        <v>2844</v>
      </c>
      <c r="J2380" s="20" t="s">
        <v>2845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8"/>
        <v>0</v>
      </c>
      <c r="W2380" s="32">
        <f t="shared" si="267"/>
        <v>0</v>
      </c>
      <c r="X2380" s="32"/>
      <c r="Y2380" s="32">
        <f t="shared" si="270"/>
        <v>0</v>
      </c>
      <c r="Z2380" s="55">
        <f t="shared" si="271"/>
        <v>0</v>
      </c>
      <c r="AA2380" s="45">
        <f t="shared" si="269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2954</v>
      </c>
      <c r="F2381" s="51" t="s">
        <v>2954</v>
      </c>
      <c r="G2381" s="51" t="s">
        <v>2954</v>
      </c>
      <c r="H2381" s="51" t="s">
        <v>2843</v>
      </c>
      <c r="I2381" s="20" t="s">
        <v>2844</v>
      </c>
      <c r="J2381" s="20" t="s">
        <v>2845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8"/>
        <v>0</v>
      </c>
      <c r="W2381" s="32">
        <f t="shared" ref="W2381:W2398" si="272">U2381*(1+AG2381)/(1+AG2381+P2381)</f>
        <v>0</v>
      </c>
      <c r="X2381" s="32"/>
      <c r="Y2381" s="32">
        <f t="shared" si="270"/>
        <v>0</v>
      </c>
      <c r="Z2381" s="55">
        <f t="shared" si="271"/>
        <v>0</v>
      </c>
      <c r="AA2381" s="45">
        <f t="shared" si="269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2843</v>
      </c>
      <c r="I2382" s="20" t="s">
        <v>2844</v>
      </c>
      <c r="J2382" s="20" t="s">
        <v>2845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8"/>
        <v>3092.8759854029631</v>
      </c>
      <c r="W2382" s="32">
        <f t="shared" si="272"/>
        <v>0</v>
      </c>
      <c r="X2382" s="32"/>
      <c r="Y2382" s="32">
        <f t="shared" si="270"/>
        <v>0</v>
      </c>
      <c r="Z2382" s="55">
        <f t="shared" si="271"/>
        <v>0</v>
      </c>
      <c r="AA2382" s="45">
        <f t="shared" si="269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2955</v>
      </c>
      <c r="F2383" s="51" t="s">
        <v>2955</v>
      </c>
      <c r="G2383" s="51" t="s">
        <v>2955</v>
      </c>
      <c r="H2383" s="51" t="s">
        <v>2843</v>
      </c>
      <c r="I2383" s="20" t="s">
        <v>2844</v>
      </c>
      <c r="J2383" s="20" t="s">
        <v>2845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8"/>
        <v>0</v>
      </c>
      <c r="W2383" s="32">
        <f t="shared" si="272"/>
        <v>0</v>
      </c>
      <c r="X2383" s="32"/>
      <c r="Y2383" s="32">
        <f t="shared" si="270"/>
        <v>0</v>
      </c>
      <c r="Z2383" s="55">
        <f t="shared" si="271"/>
        <v>0</v>
      </c>
      <c r="AA2383" s="45">
        <f t="shared" si="269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2843</v>
      </c>
      <c r="I2384" s="20" t="s">
        <v>2844</v>
      </c>
      <c r="J2384" s="20" t="s">
        <v>2845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8"/>
        <v>20415.91</v>
      </c>
      <c r="W2384" s="32">
        <f t="shared" si="272"/>
        <v>0</v>
      </c>
      <c r="X2384" s="32"/>
      <c r="Y2384" s="32">
        <f t="shared" si="270"/>
        <v>0</v>
      </c>
      <c r="Z2384" s="55">
        <f t="shared" si="271"/>
        <v>0</v>
      </c>
      <c r="AA2384" s="45">
        <f t="shared" si="269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2843</v>
      </c>
      <c r="I2385" s="20" t="s">
        <v>2844</v>
      </c>
      <c r="J2385" s="20" t="s">
        <v>2845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8"/>
        <v>0</v>
      </c>
      <c r="W2385" s="32">
        <f t="shared" si="272"/>
        <v>30437.549936305732</v>
      </c>
      <c r="X2385" s="32"/>
      <c r="Y2385" s="32">
        <f t="shared" si="270"/>
        <v>30437.549936305732</v>
      </c>
      <c r="Z2385" s="55">
        <f t="shared" si="271"/>
        <v>2293.2400636942693</v>
      </c>
      <c r="AA2385" s="45">
        <f t="shared" si="269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1625</v>
      </c>
      <c r="F2386" s="51" t="s">
        <v>1625</v>
      </c>
      <c r="G2386" s="51" t="s">
        <v>1625</v>
      </c>
      <c r="H2386" s="51" t="s">
        <v>2843</v>
      </c>
      <c r="I2386" s="20" t="s">
        <v>2844</v>
      </c>
      <c r="J2386" s="20" t="s">
        <v>2845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8"/>
        <v>21079.78</v>
      </c>
      <c r="W2386" s="32">
        <f t="shared" si="272"/>
        <v>0</v>
      </c>
      <c r="X2386" s="32"/>
      <c r="Y2386" s="32">
        <f t="shared" si="270"/>
        <v>0</v>
      </c>
      <c r="Z2386" s="55">
        <f t="shared" si="271"/>
        <v>0</v>
      </c>
      <c r="AA2386" s="45">
        <f t="shared" si="269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2956</v>
      </c>
      <c r="F2387" s="51" t="s">
        <v>2936</v>
      </c>
      <c r="G2387" s="51" t="s">
        <v>2936</v>
      </c>
      <c r="H2387" s="51" t="s">
        <v>2843</v>
      </c>
      <c r="I2387" s="20" t="s">
        <v>2844</v>
      </c>
      <c r="J2387" s="20" t="s">
        <v>2845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8"/>
        <v>24346.270547945198</v>
      </c>
      <c r="W2387" s="32">
        <f t="shared" si="272"/>
        <v>2118.7001315789471</v>
      </c>
      <c r="X2387" s="32"/>
      <c r="Y2387" s="32">
        <f t="shared" si="270"/>
        <v>2118.7001315789471</v>
      </c>
      <c r="Z2387" s="55">
        <f t="shared" si="271"/>
        <v>87.069868421052888</v>
      </c>
      <c r="AA2387" s="45">
        <f t="shared" si="269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2843</v>
      </c>
      <c r="I2388" s="20" t="s">
        <v>2844</v>
      </c>
      <c r="J2388" s="20" t="s">
        <v>2845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8"/>
        <v>81434.856131387001</v>
      </c>
      <c r="W2388" s="32">
        <f>U2388*(1+AG2388)/(1+P2388)</f>
        <v>14266.52037037037</v>
      </c>
      <c r="X2388" s="32"/>
      <c r="Y2388" s="32">
        <f t="shared" si="270"/>
        <v>14266.52037037037</v>
      </c>
      <c r="Z2388" s="55">
        <f t="shared" si="271"/>
        <v>-208.27037037037007</v>
      </c>
      <c r="AA2388" s="45">
        <f t="shared" si="269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2957</v>
      </c>
      <c r="G2389" s="51" t="s">
        <v>354</v>
      </c>
      <c r="H2389" s="51" t="s">
        <v>2843</v>
      </c>
      <c r="I2389" s="20" t="s">
        <v>2844</v>
      </c>
      <c r="J2389" s="20" t="s">
        <v>2845</v>
      </c>
      <c r="K2389" s="20" t="str">
        <f>VLOOKUP(H2389,[1]媒体表!C:T,18,0)</f>
        <v>北京多彩</v>
      </c>
      <c r="L2389" s="52" t="s">
        <v>2958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8"/>
        <v>12661.49</v>
      </c>
      <c r="W2389" s="32">
        <f t="shared" si="272"/>
        <v>1.0380952380952382</v>
      </c>
      <c r="X2389" s="32">
        <v>1239.07</v>
      </c>
      <c r="Y2389" s="32">
        <f t="shared" si="270"/>
        <v>1240.1080952380951</v>
      </c>
      <c r="Z2389" s="55">
        <f t="shared" si="271"/>
        <v>5.1904761904761898E-2</v>
      </c>
      <c r="AA2389" s="45">
        <f t="shared" si="269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1680</v>
      </c>
      <c r="F2390" s="51" t="s">
        <v>1681</v>
      </c>
      <c r="G2390" s="51" t="s">
        <v>1680</v>
      </c>
      <c r="H2390" s="51" t="s">
        <v>2843</v>
      </c>
      <c r="I2390" s="20" t="s">
        <v>2844</v>
      </c>
      <c r="J2390" s="20" t="s">
        <v>2845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8"/>
        <v>0</v>
      </c>
      <c r="W2390" s="32">
        <f t="shared" si="272"/>
        <v>0</v>
      </c>
      <c r="X2390" s="32">
        <v>53010.42</v>
      </c>
      <c r="Y2390" s="32">
        <f t="shared" si="270"/>
        <v>53010.42</v>
      </c>
      <c r="Z2390" s="55">
        <f t="shared" si="271"/>
        <v>0</v>
      </c>
      <c r="AA2390" s="45">
        <f t="shared" si="269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2895</v>
      </c>
      <c r="F2391" s="51" t="s">
        <v>2895</v>
      </c>
      <c r="G2391" s="51" t="s">
        <v>2895</v>
      </c>
      <c r="H2391" s="51" t="s">
        <v>2843</v>
      </c>
      <c r="I2391" s="20" t="s">
        <v>2844</v>
      </c>
      <c r="J2391" s="20" t="s">
        <v>2845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8"/>
        <v>13894.06</v>
      </c>
      <c r="W2391" s="32">
        <f t="shared" si="272"/>
        <v>6105.9400000000014</v>
      </c>
      <c r="X2391" s="32"/>
      <c r="Y2391" s="32">
        <f t="shared" si="270"/>
        <v>6105.9400000000014</v>
      </c>
      <c r="Z2391" s="55">
        <f t="shared" si="271"/>
        <v>0</v>
      </c>
      <c r="AA2391" s="45">
        <f t="shared" si="269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2925</v>
      </c>
      <c r="F2392" s="51" t="s">
        <v>2925</v>
      </c>
      <c r="G2392" s="51" t="s">
        <v>2925</v>
      </c>
      <c r="H2392" s="51" t="s">
        <v>2843</v>
      </c>
      <c r="I2392" s="20" t="s">
        <v>2844</v>
      </c>
      <c r="J2392" s="20" t="s">
        <v>2845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8"/>
        <v>47187.07</v>
      </c>
      <c r="W2392" s="32">
        <f t="shared" si="272"/>
        <v>2812.93</v>
      </c>
      <c r="X2392" s="32"/>
      <c r="Y2392" s="32">
        <f t="shared" si="270"/>
        <v>2812.93</v>
      </c>
      <c r="Z2392" s="55">
        <f t="shared" si="271"/>
        <v>0</v>
      </c>
      <c r="AA2392" s="45">
        <f t="shared" si="269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2925</v>
      </c>
      <c r="F2393" s="51" t="s">
        <v>2925</v>
      </c>
      <c r="G2393" s="51" t="s">
        <v>2925</v>
      </c>
      <c r="H2393" s="51" t="s">
        <v>2843</v>
      </c>
      <c r="I2393" s="20" t="s">
        <v>2844</v>
      </c>
      <c r="J2393" s="20" t="s">
        <v>2845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8"/>
        <v>81526.168865248008</v>
      </c>
      <c r="W2393" s="32">
        <f t="shared" si="272"/>
        <v>120722.82889655171</v>
      </c>
      <c r="X2393" s="32"/>
      <c r="Y2393" s="32">
        <f t="shared" si="270"/>
        <v>120722.82889655171</v>
      </c>
      <c r="Z2393" s="55">
        <f t="shared" si="271"/>
        <v>3424.7611034482834</v>
      </c>
      <c r="AA2393" s="45">
        <f t="shared" si="269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2959</v>
      </c>
      <c r="F2394" s="51" t="s">
        <v>2959</v>
      </c>
      <c r="G2394" s="51" t="s">
        <v>2959</v>
      </c>
      <c r="H2394" s="51" t="s">
        <v>2843</v>
      </c>
      <c r="I2394" s="20" t="s">
        <v>2844</v>
      </c>
      <c r="J2394" s="20" t="s">
        <v>2845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8"/>
        <v>11421.485886524799</v>
      </c>
      <c r="W2394" s="32">
        <f t="shared" si="272"/>
        <v>8893.5895862068955</v>
      </c>
      <c r="X2394" s="32"/>
      <c r="Y2394" s="32">
        <f t="shared" si="270"/>
        <v>8893.5895862068955</v>
      </c>
      <c r="Z2394" s="55">
        <f t="shared" si="271"/>
        <v>252.30041379310387</v>
      </c>
      <c r="AA2394" s="45">
        <f t="shared" si="269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2843</v>
      </c>
      <c r="I2395" s="20" t="s">
        <v>2844</v>
      </c>
      <c r="J2395" s="20" t="s">
        <v>2845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3329</v>
      </c>
      <c r="P2395" s="52">
        <v>0.04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8"/>
        <v>215235.56000000006</v>
      </c>
      <c r="W2395" s="32">
        <f t="shared" si="272"/>
        <v>811736.45544827578</v>
      </c>
      <c r="X2395" s="32"/>
      <c r="Y2395" s="32">
        <f t="shared" si="270"/>
        <v>811736.45544827578</v>
      </c>
      <c r="Z2395" s="55">
        <f t="shared" si="271"/>
        <v>23027.984551724163</v>
      </c>
      <c r="AA2395" s="45">
        <f t="shared" si="269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2960</v>
      </c>
      <c r="F2396" s="51" t="s">
        <v>2960</v>
      </c>
      <c r="G2396" s="51" t="s">
        <v>2960</v>
      </c>
      <c r="H2396" s="51" t="s">
        <v>2843</v>
      </c>
      <c r="I2396" s="20" t="s">
        <v>2844</v>
      </c>
      <c r="J2396" s="20" t="s">
        <v>2845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8"/>
        <v>327867.01999999996</v>
      </c>
      <c r="W2396" s="32">
        <f t="shared" si="272"/>
        <v>55642.826962025312</v>
      </c>
      <c r="X2396" s="32"/>
      <c r="Y2396" s="32">
        <f t="shared" si="270"/>
        <v>55642.826962025312</v>
      </c>
      <c r="Z2396" s="55">
        <f t="shared" si="271"/>
        <v>4573.3830379746869</v>
      </c>
      <c r="AA2396" s="45">
        <f t="shared" si="269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2843</v>
      </c>
      <c r="I2397" s="20" t="s">
        <v>2844</v>
      </c>
      <c r="J2397" s="20" t="s">
        <v>2845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8"/>
        <v>50616.639999999999</v>
      </c>
      <c r="W2397" s="32">
        <f t="shared" si="272"/>
        <v>14.915432098765434</v>
      </c>
      <c r="X2397" s="32"/>
      <c r="Y2397" s="32">
        <f t="shared" si="270"/>
        <v>14.915432098765434</v>
      </c>
      <c r="Z2397" s="55">
        <f t="shared" si="271"/>
        <v>1.6345679012345666</v>
      </c>
      <c r="AA2397" s="45">
        <f t="shared" si="269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 customHeight="1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2943</v>
      </c>
      <c r="F2398" s="51" t="s">
        <v>2943</v>
      </c>
      <c r="G2398" s="51" t="s">
        <v>2943</v>
      </c>
      <c r="H2398" s="51" t="s">
        <v>2843</v>
      </c>
      <c r="I2398" s="20" t="s">
        <v>2844</v>
      </c>
      <c r="J2398" s="20" t="s">
        <v>2845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8"/>
        <v>56742.503546099295</v>
      </c>
      <c r="W2398" s="32">
        <f t="shared" si="272"/>
        <v>24822.806896551723</v>
      </c>
      <c r="X2398" s="32"/>
      <c r="Y2398" s="32">
        <f t="shared" si="270"/>
        <v>24822.806896551723</v>
      </c>
      <c r="Z2398" s="55">
        <f t="shared" si="271"/>
        <v>704.19310344827682</v>
      </c>
      <c r="AA2398" s="45">
        <f t="shared" si="269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2961</v>
      </c>
      <c r="F2399" s="51" t="s">
        <v>2961</v>
      </c>
      <c r="G2399" s="51" t="s">
        <v>2961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70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2962</v>
      </c>
      <c r="F2400" s="51" t="s">
        <v>2963</v>
      </c>
      <c r="G2400" s="51" t="s">
        <v>2962</v>
      </c>
      <c r="H2400" s="51" t="s">
        <v>2964</v>
      </c>
      <c r="I2400" s="20" t="s">
        <v>2965</v>
      </c>
      <c r="J2400" s="20" t="s">
        <v>2966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3">S2400+T2400-U2400</f>
        <v>123785.01</v>
      </c>
      <c r="W2400" s="32">
        <f t="shared" ref="W2400:W2463" si="274">IF(O2400="返货",U2400/(1+P2400),IF(O2400="返现",U2400,IF(O2400="折扣",U2400*P2400,IF(O2400="无",U2400))))</f>
        <v>102814.99</v>
      </c>
      <c r="X2400" s="32"/>
      <c r="Y2400" s="32">
        <f t="shared" si="270"/>
        <v>102814.99</v>
      </c>
      <c r="Z2400" s="55">
        <f t="shared" ref="Z2400:Z2463" si="275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2967</v>
      </c>
      <c r="F2401" s="51" t="s">
        <v>2967</v>
      </c>
      <c r="G2401" s="51" t="s">
        <v>2967</v>
      </c>
      <c r="H2401" s="51" t="s">
        <v>2964</v>
      </c>
      <c r="I2401" s="20" t="s">
        <v>2965</v>
      </c>
      <c r="J2401" s="20" t="s">
        <v>2966</v>
      </c>
      <c r="K2401" s="20" t="str">
        <f>VLOOKUP(H2401,[1]媒体表!C:T,18,0)</f>
        <v>北京多彩</v>
      </c>
      <c r="L2401" s="51" t="s">
        <v>2968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3"/>
        <v>38240.81</v>
      </c>
      <c r="W2401" s="32">
        <f t="shared" si="274"/>
        <v>7530</v>
      </c>
      <c r="X2401" s="32"/>
      <c r="Y2401" s="32">
        <f t="shared" si="270"/>
        <v>7530</v>
      </c>
      <c r="Z2401" s="55">
        <f t="shared" si="275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2964</v>
      </c>
      <c r="I2402" s="20" t="s">
        <v>2965</v>
      </c>
      <c r="J2402" s="20" t="s">
        <v>2966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3"/>
        <v>195343.18</v>
      </c>
      <c r="W2402" s="32">
        <f t="shared" si="274"/>
        <v>188446.68</v>
      </c>
      <c r="X2402" s="32">
        <f>W2402*R2402</f>
        <v>5653.4003999999995</v>
      </c>
      <c r="Y2402" s="32">
        <f t="shared" si="270"/>
        <v>194100.08040000001</v>
      </c>
      <c r="Z2402" s="55">
        <f t="shared" si="275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2969</v>
      </c>
      <c r="F2403" s="51" t="s">
        <v>2969</v>
      </c>
      <c r="G2403" s="51" t="s">
        <v>2969</v>
      </c>
      <c r="H2403" s="51" t="s">
        <v>2964</v>
      </c>
      <c r="I2403" s="20" t="s">
        <v>2965</v>
      </c>
      <c r="J2403" s="20" t="s">
        <v>2966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3"/>
        <v>0</v>
      </c>
      <c r="W2403" s="32">
        <f t="shared" si="274"/>
        <v>103435.57</v>
      </c>
      <c r="X2403" s="32"/>
      <c r="Y2403" s="32">
        <f t="shared" si="270"/>
        <v>103435.57</v>
      </c>
      <c r="Z2403" s="55">
        <f t="shared" si="275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2970</v>
      </c>
      <c r="F2404" s="51" t="s">
        <v>2970</v>
      </c>
      <c r="G2404" s="51" t="s">
        <v>2970</v>
      </c>
      <c r="H2404" s="51" t="s">
        <v>2964</v>
      </c>
      <c r="I2404" s="20" t="s">
        <v>2965</v>
      </c>
      <c r="J2404" s="20" t="s">
        <v>2966</v>
      </c>
      <c r="K2404" s="20" t="str">
        <f>VLOOKUP(H2404,[1]媒体表!C:T,18,0)</f>
        <v>北京多彩</v>
      </c>
      <c r="L2404" s="51" t="s">
        <v>2971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3"/>
        <v>12099.5</v>
      </c>
      <c r="W2404" s="32">
        <f t="shared" si="274"/>
        <v>0</v>
      </c>
      <c r="X2404" s="32"/>
      <c r="Y2404" s="32">
        <f t="shared" si="270"/>
        <v>0</v>
      </c>
      <c r="Z2404" s="55">
        <f t="shared" si="275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2970</v>
      </c>
      <c r="F2405" s="51" t="s">
        <v>2970</v>
      </c>
      <c r="G2405" s="51" t="s">
        <v>2970</v>
      </c>
      <c r="H2405" s="51" t="s">
        <v>2964</v>
      </c>
      <c r="I2405" s="20" t="s">
        <v>2965</v>
      </c>
      <c r="J2405" s="20" t="s">
        <v>2966</v>
      </c>
      <c r="K2405" s="20" t="str">
        <f>VLOOKUP(H2405,[1]媒体表!C:T,18,0)</f>
        <v>北京多彩</v>
      </c>
      <c r="L2405" s="51" t="s">
        <v>2972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3"/>
        <v>451</v>
      </c>
      <c r="W2405" s="32">
        <f t="shared" si="274"/>
        <v>0</v>
      </c>
      <c r="X2405" s="32"/>
      <c r="Y2405" s="32">
        <f t="shared" si="270"/>
        <v>0</v>
      </c>
      <c r="Z2405" s="55">
        <f t="shared" si="275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2970</v>
      </c>
      <c r="F2406" s="51" t="s">
        <v>2970</v>
      </c>
      <c r="G2406" s="51" t="s">
        <v>2970</v>
      </c>
      <c r="H2406" s="51" t="s">
        <v>2964</v>
      </c>
      <c r="I2406" s="20" t="s">
        <v>2965</v>
      </c>
      <c r="J2406" s="20" t="s">
        <v>2966</v>
      </c>
      <c r="K2406" s="20" t="str">
        <f>VLOOKUP(H2406,[1]媒体表!C:T,18,0)</f>
        <v>北京多彩</v>
      </c>
      <c r="L2406" s="51" t="s">
        <v>2973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3"/>
        <v>10988.1</v>
      </c>
      <c r="W2406" s="32">
        <f t="shared" si="274"/>
        <v>0</v>
      </c>
      <c r="X2406" s="32"/>
      <c r="Y2406" s="32">
        <f t="shared" si="270"/>
        <v>0</v>
      </c>
      <c r="Z2406" s="55">
        <f t="shared" si="275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2964</v>
      </c>
      <c r="I2407" s="20" t="s">
        <v>2965</v>
      </c>
      <c r="J2407" s="20" t="s">
        <v>2966</v>
      </c>
      <c r="K2407" s="20" t="str">
        <f>VLOOKUP(H2407,[1]媒体表!C:T,18,0)</f>
        <v>北京多彩</v>
      </c>
      <c r="L2407" s="51" t="s">
        <v>2974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3"/>
        <v>144.20000000000201</v>
      </c>
      <c r="W2407" s="32">
        <f t="shared" si="274"/>
        <v>0</v>
      </c>
      <c r="X2407" s="32"/>
      <c r="Y2407" s="32">
        <f t="shared" si="270"/>
        <v>0</v>
      </c>
      <c r="Z2407" s="55">
        <f t="shared" si="275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2975</v>
      </c>
      <c r="F2408" s="51" t="s">
        <v>2975</v>
      </c>
      <c r="G2408" s="51" t="s">
        <v>2975</v>
      </c>
      <c r="H2408" s="51" t="s">
        <v>2964</v>
      </c>
      <c r="I2408" s="20" t="s">
        <v>2965</v>
      </c>
      <c r="J2408" s="20" t="s">
        <v>2966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3"/>
        <v>155724.14000000001</v>
      </c>
      <c r="W2408" s="32">
        <f t="shared" si="274"/>
        <v>67855.259999999995</v>
      </c>
      <c r="X2408" s="32"/>
      <c r="Y2408" s="32">
        <f t="shared" si="270"/>
        <v>67855.259999999995</v>
      </c>
      <c r="Z2408" s="55">
        <f t="shared" si="275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2059</v>
      </c>
      <c r="F2409" s="51" t="s">
        <v>2059</v>
      </c>
      <c r="G2409" s="51" t="s">
        <v>2059</v>
      </c>
      <c r="H2409" s="51" t="s">
        <v>2964</v>
      </c>
      <c r="I2409" s="20" t="s">
        <v>2965</v>
      </c>
      <c r="J2409" s="20" t="s">
        <v>2966</v>
      </c>
      <c r="K2409" s="20" t="str">
        <f>VLOOKUP(H2409,[1]媒体表!C:T,18,0)</f>
        <v>北京多彩</v>
      </c>
      <c r="L2409" s="51" t="s">
        <v>2060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3"/>
        <v>20003.5</v>
      </c>
      <c r="W2409" s="32">
        <f t="shared" si="274"/>
        <v>0</v>
      </c>
      <c r="X2409" s="32"/>
      <c r="Y2409" s="32">
        <f t="shared" si="270"/>
        <v>0</v>
      </c>
      <c r="Z2409" s="55">
        <f t="shared" si="275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2964</v>
      </c>
      <c r="I2410" s="20" t="s">
        <v>2965</v>
      </c>
      <c r="J2410" s="20" t="s">
        <v>2966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3"/>
        <v>1.4495071809506044E-12</v>
      </c>
      <c r="W2410" s="32">
        <f t="shared" si="274"/>
        <v>231.9</v>
      </c>
      <c r="X2410" s="32"/>
      <c r="Y2410" s="32">
        <f t="shared" si="270"/>
        <v>231.9</v>
      </c>
      <c r="Z2410" s="55">
        <f t="shared" si="275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2964</v>
      </c>
      <c r="I2411" s="20" t="s">
        <v>2965</v>
      </c>
      <c r="J2411" s="20" t="s">
        <v>2966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3"/>
        <v>74654.09</v>
      </c>
      <c r="W2411" s="32">
        <f t="shared" si="274"/>
        <v>0</v>
      </c>
      <c r="X2411" s="32"/>
      <c r="Y2411" s="32">
        <f t="shared" si="270"/>
        <v>0</v>
      </c>
      <c r="Z2411" s="55">
        <f t="shared" si="275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2964</v>
      </c>
      <c r="I2412" s="20" t="s">
        <v>2965</v>
      </c>
      <c r="J2412" s="20" t="s">
        <v>2966</v>
      </c>
      <c r="K2412" s="20" t="str">
        <f>VLOOKUP(H2412,[1]媒体表!C:T,18,0)</f>
        <v>北京多彩</v>
      </c>
      <c r="L2412" s="51" t="s">
        <v>2976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3"/>
        <v>0</v>
      </c>
      <c r="W2412" s="32">
        <f t="shared" si="274"/>
        <v>19507.71</v>
      </c>
      <c r="X2412" s="32"/>
      <c r="Y2412" s="32">
        <f t="shared" si="270"/>
        <v>19507.71</v>
      </c>
      <c r="Z2412" s="55">
        <f t="shared" si="275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2964</v>
      </c>
      <c r="I2413" s="20" t="s">
        <v>2965</v>
      </c>
      <c r="J2413" s="20" t="s">
        <v>2966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3"/>
        <v>-62.87</v>
      </c>
      <c r="W2413" s="32">
        <f t="shared" si="274"/>
        <v>0</v>
      </c>
      <c r="X2413" s="32"/>
      <c r="Y2413" s="32">
        <f t="shared" si="270"/>
        <v>0</v>
      </c>
      <c r="Z2413" s="55">
        <f t="shared" si="275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2964</v>
      </c>
      <c r="I2414" s="20" t="s">
        <v>2965</v>
      </c>
      <c r="J2414" s="20" t="s">
        <v>2966</v>
      </c>
      <c r="K2414" s="20" t="str">
        <f>VLOOKUP(H2414,[1]媒体表!C:T,18,0)</f>
        <v>北京多彩</v>
      </c>
      <c r="L2414" s="51" t="s">
        <v>2977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3"/>
        <v>3743.46</v>
      </c>
      <c r="W2414" s="32">
        <f t="shared" si="274"/>
        <v>0</v>
      </c>
      <c r="X2414" s="32"/>
      <c r="Y2414" s="32">
        <f t="shared" si="270"/>
        <v>0</v>
      </c>
      <c r="Z2414" s="55">
        <f t="shared" si="275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1642</v>
      </c>
      <c r="G2415" s="51" t="s">
        <v>216</v>
      </c>
      <c r="H2415" s="51" t="s">
        <v>2964</v>
      </c>
      <c r="I2415" s="20" t="s">
        <v>2965</v>
      </c>
      <c r="J2415" s="20" t="s">
        <v>2966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3"/>
        <v>4139.6500000000005</v>
      </c>
      <c r="W2415" s="32">
        <f t="shared" si="274"/>
        <v>4304.55</v>
      </c>
      <c r="X2415" s="32"/>
      <c r="Y2415" s="32">
        <f t="shared" si="270"/>
        <v>4304.55</v>
      </c>
      <c r="Z2415" s="55">
        <f t="shared" si="275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2075</v>
      </c>
      <c r="F2416" s="51" t="s">
        <v>2075</v>
      </c>
      <c r="G2416" s="51" t="s">
        <v>2075</v>
      </c>
      <c r="H2416" s="51" t="s">
        <v>2964</v>
      </c>
      <c r="I2416" s="20" t="s">
        <v>2965</v>
      </c>
      <c r="J2416" s="20" t="s">
        <v>2966</v>
      </c>
      <c r="K2416" s="20" t="str">
        <f>VLOOKUP(H2416,[1]媒体表!C:T,18,0)</f>
        <v>北京多彩</v>
      </c>
      <c r="L2416" s="51" t="s">
        <v>2075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3"/>
        <v>506.77999999999884</v>
      </c>
      <c r="W2416" s="32">
        <f t="shared" si="274"/>
        <v>12535.43</v>
      </c>
      <c r="X2416" s="32"/>
      <c r="Y2416" s="32">
        <f t="shared" si="270"/>
        <v>12535.43</v>
      </c>
      <c r="Z2416" s="55">
        <f t="shared" si="275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2964</v>
      </c>
      <c r="I2417" s="20" t="s">
        <v>2965</v>
      </c>
      <c r="J2417" s="20" t="s">
        <v>2966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3"/>
        <v>9033.5099999999984</v>
      </c>
      <c r="W2417" s="32">
        <f t="shared" si="274"/>
        <v>2083.54</v>
      </c>
      <c r="X2417" s="32"/>
      <c r="Y2417" s="32">
        <f t="shared" si="270"/>
        <v>2083.54</v>
      </c>
      <c r="Z2417" s="55">
        <f t="shared" si="275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2964</v>
      </c>
      <c r="I2418" s="20" t="s">
        <v>2965</v>
      </c>
      <c r="J2418" s="20" t="s">
        <v>2966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3"/>
        <v>0</v>
      </c>
      <c r="W2418" s="32">
        <f t="shared" si="274"/>
        <v>168.9</v>
      </c>
      <c r="X2418" s="32"/>
      <c r="Y2418" s="32">
        <f t="shared" si="270"/>
        <v>168.9</v>
      </c>
      <c r="Z2418" s="55">
        <f t="shared" si="275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2978</v>
      </c>
      <c r="F2419" s="51" t="s">
        <v>2978</v>
      </c>
      <c r="G2419" s="51" t="s">
        <v>2978</v>
      </c>
      <c r="H2419" s="51" t="s">
        <v>2964</v>
      </c>
      <c r="I2419" s="20" t="s">
        <v>2965</v>
      </c>
      <c r="J2419" s="20" t="s">
        <v>2966</v>
      </c>
      <c r="K2419" s="20" t="str">
        <f>VLOOKUP(H2419,[1]媒体表!C:T,18,0)</f>
        <v>北京多彩</v>
      </c>
      <c r="L2419" s="51" t="s">
        <v>2978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3"/>
        <v>-81.099999999976717</v>
      </c>
      <c r="W2419" s="32">
        <f t="shared" si="274"/>
        <v>0</v>
      </c>
      <c r="X2419" s="32"/>
      <c r="Y2419" s="32">
        <f t="shared" si="270"/>
        <v>0</v>
      </c>
      <c r="Z2419" s="55">
        <f t="shared" si="275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2979</v>
      </c>
      <c r="G2420" s="51" t="s">
        <v>233</v>
      </c>
      <c r="H2420" s="51" t="s">
        <v>2964</v>
      </c>
      <c r="I2420" s="20" t="s">
        <v>2965</v>
      </c>
      <c r="J2420" s="20" t="s">
        <v>2966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3"/>
        <v>43216.85</v>
      </c>
      <c r="W2420" s="32">
        <f t="shared" si="274"/>
        <v>0</v>
      </c>
      <c r="X2420" s="32"/>
      <c r="Y2420" s="32">
        <f t="shared" si="270"/>
        <v>0</v>
      </c>
      <c r="Z2420" s="55">
        <f t="shared" si="275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2979</v>
      </c>
      <c r="G2421" s="51" t="s">
        <v>233</v>
      </c>
      <c r="H2421" s="51" t="s">
        <v>2964</v>
      </c>
      <c r="I2421" s="20" t="s">
        <v>2965</v>
      </c>
      <c r="J2421" s="20" t="s">
        <v>2966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3"/>
        <v>47853.4</v>
      </c>
      <c r="W2421" s="32">
        <f t="shared" si="274"/>
        <v>0</v>
      </c>
      <c r="X2421" s="32"/>
      <c r="Y2421" s="32">
        <f t="shared" si="270"/>
        <v>0</v>
      </c>
      <c r="Z2421" s="55">
        <f t="shared" si="275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2980</v>
      </c>
      <c r="G2422" s="51" t="s">
        <v>233</v>
      </c>
      <c r="H2422" s="51" t="s">
        <v>2964</v>
      </c>
      <c r="I2422" s="20" t="s">
        <v>2965</v>
      </c>
      <c r="J2422" s="20" t="s">
        <v>2966</v>
      </c>
      <c r="K2422" s="20" t="str">
        <f>VLOOKUP(H2422,[1]媒体表!C:T,18,0)</f>
        <v>北京多彩</v>
      </c>
      <c r="L2422" s="51" t="s">
        <v>2981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3"/>
        <v>0</v>
      </c>
      <c r="W2422" s="32">
        <f t="shared" si="274"/>
        <v>44528.39</v>
      </c>
      <c r="X2422" s="32"/>
      <c r="Y2422" s="32">
        <f t="shared" si="270"/>
        <v>44528.39</v>
      </c>
      <c r="Z2422" s="55">
        <f t="shared" si="275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2084</v>
      </c>
      <c r="F2423" s="51" t="s">
        <v>2085</v>
      </c>
      <c r="G2423" s="51" t="s">
        <v>2084</v>
      </c>
      <c r="H2423" s="51" t="s">
        <v>2964</v>
      </c>
      <c r="I2423" s="20" t="s">
        <v>2965</v>
      </c>
      <c r="J2423" s="20" t="s">
        <v>2966</v>
      </c>
      <c r="K2423" s="20" t="str">
        <f>VLOOKUP(H2423,[1]媒体表!C:T,18,0)</f>
        <v>北京多彩</v>
      </c>
      <c r="L2423" s="51" t="s">
        <v>2084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3"/>
        <v>18209.419999999998</v>
      </c>
      <c r="W2423" s="32">
        <f t="shared" si="274"/>
        <v>1790.58</v>
      </c>
      <c r="X2423" s="32"/>
      <c r="Y2423" s="32">
        <f t="shared" si="270"/>
        <v>1790.58</v>
      </c>
      <c r="Z2423" s="55">
        <f t="shared" si="275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2982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2084</v>
      </c>
      <c r="F2424" s="51" t="s">
        <v>2983</v>
      </c>
      <c r="G2424" s="51" t="s">
        <v>2084</v>
      </c>
      <c r="H2424" s="51" t="s">
        <v>2964</v>
      </c>
      <c r="I2424" s="20" t="s">
        <v>2965</v>
      </c>
      <c r="J2424" s="20" t="s">
        <v>2966</v>
      </c>
      <c r="K2424" s="20" t="str">
        <f>VLOOKUP(H2424,[1]媒体表!C:T,18,0)</f>
        <v>北京多彩</v>
      </c>
      <c r="L2424" s="51" t="s">
        <v>2084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3"/>
        <v>0</v>
      </c>
      <c r="W2424" s="32">
        <f t="shared" si="274"/>
        <v>25649.33</v>
      </c>
      <c r="X2424" s="32"/>
      <c r="Y2424" s="32">
        <f t="shared" ref="Y2424:Y2487" si="276">W2424+X2424</f>
        <v>25649.33</v>
      </c>
      <c r="Z2424" s="55">
        <f t="shared" si="275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2984</v>
      </c>
      <c r="F2425" s="51" t="s">
        <v>2984</v>
      </c>
      <c r="G2425" s="51" t="s">
        <v>2984</v>
      </c>
      <c r="H2425" s="51" t="s">
        <v>2964</v>
      </c>
      <c r="I2425" s="20" t="s">
        <v>2965</v>
      </c>
      <c r="J2425" s="20" t="s">
        <v>2966</v>
      </c>
      <c r="K2425" s="20" t="str">
        <f>VLOOKUP(H2425,[1]媒体表!C:T,18,0)</f>
        <v>北京多彩</v>
      </c>
      <c r="L2425" s="51" t="s">
        <v>2984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3"/>
        <v>199.9</v>
      </c>
      <c r="W2425" s="32">
        <f t="shared" si="274"/>
        <v>0</v>
      </c>
      <c r="X2425" s="32"/>
      <c r="Y2425" s="32">
        <f t="shared" si="276"/>
        <v>0</v>
      </c>
      <c r="Z2425" s="55">
        <f t="shared" si="275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2985</v>
      </c>
      <c r="F2426" s="51" t="s">
        <v>2985</v>
      </c>
      <c r="G2426" s="51" t="s">
        <v>2985</v>
      </c>
      <c r="H2426" s="51" t="s">
        <v>2964</v>
      </c>
      <c r="I2426" s="20" t="s">
        <v>2965</v>
      </c>
      <c r="J2426" s="20" t="s">
        <v>2966</v>
      </c>
      <c r="K2426" s="20" t="str">
        <f>VLOOKUP(H2426,[1]媒体表!C:T,18,0)</f>
        <v>北京多彩</v>
      </c>
      <c r="L2426" s="51" t="s">
        <v>2986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3"/>
        <v>4.5</v>
      </c>
      <c r="W2426" s="32">
        <f t="shared" si="274"/>
        <v>0</v>
      </c>
      <c r="X2426" s="32"/>
      <c r="Y2426" s="32">
        <f t="shared" si="276"/>
        <v>0</v>
      </c>
      <c r="Z2426" s="55">
        <f t="shared" si="275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2987</v>
      </c>
      <c r="F2427" s="51" t="s">
        <v>2987</v>
      </c>
      <c r="G2427" s="51" t="s">
        <v>2987</v>
      </c>
      <c r="H2427" s="51" t="s">
        <v>2964</v>
      </c>
      <c r="I2427" s="20" t="s">
        <v>2965</v>
      </c>
      <c r="J2427" s="20" t="s">
        <v>2966</v>
      </c>
      <c r="K2427" s="20" t="str">
        <f>VLOOKUP(H2427,[1]媒体表!C:T,18,0)</f>
        <v>北京多彩</v>
      </c>
      <c r="L2427" s="51" t="s">
        <v>2976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3"/>
        <v>0</v>
      </c>
      <c r="W2427" s="32">
        <f t="shared" si="274"/>
        <v>0</v>
      </c>
      <c r="X2427" s="32"/>
      <c r="Y2427" s="32">
        <f t="shared" si="276"/>
        <v>0</v>
      </c>
      <c r="Z2427" s="55">
        <f t="shared" si="275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2964</v>
      </c>
      <c r="I2428" s="20" t="s">
        <v>2965</v>
      </c>
      <c r="J2428" s="20" t="s">
        <v>2966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3"/>
        <v>0</v>
      </c>
      <c r="W2428" s="32">
        <f t="shared" si="274"/>
        <v>31923.77</v>
      </c>
      <c r="X2428" s="32">
        <f>W2428*R2428</f>
        <v>638.47540000000004</v>
      </c>
      <c r="Y2428" s="32">
        <f t="shared" si="276"/>
        <v>32562.2454</v>
      </c>
      <c r="Z2428" s="55">
        <f t="shared" si="275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2988</v>
      </c>
      <c r="F2429" s="51" t="s">
        <v>2988</v>
      </c>
      <c r="G2429" s="51" t="s">
        <v>2988</v>
      </c>
      <c r="H2429" s="51" t="s">
        <v>2964</v>
      </c>
      <c r="I2429" s="20" t="s">
        <v>2965</v>
      </c>
      <c r="J2429" s="20" t="s">
        <v>2966</v>
      </c>
      <c r="K2429" s="20" t="str">
        <f>VLOOKUP(H2429,[1]媒体表!C:T,18,0)</f>
        <v>北京多彩</v>
      </c>
      <c r="L2429" s="51" t="s">
        <v>2988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3"/>
        <v>10000</v>
      </c>
      <c r="W2429" s="32">
        <f t="shared" si="274"/>
        <v>0</v>
      </c>
      <c r="X2429" s="32"/>
      <c r="Y2429" s="32">
        <f t="shared" si="276"/>
        <v>0</v>
      </c>
      <c r="Z2429" s="55">
        <f t="shared" si="275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2964</v>
      </c>
      <c r="I2430" s="20" t="s">
        <v>2965</v>
      </c>
      <c r="J2430" s="20" t="s">
        <v>2966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3"/>
        <v>150.11000000000101</v>
      </c>
      <c r="W2430" s="32">
        <f t="shared" si="274"/>
        <v>0</v>
      </c>
      <c r="X2430" s="32"/>
      <c r="Y2430" s="32">
        <f t="shared" si="276"/>
        <v>0</v>
      </c>
      <c r="Z2430" s="55">
        <f t="shared" si="275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2964</v>
      </c>
      <c r="I2431" s="20" t="s">
        <v>2965</v>
      </c>
      <c r="J2431" s="20" t="s">
        <v>2966</v>
      </c>
      <c r="K2431" s="20" t="str">
        <f>VLOOKUP(H2431,[1]媒体表!C:T,18,0)</f>
        <v>北京多彩</v>
      </c>
      <c r="L2431" s="51" t="s">
        <v>2104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3"/>
        <v>9573.9699999999993</v>
      </c>
      <c r="W2431" s="32">
        <f t="shared" si="274"/>
        <v>0</v>
      </c>
      <c r="X2431" s="32"/>
      <c r="Y2431" s="32">
        <f t="shared" si="276"/>
        <v>0</v>
      </c>
      <c r="Z2431" s="55">
        <f t="shared" si="275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2964</v>
      </c>
      <c r="I2432" s="20" t="s">
        <v>2965</v>
      </c>
      <c r="J2432" s="20" t="s">
        <v>2966</v>
      </c>
      <c r="K2432" s="20" t="str">
        <f>VLOOKUP(H2432,[1]媒体表!C:T,18,0)</f>
        <v>北京多彩</v>
      </c>
      <c r="L2432" s="51" t="s">
        <v>2989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3"/>
        <v>0</v>
      </c>
      <c r="W2432" s="32">
        <f t="shared" si="274"/>
        <v>195476.22</v>
      </c>
      <c r="X2432" s="32">
        <f>W2432*R2432</f>
        <v>5864.2865999999995</v>
      </c>
      <c r="Y2432" s="32">
        <f t="shared" si="276"/>
        <v>201340.50659999999</v>
      </c>
      <c r="Z2432" s="55">
        <f t="shared" si="275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2990</v>
      </c>
      <c r="F2433" s="51" t="s">
        <v>2990</v>
      </c>
      <c r="G2433" s="51" t="s">
        <v>2990</v>
      </c>
      <c r="H2433" s="51" t="s">
        <v>2964</v>
      </c>
      <c r="I2433" s="20" t="s">
        <v>2965</v>
      </c>
      <c r="J2433" s="20" t="s">
        <v>2966</v>
      </c>
      <c r="K2433" s="20" t="str">
        <f>VLOOKUP(H2433,[1]媒体表!C:T,18,0)</f>
        <v>北京多彩</v>
      </c>
      <c r="L2433" s="51" t="s">
        <v>2990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3"/>
        <v>0.22999999999999701</v>
      </c>
      <c r="W2433" s="32">
        <f t="shared" si="274"/>
        <v>0</v>
      </c>
      <c r="X2433" s="32"/>
      <c r="Y2433" s="32">
        <f t="shared" si="276"/>
        <v>0</v>
      </c>
      <c r="Z2433" s="55">
        <f t="shared" si="275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2964</v>
      </c>
      <c r="I2434" s="20" t="s">
        <v>2965</v>
      </c>
      <c r="J2434" s="20" t="s">
        <v>2966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3"/>
        <v>2040078.46</v>
      </c>
      <c r="W2434" s="32">
        <f t="shared" si="274"/>
        <v>959921.54</v>
      </c>
      <c r="X2434" s="32"/>
      <c r="Y2434" s="32">
        <f t="shared" si="276"/>
        <v>959921.54</v>
      </c>
      <c r="Z2434" s="55">
        <f t="shared" si="275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2991</v>
      </c>
      <c r="G2435" s="51" t="s">
        <v>342</v>
      </c>
      <c r="H2435" s="51" t="s">
        <v>2964</v>
      </c>
      <c r="I2435" s="20" t="s">
        <v>2965</v>
      </c>
      <c r="J2435" s="20" t="s">
        <v>2966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3"/>
        <v>-13.600000000002183</v>
      </c>
      <c r="W2435" s="32">
        <f t="shared" si="274"/>
        <v>18752.900000000001</v>
      </c>
      <c r="X2435" s="32"/>
      <c r="Y2435" s="32">
        <f t="shared" si="276"/>
        <v>18752.900000000001</v>
      </c>
      <c r="Z2435" s="55">
        <f t="shared" si="275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2964</v>
      </c>
      <c r="I2436" s="20" t="s">
        <v>2965</v>
      </c>
      <c r="J2436" s="20" t="s">
        <v>2966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3"/>
        <v>891096.97000000067</v>
      </c>
      <c r="W2436" s="32">
        <f t="shared" si="274"/>
        <v>3131529.66</v>
      </c>
      <c r="X2436" s="32">
        <f>W2436*R2436</f>
        <v>93945.889800000004</v>
      </c>
      <c r="Y2436" s="32">
        <f t="shared" si="276"/>
        <v>3225475.5498000002</v>
      </c>
      <c r="Z2436" s="55">
        <f t="shared" si="275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2964</v>
      </c>
      <c r="I2437" s="20" t="s">
        <v>2965</v>
      </c>
      <c r="J2437" s="20" t="s">
        <v>2966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3"/>
        <v>-13.100000000000392</v>
      </c>
      <c r="W2437" s="32">
        <f t="shared" si="274"/>
        <v>94.08</v>
      </c>
      <c r="X2437" s="32"/>
      <c r="Y2437" s="32">
        <f t="shared" si="276"/>
        <v>94.08</v>
      </c>
      <c r="Z2437" s="55">
        <f t="shared" si="275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1687</v>
      </c>
      <c r="F2438" s="51" t="s">
        <v>1688</v>
      </c>
      <c r="G2438" s="51" t="s">
        <v>1687</v>
      </c>
      <c r="H2438" s="51" t="s">
        <v>2964</v>
      </c>
      <c r="I2438" s="20" t="s">
        <v>2965</v>
      </c>
      <c r="J2438" s="20" t="s">
        <v>2966</v>
      </c>
      <c r="K2438" s="20" t="str">
        <f>VLOOKUP(H2438,[1]媒体表!C:T,18,0)</f>
        <v>北京多彩</v>
      </c>
      <c r="L2438" s="51" t="s">
        <v>2992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3"/>
        <v>5.7</v>
      </c>
      <c r="W2438" s="32">
        <f t="shared" si="274"/>
        <v>0</v>
      </c>
      <c r="X2438" s="32"/>
      <c r="Y2438" s="32">
        <f t="shared" si="276"/>
        <v>0</v>
      </c>
      <c r="Z2438" s="55">
        <f t="shared" si="275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1687</v>
      </c>
      <c r="F2439" s="51" t="s">
        <v>1688</v>
      </c>
      <c r="G2439" s="51" t="s">
        <v>1687</v>
      </c>
      <c r="H2439" s="51" t="s">
        <v>2964</v>
      </c>
      <c r="I2439" s="20" t="s">
        <v>2965</v>
      </c>
      <c r="J2439" s="20" t="s">
        <v>2966</v>
      </c>
      <c r="K2439" s="20" t="str">
        <f>VLOOKUP(H2439,[1]媒体表!C:T,18,0)</f>
        <v>北京多彩</v>
      </c>
      <c r="L2439" s="51" t="s">
        <v>1687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3"/>
        <v>-72.400000000000006</v>
      </c>
      <c r="W2439" s="32">
        <f t="shared" si="274"/>
        <v>0</v>
      </c>
      <c r="X2439" s="32"/>
      <c r="Y2439" s="32">
        <f t="shared" si="276"/>
        <v>0</v>
      </c>
      <c r="Z2439" s="55">
        <f t="shared" si="275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1687</v>
      </c>
      <c r="F2440" s="51" t="s">
        <v>2993</v>
      </c>
      <c r="G2440" s="51" t="s">
        <v>1687</v>
      </c>
      <c r="H2440" s="51" t="s">
        <v>2964</v>
      </c>
      <c r="I2440" s="20" t="s">
        <v>2965</v>
      </c>
      <c r="J2440" s="20" t="s">
        <v>2966</v>
      </c>
      <c r="K2440" s="20" t="str">
        <f>VLOOKUP(H2440,[1]媒体表!C:T,18,0)</f>
        <v>北京多彩</v>
      </c>
      <c r="L2440" s="51" t="s">
        <v>2846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3"/>
        <v>655925.44999999995</v>
      </c>
      <c r="W2440" s="32">
        <f t="shared" si="274"/>
        <v>1382275.2</v>
      </c>
      <c r="X2440" s="32"/>
      <c r="Y2440" s="32">
        <f t="shared" si="276"/>
        <v>1382275.2</v>
      </c>
      <c r="Z2440" s="55">
        <f t="shared" si="275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2964</v>
      </c>
      <c r="I2441" s="20" t="s">
        <v>2965</v>
      </c>
      <c r="J2441" s="20" t="s">
        <v>2966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3"/>
        <v>23422.32</v>
      </c>
      <c r="W2441" s="32">
        <f t="shared" si="274"/>
        <v>0</v>
      </c>
      <c r="X2441" s="32"/>
      <c r="Y2441" s="32">
        <f t="shared" si="276"/>
        <v>0</v>
      </c>
      <c r="Z2441" s="55">
        <f t="shared" si="275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2964</v>
      </c>
      <c r="I2442" s="20" t="s">
        <v>2965</v>
      </c>
      <c r="J2442" s="20" t="s">
        <v>2966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3"/>
        <v>2303176.19</v>
      </c>
      <c r="W2442" s="32">
        <f t="shared" si="274"/>
        <v>3068.9</v>
      </c>
      <c r="X2442" s="32"/>
      <c r="Y2442" s="32">
        <f t="shared" si="276"/>
        <v>3068.9</v>
      </c>
      <c r="Z2442" s="55">
        <f t="shared" si="275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2964</v>
      </c>
      <c r="I2443" s="20" t="s">
        <v>2965</v>
      </c>
      <c r="J2443" s="20" t="s">
        <v>2966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3"/>
        <v>449422.60000000009</v>
      </c>
      <c r="W2443" s="32">
        <f t="shared" si="274"/>
        <v>0</v>
      </c>
      <c r="X2443" s="32"/>
      <c r="Y2443" s="32">
        <f t="shared" si="276"/>
        <v>0</v>
      </c>
      <c r="Z2443" s="55">
        <f t="shared" si="275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2994</v>
      </c>
      <c r="F2444" s="51" t="s">
        <v>2994</v>
      </c>
      <c r="G2444" s="51" t="s">
        <v>2994</v>
      </c>
      <c r="H2444" s="51" t="s">
        <v>2964</v>
      </c>
      <c r="I2444" s="20" t="s">
        <v>2965</v>
      </c>
      <c r="J2444" s="20" t="s">
        <v>2966</v>
      </c>
      <c r="K2444" s="20" t="str">
        <f>VLOOKUP(H2444,[1]媒体表!C:T,18,0)</f>
        <v>北京多彩</v>
      </c>
      <c r="L2444" s="51" t="s">
        <v>2994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3"/>
        <v>17948.7</v>
      </c>
      <c r="W2444" s="32">
        <f t="shared" si="274"/>
        <v>0</v>
      </c>
      <c r="X2444" s="32"/>
      <c r="Y2444" s="32">
        <f t="shared" si="276"/>
        <v>0</v>
      </c>
      <c r="Z2444" s="55">
        <f t="shared" si="275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2995</v>
      </c>
      <c r="F2445" s="51" t="s">
        <v>2995</v>
      </c>
      <c r="G2445" s="51" t="s">
        <v>2995</v>
      </c>
      <c r="H2445" s="51" t="s">
        <v>2964</v>
      </c>
      <c r="I2445" s="20" t="s">
        <v>2965</v>
      </c>
      <c r="J2445" s="20" t="s">
        <v>2966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3"/>
        <v>99918.34</v>
      </c>
      <c r="W2445" s="32">
        <f t="shared" si="274"/>
        <v>0</v>
      </c>
      <c r="X2445" s="32"/>
      <c r="Y2445" s="32">
        <f t="shared" si="276"/>
        <v>0</v>
      </c>
      <c r="Z2445" s="55">
        <f t="shared" si="275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2964</v>
      </c>
      <c r="I2446" s="20" t="s">
        <v>2965</v>
      </c>
      <c r="J2446" s="20" t="s">
        <v>2966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3"/>
        <v>99116.21000000021</v>
      </c>
      <c r="W2446" s="32">
        <f t="shared" si="274"/>
        <v>428.73</v>
      </c>
      <c r="X2446" s="32">
        <f>W2446*5%</f>
        <v>21.436500000000002</v>
      </c>
      <c r="Y2446" s="32">
        <f t="shared" si="276"/>
        <v>450.16650000000004</v>
      </c>
      <c r="Z2446" s="55">
        <f t="shared" si="275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2964</v>
      </c>
      <c r="I2447" s="20" t="s">
        <v>2965</v>
      </c>
      <c r="J2447" s="20" t="s">
        <v>2966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3"/>
        <v>1041938.5999999996</v>
      </c>
      <c r="W2447" s="32">
        <f t="shared" si="274"/>
        <v>1059365.6200000001</v>
      </c>
      <c r="X2447" s="32">
        <v>43543.03</v>
      </c>
      <c r="Y2447" s="32">
        <f t="shared" si="276"/>
        <v>1102908.6500000001</v>
      </c>
      <c r="Z2447" s="55">
        <f t="shared" si="275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2143</v>
      </c>
      <c r="F2448" s="51" t="s">
        <v>2143</v>
      </c>
      <c r="G2448" s="51" t="s">
        <v>2143</v>
      </c>
      <c r="H2448" s="51" t="s">
        <v>2964</v>
      </c>
      <c r="I2448" s="20" t="s">
        <v>2965</v>
      </c>
      <c r="J2448" s="20" t="s">
        <v>2966</v>
      </c>
      <c r="K2448" s="20" t="str">
        <f>VLOOKUP(H2448,[1]媒体表!C:T,18,0)</f>
        <v>北京多彩</v>
      </c>
      <c r="L2448" s="51" t="s">
        <v>2996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3"/>
        <v>0</v>
      </c>
      <c r="W2448" s="32">
        <f t="shared" si="274"/>
        <v>4069.5</v>
      </c>
      <c r="X2448" s="32"/>
      <c r="Y2448" s="32">
        <f t="shared" si="276"/>
        <v>4069.5</v>
      </c>
      <c r="Z2448" s="55">
        <f t="shared" si="275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2964</v>
      </c>
      <c r="I2449" s="20" t="s">
        <v>2965</v>
      </c>
      <c r="J2449" s="20" t="s">
        <v>2966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3"/>
        <v>-273.16000000000003</v>
      </c>
      <c r="W2449" s="32">
        <f t="shared" si="274"/>
        <v>0</v>
      </c>
      <c r="X2449" s="32"/>
      <c r="Y2449" s="32">
        <f t="shared" si="276"/>
        <v>0</v>
      </c>
      <c r="Z2449" s="55">
        <f t="shared" si="275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2964</v>
      </c>
      <c r="I2450" s="20" t="s">
        <v>2965</v>
      </c>
      <c r="J2450" s="20" t="s">
        <v>2966</v>
      </c>
      <c r="K2450" s="20" t="str">
        <f>VLOOKUP(H2450,[1]媒体表!C:T,18,0)</f>
        <v>北京多彩</v>
      </c>
      <c r="L2450" s="51" t="s">
        <v>1758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3"/>
        <v>6731.02</v>
      </c>
      <c r="W2450" s="32">
        <f t="shared" si="274"/>
        <v>19960.27</v>
      </c>
      <c r="X2450" s="32"/>
      <c r="Y2450" s="32">
        <f t="shared" si="276"/>
        <v>19960.27</v>
      </c>
      <c r="Z2450" s="55">
        <f t="shared" si="275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2964</v>
      </c>
      <c r="I2451" s="20" t="s">
        <v>2965</v>
      </c>
      <c r="J2451" s="20" t="s">
        <v>2966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3"/>
        <v>-45.599999999998545</v>
      </c>
      <c r="W2451" s="32">
        <f t="shared" si="274"/>
        <v>0</v>
      </c>
      <c r="X2451" s="32"/>
      <c r="Y2451" s="32">
        <f t="shared" si="276"/>
        <v>0</v>
      </c>
      <c r="Z2451" s="55">
        <f t="shared" si="275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2964</v>
      </c>
      <c r="I2452" s="20" t="s">
        <v>2965</v>
      </c>
      <c r="J2452" s="20" t="s">
        <v>2966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3"/>
        <v>19162.650000000001</v>
      </c>
      <c r="W2452" s="32">
        <f t="shared" si="274"/>
        <v>42337.51</v>
      </c>
      <c r="X2452" s="32"/>
      <c r="Y2452" s="32">
        <f t="shared" si="276"/>
        <v>42337.51</v>
      </c>
      <c r="Z2452" s="55">
        <f t="shared" si="275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2182</v>
      </c>
      <c r="F2453" s="51" t="s">
        <v>2182</v>
      </c>
      <c r="G2453" s="51" t="s">
        <v>2182</v>
      </c>
      <c r="H2453" s="51" t="s">
        <v>2964</v>
      </c>
      <c r="I2453" s="20" t="s">
        <v>2965</v>
      </c>
      <c r="J2453" s="20" t="s">
        <v>2966</v>
      </c>
      <c r="K2453" s="20" t="str">
        <f>VLOOKUP(H2453,[1]媒体表!C:T,18,0)</f>
        <v>北京多彩</v>
      </c>
      <c r="L2453" s="51" t="s">
        <v>2997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3"/>
        <v>32730.089999999982</v>
      </c>
      <c r="W2453" s="32">
        <f t="shared" si="274"/>
        <v>75641.3</v>
      </c>
      <c r="X2453" s="32">
        <f t="shared" ref="X2453:X2457" si="277">W2453*R2453</f>
        <v>2269.239</v>
      </c>
      <c r="Y2453" s="32">
        <f t="shared" si="276"/>
        <v>77910.539000000004</v>
      </c>
      <c r="Z2453" s="55">
        <f t="shared" si="275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2998</v>
      </c>
      <c r="F2454" s="51" t="s">
        <v>2998</v>
      </c>
      <c r="G2454" s="51" t="s">
        <v>2998</v>
      </c>
      <c r="H2454" s="51" t="s">
        <v>2964</v>
      </c>
      <c r="I2454" s="20" t="s">
        <v>2965</v>
      </c>
      <c r="J2454" s="20" t="s">
        <v>2966</v>
      </c>
      <c r="K2454" s="20" t="str">
        <f>VLOOKUP(H2454,[1]媒体表!C:T,18,0)</f>
        <v>北京多彩</v>
      </c>
      <c r="L2454" s="51" t="s">
        <v>2999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3"/>
        <v>10928.259999999995</v>
      </c>
      <c r="W2454" s="32">
        <f t="shared" si="274"/>
        <v>60205.5</v>
      </c>
      <c r="X2454" s="32"/>
      <c r="Y2454" s="32">
        <f t="shared" si="276"/>
        <v>60205.5</v>
      </c>
      <c r="Z2454" s="55">
        <f t="shared" si="275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2964</v>
      </c>
      <c r="I2455" s="20" t="s">
        <v>2965</v>
      </c>
      <c r="J2455" s="20" t="s">
        <v>2966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3"/>
        <v>4064.1000000000022</v>
      </c>
      <c r="W2455" s="32">
        <f t="shared" si="274"/>
        <v>19753.96</v>
      </c>
      <c r="X2455" s="32">
        <f t="shared" si="277"/>
        <v>592.61879999999996</v>
      </c>
      <c r="Y2455" s="32">
        <f t="shared" si="276"/>
        <v>20346.578799999999</v>
      </c>
      <c r="Z2455" s="55">
        <f t="shared" si="275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2186</v>
      </c>
      <c r="F2456" s="51" t="s">
        <v>2186</v>
      </c>
      <c r="G2456" s="51" t="s">
        <v>2186</v>
      </c>
      <c r="H2456" s="51" t="s">
        <v>2964</v>
      </c>
      <c r="I2456" s="20" t="s">
        <v>2965</v>
      </c>
      <c r="J2456" s="20" t="s">
        <v>2966</v>
      </c>
      <c r="K2456" s="20" t="str">
        <f>VLOOKUP(H2456,[1]媒体表!C:T,18,0)</f>
        <v>北京多彩</v>
      </c>
      <c r="L2456" s="51" t="s">
        <v>2186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3"/>
        <v>43324.86</v>
      </c>
      <c r="W2456" s="32">
        <f t="shared" si="274"/>
        <v>80813.42</v>
      </c>
      <c r="X2456" s="32">
        <f t="shared" si="277"/>
        <v>2424.4025999999999</v>
      </c>
      <c r="Y2456" s="32">
        <f t="shared" si="276"/>
        <v>83237.8226</v>
      </c>
      <c r="Z2456" s="55">
        <f t="shared" si="275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3000</v>
      </c>
      <c r="F2457" s="51" t="s">
        <v>3000</v>
      </c>
      <c r="G2457" s="51" t="s">
        <v>3000</v>
      </c>
      <c r="H2457" s="51" t="s">
        <v>2964</v>
      </c>
      <c r="I2457" s="20" t="s">
        <v>2965</v>
      </c>
      <c r="J2457" s="20" t="s">
        <v>2966</v>
      </c>
      <c r="K2457" s="20" t="str">
        <f>VLOOKUP(H2457,[1]媒体表!C:T,18,0)</f>
        <v>北京多彩</v>
      </c>
      <c r="L2457" s="58" t="s">
        <v>3000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3"/>
        <v>3222.8900000000012</v>
      </c>
      <c r="W2457" s="32">
        <f t="shared" si="274"/>
        <v>11782.49</v>
      </c>
      <c r="X2457" s="32">
        <f t="shared" si="277"/>
        <v>471.2996</v>
      </c>
      <c r="Y2457" s="32">
        <f t="shared" si="276"/>
        <v>12253.7896</v>
      </c>
      <c r="Z2457" s="55">
        <f t="shared" si="275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3001</v>
      </c>
      <c r="F2458" s="51" t="s">
        <v>3002</v>
      </c>
      <c r="G2458" s="51" t="s">
        <v>3001</v>
      </c>
      <c r="H2458" s="51" t="s">
        <v>2964</v>
      </c>
      <c r="I2458" s="20" t="s">
        <v>2965</v>
      </c>
      <c r="J2458" s="20" t="s">
        <v>2966</v>
      </c>
      <c r="K2458" s="20" t="str">
        <f>VLOOKUP(H2458,[1]媒体表!C:T,18,0)</f>
        <v>北京多彩</v>
      </c>
      <c r="L2458" s="58" t="s">
        <v>3003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3"/>
        <v>-46.4</v>
      </c>
      <c r="W2458" s="32">
        <f t="shared" si="274"/>
        <v>0</v>
      </c>
      <c r="X2458" s="32"/>
      <c r="Y2458" s="32">
        <f t="shared" si="276"/>
        <v>0</v>
      </c>
      <c r="Z2458" s="55">
        <f t="shared" si="275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2964</v>
      </c>
      <c r="I2459" s="20" t="s">
        <v>2965</v>
      </c>
      <c r="J2459" s="20" t="s">
        <v>2966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3"/>
        <v>17534.32</v>
      </c>
      <c r="W2459" s="32">
        <f t="shared" si="274"/>
        <v>22520.9</v>
      </c>
      <c r="X2459" s="32">
        <f t="shared" ref="X2459:X2465" si="278">W2459*R2459</f>
        <v>675.62700000000007</v>
      </c>
      <c r="Y2459" s="32">
        <f t="shared" si="276"/>
        <v>23196.527000000002</v>
      </c>
      <c r="Z2459" s="55">
        <f t="shared" si="275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2964</v>
      </c>
      <c r="I2460" s="20" t="s">
        <v>2965</v>
      </c>
      <c r="J2460" s="20" t="s">
        <v>2966</v>
      </c>
      <c r="K2460" s="20" t="str">
        <f>VLOOKUP(H2460,[1]媒体表!C:T,18,0)</f>
        <v>北京多彩</v>
      </c>
      <c r="L2460" s="58" t="s">
        <v>3004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3"/>
        <v>0</v>
      </c>
      <c r="W2460" s="32">
        <f t="shared" si="274"/>
        <v>0</v>
      </c>
      <c r="X2460" s="32">
        <f t="shared" si="278"/>
        <v>0</v>
      </c>
      <c r="Y2460" s="32">
        <f t="shared" si="276"/>
        <v>0</v>
      </c>
      <c r="Z2460" s="55">
        <f t="shared" si="275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2964</v>
      </c>
      <c r="I2461" s="20" t="s">
        <v>2965</v>
      </c>
      <c r="J2461" s="20" t="s">
        <v>2966</v>
      </c>
      <c r="K2461" s="20" t="str">
        <f>VLOOKUP(H2461,[1]媒体表!C:T,18,0)</f>
        <v>北京多彩</v>
      </c>
      <c r="L2461" s="58" t="s">
        <v>3005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3"/>
        <v>6908.9199999999983</v>
      </c>
      <c r="W2461" s="32">
        <f t="shared" si="274"/>
        <v>26987.4</v>
      </c>
      <c r="X2461" s="32">
        <f t="shared" si="278"/>
        <v>809.62199999999996</v>
      </c>
      <c r="Y2461" s="32">
        <f t="shared" si="276"/>
        <v>27797.022000000001</v>
      </c>
      <c r="Z2461" s="55">
        <f t="shared" si="275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2964</v>
      </c>
      <c r="I2462" s="20" t="s">
        <v>2965</v>
      </c>
      <c r="J2462" s="20" t="s">
        <v>2966</v>
      </c>
      <c r="K2462" s="20" t="str">
        <f>VLOOKUP(H2462,[1]媒体表!C:T,18,0)</f>
        <v>北京多彩</v>
      </c>
      <c r="L2462" s="58" t="s">
        <v>3006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3"/>
        <v>8242.8000000000011</v>
      </c>
      <c r="W2462" s="32">
        <f t="shared" si="274"/>
        <v>1303.3</v>
      </c>
      <c r="X2462" s="32">
        <f t="shared" si="278"/>
        <v>39.098999999999997</v>
      </c>
      <c r="Y2462" s="32">
        <f t="shared" si="276"/>
        <v>1342.3989999999999</v>
      </c>
      <c r="Z2462" s="55">
        <f t="shared" si="275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2964</v>
      </c>
      <c r="I2463" s="20" t="s">
        <v>2965</v>
      </c>
      <c r="J2463" s="20" t="s">
        <v>2966</v>
      </c>
      <c r="K2463" s="20" t="str">
        <f>VLOOKUP(H2463,[1]媒体表!C:T,18,0)</f>
        <v>北京多彩</v>
      </c>
      <c r="L2463" s="58" t="s">
        <v>3007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3"/>
        <v>0</v>
      </c>
      <c r="W2463" s="32">
        <f t="shared" si="274"/>
        <v>0</v>
      </c>
      <c r="X2463" s="32">
        <f t="shared" si="278"/>
        <v>0</v>
      </c>
      <c r="Y2463" s="32">
        <f t="shared" si="276"/>
        <v>0</v>
      </c>
      <c r="Z2463" s="55">
        <f t="shared" si="275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2964</v>
      </c>
      <c r="I2464" s="20" t="s">
        <v>2965</v>
      </c>
      <c r="J2464" s="20" t="s">
        <v>2966</v>
      </c>
      <c r="K2464" s="20" t="str">
        <f>VLOOKUP(H2464,[1]媒体表!C:T,18,0)</f>
        <v>北京多彩</v>
      </c>
      <c r="L2464" s="58" t="s">
        <v>3008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9">S2464+T2464-U2464</f>
        <v>25929.010000000002</v>
      </c>
      <c r="W2464" s="32">
        <f t="shared" ref="W2464:W2527" si="280">IF(O2464="返货",U2464/(1+P2464),IF(O2464="返现",U2464,IF(O2464="折扣",U2464*P2464,IF(O2464="无",U2464))))</f>
        <v>19930.400000000001</v>
      </c>
      <c r="X2464" s="32">
        <f t="shared" si="278"/>
        <v>597.91200000000003</v>
      </c>
      <c r="Y2464" s="32">
        <f t="shared" si="276"/>
        <v>20528.312000000002</v>
      </c>
      <c r="Z2464" s="55">
        <f t="shared" ref="Z2464:Z2527" si="281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2239</v>
      </c>
      <c r="F2465" s="51" t="s">
        <v>2239</v>
      </c>
      <c r="G2465" s="51" t="s">
        <v>2239</v>
      </c>
      <c r="H2465" s="51" t="s">
        <v>2964</v>
      </c>
      <c r="I2465" s="20" t="s">
        <v>2965</v>
      </c>
      <c r="J2465" s="20" t="s">
        <v>2966</v>
      </c>
      <c r="K2465" s="20" t="str">
        <f>VLOOKUP(H2465,[1]媒体表!C:T,18,0)</f>
        <v>北京多彩</v>
      </c>
      <c r="L2465" s="58" t="s">
        <v>2239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9"/>
        <v>314530.08</v>
      </c>
      <c r="W2465" s="32">
        <f t="shared" si="280"/>
        <v>117405.06</v>
      </c>
      <c r="X2465" s="32">
        <f t="shared" si="278"/>
        <v>3522.1517999999996</v>
      </c>
      <c r="Y2465" s="32">
        <f t="shared" si="276"/>
        <v>120927.21179999999</v>
      </c>
      <c r="Z2465" s="55">
        <f t="shared" si="281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2964</v>
      </c>
      <c r="I2466" s="20" t="s">
        <v>2965</v>
      </c>
      <c r="J2466" s="20" t="s">
        <v>2966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9"/>
        <v>266554.99</v>
      </c>
      <c r="W2466" s="32">
        <f t="shared" si="280"/>
        <v>566027.1</v>
      </c>
      <c r="X2466" s="32"/>
      <c r="Y2466" s="32">
        <f t="shared" si="276"/>
        <v>566027.1</v>
      </c>
      <c r="Z2466" s="55">
        <f t="shared" si="281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2964</v>
      </c>
      <c r="I2467" s="20" t="s">
        <v>2965</v>
      </c>
      <c r="J2467" s="20" t="s">
        <v>2966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9"/>
        <v>-13.999999999994799</v>
      </c>
      <c r="W2467" s="32">
        <f t="shared" si="280"/>
        <v>58.24</v>
      </c>
      <c r="X2467" s="32"/>
      <c r="Y2467" s="32">
        <f t="shared" si="276"/>
        <v>58.24</v>
      </c>
      <c r="Z2467" s="55">
        <f t="shared" si="281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1719</v>
      </c>
      <c r="F2468" s="51" t="s">
        <v>1720</v>
      </c>
      <c r="G2468" s="51" t="s">
        <v>1719</v>
      </c>
      <c r="H2468" s="51" t="s">
        <v>2964</v>
      </c>
      <c r="I2468" s="20" t="s">
        <v>2965</v>
      </c>
      <c r="J2468" s="20" t="s">
        <v>2966</v>
      </c>
      <c r="K2468" s="20" t="str">
        <f>VLOOKUP(H2468,[1]媒体表!C:T,18,0)</f>
        <v>北京多彩</v>
      </c>
      <c r="L2468" s="58" t="s">
        <v>1719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9"/>
        <v>138354.20000000001</v>
      </c>
      <c r="W2468" s="32">
        <f t="shared" si="280"/>
        <v>0</v>
      </c>
      <c r="X2468" s="32"/>
      <c r="Y2468" s="32">
        <f t="shared" si="276"/>
        <v>0</v>
      </c>
      <c r="Z2468" s="55">
        <f t="shared" si="281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2964</v>
      </c>
      <c r="I2469" s="20" t="s">
        <v>2965</v>
      </c>
      <c r="J2469" s="20" t="s">
        <v>2966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9"/>
        <v>0</v>
      </c>
      <c r="W2469" s="32">
        <f t="shared" si="280"/>
        <v>0</v>
      </c>
      <c r="X2469" s="32"/>
      <c r="Y2469" s="32">
        <f t="shared" si="276"/>
        <v>0</v>
      </c>
      <c r="Z2469" s="55">
        <f t="shared" si="281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2964</v>
      </c>
      <c r="I2470" s="20" t="s">
        <v>2965</v>
      </c>
      <c r="J2470" s="20" t="s">
        <v>2966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9"/>
        <v>19140.699999999997</v>
      </c>
      <c r="W2470" s="32">
        <f t="shared" si="280"/>
        <v>36729.61</v>
      </c>
      <c r="X2470" s="32"/>
      <c r="Y2470" s="32">
        <f t="shared" si="276"/>
        <v>36729.61</v>
      </c>
      <c r="Z2470" s="55">
        <f t="shared" si="281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2279</v>
      </c>
      <c r="F2471" s="51" t="s">
        <v>2279</v>
      </c>
      <c r="G2471" s="51" t="s">
        <v>2279</v>
      </c>
      <c r="H2471" s="51" t="s">
        <v>2964</v>
      </c>
      <c r="I2471" s="20" t="s">
        <v>2965</v>
      </c>
      <c r="J2471" s="20" t="s">
        <v>2966</v>
      </c>
      <c r="K2471" s="20" t="str">
        <f>VLOOKUP(H2471,[1]媒体表!C:T,18,0)</f>
        <v>北京多彩</v>
      </c>
      <c r="L2471" s="58" t="s">
        <v>2279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9"/>
        <v>112.11000000000092</v>
      </c>
      <c r="W2471" s="32">
        <f t="shared" si="280"/>
        <v>793.33</v>
      </c>
      <c r="X2471" s="32">
        <f>W2471*R2471</f>
        <v>23.799900000000001</v>
      </c>
      <c r="Y2471" s="32">
        <f t="shared" si="276"/>
        <v>817.12990000000002</v>
      </c>
      <c r="Z2471" s="55">
        <f t="shared" si="281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3009</v>
      </c>
      <c r="E2472" s="51" t="s">
        <v>2289</v>
      </c>
      <c r="F2472" s="51" t="s">
        <v>2289</v>
      </c>
      <c r="G2472" s="51" t="s">
        <v>2289</v>
      </c>
      <c r="H2472" s="51" t="s">
        <v>2964</v>
      </c>
      <c r="I2472" s="20" t="s">
        <v>2965</v>
      </c>
      <c r="J2472" s="20" t="s">
        <v>2966</v>
      </c>
      <c r="K2472" s="20" t="str">
        <f>VLOOKUP(H2472,[1]媒体表!C:T,18,0)</f>
        <v>北京多彩</v>
      </c>
      <c r="L2472" s="58" t="s">
        <v>2289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9"/>
        <v>7660.8</v>
      </c>
      <c r="W2472" s="32">
        <f t="shared" si="280"/>
        <v>0</v>
      </c>
      <c r="X2472" s="32"/>
      <c r="Y2472" s="32">
        <f t="shared" si="276"/>
        <v>0</v>
      </c>
      <c r="Z2472" s="55">
        <f t="shared" si="281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2289</v>
      </c>
      <c r="F2473" s="51" t="s">
        <v>2289</v>
      </c>
      <c r="G2473" s="51" t="s">
        <v>2289</v>
      </c>
      <c r="H2473" s="51" t="s">
        <v>2964</v>
      </c>
      <c r="I2473" s="20" t="s">
        <v>2965</v>
      </c>
      <c r="J2473" s="20" t="s">
        <v>2966</v>
      </c>
      <c r="K2473" s="20" t="str">
        <f>VLOOKUP(H2473,[1]媒体表!C:T,18,0)</f>
        <v>北京多彩</v>
      </c>
      <c r="L2473" s="58" t="s">
        <v>3010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9"/>
        <v>1050.71</v>
      </c>
      <c r="W2473" s="32">
        <f t="shared" si="280"/>
        <v>2984.75</v>
      </c>
      <c r="X2473" s="32"/>
      <c r="Y2473" s="32">
        <f t="shared" si="276"/>
        <v>2984.75</v>
      </c>
      <c r="Z2473" s="55">
        <f t="shared" si="281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1732</v>
      </c>
      <c r="F2474" s="51" t="s">
        <v>1732</v>
      </c>
      <c r="G2474" s="51" t="s">
        <v>1732</v>
      </c>
      <c r="H2474" s="51" t="s">
        <v>2964</v>
      </c>
      <c r="I2474" s="20" t="s">
        <v>2965</v>
      </c>
      <c r="J2474" s="20" t="s">
        <v>2966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9"/>
        <v>187602.12</v>
      </c>
      <c r="W2474" s="32">
        <f t="shared" si="280"/>
        <v>942397.88</v>
      </c>
      <c r="X2474" s="32"/>
      <c r="Y2474" s="32">
        <f t="shared" si="276"/>
        <v>942397.88</v>
      </c>
      <c r="Z2474" s="55">
        <f t="shared" si="281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2964</v>
      </c>
      <c r="I2475" s="20" t="s">
        <v>2965</v>
      </c>
      <c r="J2475" s="20" t="s">
        <v>2966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9"/>
        <v>0</v>
      </c>
      <c r="W2475" s="32">
        <f t="shared" si="280"/>
        <v>227619.46</v>
      </c>
      <c r="X2475" s="32"/>
      <c r="Y2475" s="32">
        <f t="shared" si="276"/>
        <v>227619.46</v>
      </c>
      <c r="Z2475" s="55">
        <f t="shared" si="281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3011</v>
      </c>
      <c r="F2476" s="51" t="s">
        <v>3011</v>
      </c>
      <c r="G2476" s="51" t="s">
        <v>3011</v>
      </c>
      <c r="H2476" s="51" t="s">
        <v>2964</v>
      </c>
      <c r="I2476" s="20" t="s">
        <v>2965</v>
      </c>
      <c r="J2476" s="20" t="s">
        <v>2966</v>
      </c>
      <c r="K2476" s="20" t="str">
        <f>VLOOKUP(H2476,[1]媒体表!C:T,18,0)</f>
        <v>北京多彩</v>
      </c>
      <c r="L2476" s="58" t="s">
        <v>3011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9"/>
        <v>5868.93</v>
      </c>
      <c r="W2476" s="32">
        <f t="shared" si="280"/>
        <v>2075.5</v>
      </c>
      <c r="X2476" s="32"/>
      <c r="Y2476" s="32">
        <f t="shared" si="276"/>
        <v>2075.5</v>
      </c>
      <c r="Z2476" s="55">
        <f t="shared" si="281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3012</v>
      </c>
      <c r="F2477" s="51" t="s">
        <v>3012</v>
      </c>
      <c r="G2477" s="51" t="s">
        <v>3012</v>
      </c>
      <c r="H2477" s="51" t="s">
        <v>2964</v>
      </c>
      <c r="I2477" s="20" t="s">
        <v>2965</v>
      </c>
      <c r="J2477" s="20" t="s">
        <v>2966</v>
      </c>
      <c r="K2477" s="20" t="str">
        <f>VLOOKUP(H2477,[1]媒体表!C:T,18,0)</f>
        <v>北京多彩</v>
      </c>
      <c r="L2477" s="58" t="s">
        <v>3012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9"/>
        <v>126473.12</v>
      </c>
      <c r="W2477" s="32">
        <f t="shared" si="280"/>
        <v>0</v>
      </c>
      <c r="X2477" s="32"/>
      <c r="Y2477" s="32">
        <f t="shared" si="276"/>
        <v>0</v>
      </c>
      <c r="Z2477" s="55">
        <f t="shared" si="281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3013</v>
      </c>
      <c r="F2478" s="51" t="s">
        <v>1753</v>
      </c>
      <c r="G2478" s="51" t="s">
        <v>1753</v>
      </c>
      <c r="H2478" s="51" t="s">
        <v>2964</v>
      </c>
      <c r="I2478" s="20" t="s">
        <v>2965</v>
      </c>
      <c r="J2478" s="20" t="s">
        <v>2966</v>
      </c>
      <c r="K2478" s="20" t="str">
        <f>VLOOKUP(H2478,[1]媒体表!C:T,18,0)</f>
        <v>北京多彩</v>
      </c>
      <c r="L2478" s="58" t="s">
        <v>3014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9"/>
        <v>61.2</v>
      </c>
      <c r="W2478" s="32">
        <f t="shared" si="280"/>
        <v>0</v>
      </c>
      <c r="X2478" s="32"/>
      <c r="Y2478" s="32">
        <f t="shared" si="276"/>
        <v>0</v>
      </c>
      <c r="Z2478" s="55">
        <f t="shared" si="281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3015</v>
      </c>
      <c r="F2479" s="51" t="s">
        <v>3015</v>
      </c>
      <c r="G2479" s="51" t="s">
        <v>3015</v>
      </c>
      <c r="H2479" s="51" t="s">
        <v>2964</v>
      </c>
      <c r="I2479" s="20" t="s">
        <v>2965</v>
      </c>
      <c r="J2479" s="20" t="s">
        <v>2966</v>
      </c>
      <c r="K2479" s="20" t="str">
        <f>VLOOKUP(H2479,[1]媒体表!C:T,18,0)</f>
        <v>北京多彩</v>
      </c>
      <c r="L2479" s="58" t="s">
        <v>3015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9"/>
        <v>996</v>
      </c>
      <c r="W2479" s="32">
        <f t="shared" si="280"/>
        <v>0</v>
      </c>
      <c r="X2479" s="32"/>
      <c r="Y2479" s="32">
        <f t="shared" si="276"/>
        <v>0</v>
      </c>
      <c r="Z2479" s="55">
        <f t="shared" si="281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2964</v>
      </c>
      <c r="I2480" s="20" t="s">
        <v>2965</v>
      </c>
      <c r="J2480" s="20" t="s">
        <v>2966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9"/>
        <v>68825.88</v>
      </c>
      <c r="W2480" s="32">
        <f t="shared" si="280"/>
        <v>311850.45</v>
      </c>
      <c r="X2480" s="32"/>
      <c r="Y2480" s="32">
        <f t="shared" si="276"/>
        <v>311850.45</v>
      </c>
      <c r="Z2480" s="55">
        <f t="shared" si="281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3016</v>
      </c>
      <c r="F2481" s="51" t="s">
        <v>3017</v>
      </c>
      <c r="G2481" s="51" t="s">
        <v>3016</v>
      </c>
      <c r="H2481" s="51" t="s">
        <v>2964</v>
      </c>
      <c r="I2481" s="20" t="s">
        <v>2965</v>
      </c>
      <c r="J2481" s="20" t="s">
        <v>2966</v>
      </c>
      <c r="K2481" s="20" t="str">
        <f>VLOOKUP(H2481,[1]媒体表!C:T,18,0)</f>
        <v>北京多彩</v>
      </c>
      <c r="L2481" s="58" t="s">
        <v>2324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9"/>
        <v>0</v>
      </c>
      <c r="W2481" s="32">
        <f t="shared" si="280"/>
        <v>2715000</v>
      </c>
      <c r="X2481" s="32"/>
      <c r="Y2481" s="32">
        <f t="shared" si="276"/>
        <v>2715000</v>
      </c>
      <c r="Z2481" s="55">
        <f t="shared" si="281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1755</v>
      </c>
      <c r="G2482" s="51" t="s">
        <v>810</v>
      </c>
      <c r="H2482" s="51" t="s">
        <v>2964</v>
      </c>
      <c r="I2482" s="20" t="s">
        <v>2965</v>
      </c>
      <c r="J2482" s="20" t="s">
        <v>2966</v>
      </c>
      <c r="K2482" s="20" t="str">
        <f>VLOOKUP(H2482,[1]媒体表!C:T,18,0)</f>
        <v>北京多彩</v>
      </c>
      <c r="L2482" s="58" t="s">
        <v>2324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9"/>
        <v>4169295.99</v>
      </c>
      <c r="W2482" s="32">
        <f t="shared" si="280"/>
        <v>450704.01</v>
      </c>
      <c r="X2482" s="32"/>
      <c r="Y2482" s="32">
        <f t="shared" si="276"/>
        <v>450704.01</v>
      </c>
      <c r="Z2482" s="55">
        <f t="shared" si="281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2964</v>
      </c>
      <c r="I2483" s="20" t="s">
        <v>2965</v>
      </c>
      <c r="J2483" s="20" t="s">
        <v>2966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9"/>
        <v>1552071.53</v>
      </c>
      <c r="W2483" s="32">
        <f t="shared" si="280"/>
        <v>221327.26</v>
      </c>
      <c r="X2483" s="32"/>
      <c r="Y2483" s="32">
        <f t="shared" si="276"/>
        <v>221327.26</v>
      </c>
      <c r="Z2483" s="55">
        <f t="shared" si="281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3018</v>
      </c>
      <c r="F2484" s="51" t="s">
        <v>3018</v>
      </c>
      <c r="G2484" s="51" t="s">
        <v>3018</v>
      </c>
      <c r="H2484" s="51" t="s">
        <v>2964</v>
      </c>
      <c r="I2484" s="20" t="s">
        <v>2965</v>
      </c>
      <c r="J2484" s="20" t="s">
        <v>2966</v>
      </c>
      <c r="K2484" s="20" t="str">
        <f>VLOOKUP(H2484,[1]媒体表!C:T,18,0)</f>
        <v>北京多彩</v>
      </c>
      <c r="L2484" s="58" t="s">
        <v>2324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9"/>
        <v>0</v>
      </c>
      <c r="W2484" s="32">
        <f t="shared" si="280"/>
        <v>285000</v>
      </c>
      <c r="X2484" s="32"/>
      <c r="Y2484" s="32">
        <f t="shared" si="276"/>
        <v>285000</v>
      </c>
      <c r="Z2484" s="55">
        <f t="shared" si="281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3019</v>
      </c>
      <c r="F2485" s="51" t="s">
        <v>3020</v>
      </c>
      <c r="G2485" s="60" t="s">
        <v>3020</v>
      </c>
      <c r="H2485" s="51" t="s">
        <v>2964</v>
      </c>
      <c r="I2485" s="20" t="s">
        <v>2965</v>
      </c>
      <c r="J2485" s="20" t="s">
        <v>2966</v>
      </c>
      <c r="K2485" s="20" t="str">
        <f>VLOOKUP(H2485,[1]媒体表!C:T,18,0)</f>
        <v>北京多彩</v>
      </c>
      <c r="L2485" s="58" t="s">
        <v>3021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9"/>
        <v>92388.24</v>
      </c>
      <c r="W2485" s="32">
        <f t="shared" si="280"/>
        <v>0</v>
      </c>
      <c r="X2485" s="32"/>
      <c r="Y2485" s="32">
        <f t="shared" si="276"/>
        <v>0</v>
      </c>
      <c r="Z2485" s="55">
        <f t="shared" si="281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3022</v>
      </c>
      <c r="F2486" s="51" t="s">
        <v>874</v>
      </c>
      <c r="G2486" s="51" t="s">
        <v>874</v>
      </c>
      <c r="H2486" s="51" t="s">
        <v>2964</v>
      </c>
      <c r="I2486" s="20" t="s">
        <v>2965</v>
      </c>
      <c r="J2486" s="20" t="s">
        <v>2966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9"/>
        <v>7124.8</v>
      </c>
      <c r="W2486" s="32">
        <f t="shared" si="280"/>
        <v>0</v>
      </c>
      <c r="X2486" s="32"/>
      <c r="Y2486" s="32">
        <f t="shared" si="276"/>
        <v>0</v>
      </c>
      <c r="Z2486" s="55">
        <f t="shared" si="281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2964</v>
      </c>
      <c r="I2487" s="20" t="s">
        <v>2965</v>
      </c>
      <c r="J2487" s="20" t="s">
        <v>2966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9"/>
        <v>4593.5999999999985</v>
      </c>
      <c r="W2487" s="32">
        <f t="shared" si="280"/>
        <v>25406.400000000001</v>
      </c>
      <c r="X2487" s="32"/>
      <c r="Y2487" s="32">
        <f t="shared" si="276"/>
        <v>25406.400000000001</v>
      </c>
      <c r="Z2487" s="55">
        <f t="shared" si="281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2354</v>
      </c>
      <c r="F2488" s="51" t="s">
        <v>2354</v>
      </c>
      <c r="G2488" s="51" t="s">
        <v>2354</v>
      </c>
      <c r="H2488" s="51" t="s">
        <v>2964</v>
      </c>
      <c r="I2488" s="20" t="s">
        <v>2965</v>
      </c>
      <c r="J2488" s="20" t="s">
        <v>2966</v>
      </c>
      <c r="K2488" s="20" t="str">
        <f>VLOOKUP(H2488,[1]媒体表!C:T,18,0)</f>
        <v>北京多彩</v>
      </c>
      <c r="L2488" s="58" t="s">
        <v>2355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9"/>
        <v>184.29999999999927</v>
      </c>
      <c r="W2488" s="32">
        <f t="shared" si="280"/>
        <v>5599.1</v>
      </c>
      <c r="X2488" s="32"/>
      <c r="Y2488" s="32">
        <f t="shared" ref="Y2488:Y2505" si="282">W2488+X2488</f>
        <v>5599.1</v>
      </c>
      <c r="Z2488" s="55">
        <f t="shared" si="281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2964</v>
      </c>
      <c r="I2489" s="20" t="s">
        <v>2965</v>
      </c>
      <c r="J2489" s="20" t="s">
        <v>2966</v>
      </c>
      <c r="K2489" s="20" t="str">
        <f>VLOOKUP(H2489,[1]媒体表!C:T,18,0)</f>
        <v>北京多彩</v>
      </c>
      <c r="L2489" s="58" t="s">
        <v>3023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9"/>
        <v>21.840000000000146</v>
      </c>
      <c r="W2489" s="32">
        <f t="shared" si="280"/>
        <v>11839.16</v>
      </c>
      <c r="X2489" s="32"/>
      <c r="Y2489" s="32">
        <f t="shared" si="282"/>
        <v>11839.16</v>
      </c>
      <c r="Z2489" s="55">
        <f t="shared" si="281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2964</v>
      </c>
      <c r="I2490" s="20" t="s">
        <v>2965</v>
      </c>
      <c r="J2490" s="20" t="s">
        <v>2966</v>
      </c>
      <c r="K2490" s="20" t="str">
        <f>VLOOKUP(H2490,[1]媒体表!C:T,18,0)</f>
        <v>北京多彩</v>
      </c>
      <c r="L2490" s="58" t="s">
        <v>3024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9"/>
        <v>-18.219999999999299</v>
      </c>
      <c r="W2490" s="32">
        <f t="shared" si="280"/>
        <v>0</v>
      </c>
      <c r="X2490" s="32"/>
      <c r="Y2490" s="32">
        <f t="shared" si="282"/>
        <v>0</v>
      </c>
      <c r="Z2490" s="55">
        <f t="shared" si="281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3025</v>
      </c>
      <c r="G2491" s="51" t="s">
        <v>901</v>
      </c>
      <c r="H2491" s="51" t="s">
        <v>2964</v>
      </c>
      <c r="I2491" s="20" t="s">
        <v>2965</v>
      </c>
      <c r="J2491" s="20" t="s">
        <v>2966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9"/>
        <v>-11.5199999998986</v>
      </c>
      <c r="W2491" s="32">
        <f t="shared" si="280"/>
        <v>0</v>
      </c>
      <c r="X2491" s="32"/>
      <c r="Y2491" s="32">
        <f t="shared" si="282"/>
        <v>0</v>
      </c>
      <c r="Z2491" s="55">
        <f t="shared" si="281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2964</v>
      </c>
      <c r="I2492" s="20" t="s">
        <v>2965</v>
      </c>
      <c r="J2492" s="20" t="s">
        <v>2966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9"/>
        <v>-102.17</v>
      </c>
      <c r="W2492" s="32">
        <f t="shared" si="280"/>
        <v>0</v>
      </c>
      <c r="X2492" s="32"/>
      <c r="Y2492" s="32">
        <f t="shared" si="282"/>
        <v>0</v>
      </c>
      <c r="Z2492" s="55">
        <f t="shared" si="281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3026</v>
      </c>
      <c r="F2493" s="51" t="s">
        <v>3026</v>
      </c>
      <c r="G2493" s="51" t="s">
        <v>3026</v>
      </c>
      <c r="H2493" s="51" t="s">
        <v>2964</v>
      </c>
      <c r="I2493" s="20" t="s">
        <v>2965</v>
      </c>
      <c r="J2493" s="20" t="s">
        <v>2966</v>
      </c>
      <c r="K2493" s="20" t="str">
        <f>VLOOKUP(H2493,[1]媒体表!C:T,18,0)</f>
        <v>北京多彩</v>
      </c>
      <c r="L2493" s="58" t="s">
        <v>3027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9"/>
        <v>19624.8</v>
      </c>
      <c r="W2493" s="32">
        <f t="shared" si="280"/>
        <v>0</v>
      </c>
      <c r="X2493" s="32"/>
      <c r="Y2493" s="32">
        <f t="shared" si="282"/>
        <v>0</v>
      </c>
      <c r="Z2493" s="55">
        <f t="shared" si="281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3028</v>
      </c>
      <c r="F2494" s="51" t="s">
        <v>3028</v>
      </c>
      <c r="G2494" s="51" t="s">
        <v>3028</v>
      </c>
      <c r="H2494" s="51" t="s">
        <v>2964</v>
      </c>
      <c r="I2494" s="20" t="s">
        <v>2965</v>
      </c>
      <c r="J2494" s="20" t="s">
        <v>2966</v>
      </c>
      <c r="K2494" s="20" t="str">
        <f>VLOOKUP(H2494,[1]媒体表!C:T,18,0)</f>
        <v>北京多彩</v>
      </c>
      <c r="L2494" s="58" t="s">
        <v>3028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9"/>
        <v>-11.900000000001455</v>
      </c>
      <c r="W2494" s="32">
        <f t="shared" si="280"/>
        <v>44902.400000000001</v>
      </c>
      <c r="X2494" s="32"/>
      <c r="Y2494" s="32">
        <f t="shared" si="282"/>
        <v>44902.400000000001</v>
      </c>
      <c r="Z2494" s="55">
        <f t="shared" si="281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2964</v>
      </c>
      <c r="I2495" s="20" t="s">
        <v>2965</v>
      </c>
      <c r="J2495" s="20" t="s">
        <v>2966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9"/>
        <v>0</v>
      </c>
      <c r="W2495" s="32">
        <f t="shared" si="280"/>
        <v>29954.7</v>
      </c>
      <c r="X2495" s="32"/>
      <c r="Y2495" s="32">
        <f t="shared" si="282"/>
        <v>29954.7</v>
      </c>
      <c r="Z2495" s="55">
        <f t="shared" si="281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2964</v>
      </c>
      <c r="I2496" s="20" t="s">
        <v>2965</v>
      </c>
      <c r="J2496" s="20" t="s">
        <v>2966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9"/>
        <v>348854</v>
      </c>
      <c r="W2496" s="32">
        <f t="shared" si="280"/>
        <v>192</v>
      </c>
      <c r="X2496" s="32"/>
      <c r="Y2496" s="32">
        <f t="shared" si="282"/>
        <v>192</v>
      </c>
      <c r="Z2496" s="55">
        <f t="shared" si="281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3029</v>
      </c>
      <c r="F2497" s="51" t="s">
        <v>3029</v>
      </c>
      <c r="G2497" s="51" t="s">
        <v>3029</v>
      </c>
      <c r="H2497" s="51" t="s">
        <v>2964</v>
      </c>
      <c r="I2497" s="20" t="s">
        <v>2965</v>
      </c>
      <c r="J2497" s="20" t="s">
        <v>2966</v>
      </c>
      <c r="K2497" s="20" t="str">
        <f>VLOOKUP(H2497,[1]媒体表!C:T,18,0)</f>
        <v>北京多彩</v>
      </c>
      <c r="L2497" s="58" t="s">
        <v>3029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9"/>
        <v>0</v>
      </c>
      <c r="W2497" s="32">
        <f t="shared" si="280"/>
        <v>9081.34</v>
      </c>
      <c r="X2497" s="32"/>
      <c r="Y2497" s="32">
        <f t="shared" si="282"/>
        <v>9081.34</v>
      </c>
      <c r="Z2497" s="55">
        <f t="shared" si="281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2964</v>
      </c>
      <c r="I2498" s="20" t="s">
        <v>2965</v>
      </c>
      <c r="J2498" s="20" t="s">
        <v>2966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9"/>
        <v>1633.6</v>
      </c>
      <c r="W2498" s="32">
        <f t="shared" si="280"/>
        <v>0</v>
      </c>
      <c r="X2498" s="32"/>
      <c r="Y2498" s="32">
        <f t="shared" si="282"/>
        <v>0</v>
      </c>
      <c r="Z2498" s="55">
        <f t="shared" si="281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3030</v>
      </c>
      <c r="F2499" s="51" t="s">
        <v>3031</v>
      </c>
      <c r="G2499" s="51" t="s">
        <v>3030</v>
      </c>
      <c r="H2499" s="51" t="s">
        <v>2964</v>
      </c>
      <c r="I2499" s="20" t="s">
        <v>2965</v>
      </c>
      <c r="J2499" s="20" t="s">
        <v>2966</v>
      </c>
      <c r="K2499" s="20" t="str">
        <f>VLOOKUP(H2499,[1]媒体表!C:T,18,0)</f>
        <v>北京多彩</v>
      </c>
      <c r="L2499" s="58" t="s">
        <v>3030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9"/>
        <v>10693.300000000003</v>
      </c>
      <c r="W2499" s="32">
        <f t="shared" si="280"/>
        <v>22286</v>
      </c>
      <c r="X2499" s="32">
        <f>W2499*R2499/(1-R2499)</f>
        <v>1172.9473684210527</v>
      </c>
      <c r="Y2499" s="32">
        <f t="shared" si="282"/>
        <v>23458.947368421053</v>
      </c>
      <c r="Z2499" s="55">
        <f t="shared" si="281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3032</v>
      </c>
      <c r="F2500" s="51" t="s">
        <v>3032</v>
      </c>
      <c r="G2500" s="51" t="s">
        <v>3032</v>
      </c>
      <c r="H2500" s="51" t="s">
        <v>2964</v>
      </c>
      <c r="I2500" s="20" t="s">
        <v>2965</v>
      </c>
      <c r="J2500" s="20" t="s">
        <v>2966</v>
      </c>
      <c r="K2500" s="20" t="str">
        <f>VLOOKUP(H2500,[1]媒体表!C:T,18,0)</f>
        <v>北京多彩</v>
      </c>
      <c r="L2500" s="58" t="s">
        <v>3032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9"/>
        <v>2639.8</v>
      </c>
      <c r="W2500" s="32">
        <f t="shared" si="280"/>
        <v>0</v>
      </c>
      <c r="X2500" s="32"/>
      <c r="Y2500" s="32">
        <f t="shared" si="282"/>
        <v>0</v>
      </c>
      <c r="Z2500" s="55">
        <f t="shared" si="281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2493</v>
      </c>
      <c r="G2501" s="51" t="s">
        <v>216</v>
      </c>
      <c r="H2501" s="51" t="s">
        <v>2964</v>
      </c>
      <c r="I2501" s="20" t="s">
        <v>2965</v>
      </c>
      <c r="J2501" s="20" t="s">
        <v>2966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9"/>
        <v>0</v>
      </c>
      <c r="W2501" s="32">
        <f t="shared" si="280"/>
        <v>14741.6</v>
      </c>
      <c r="X2501" s="32"/>
      <c r="Y2501" s="32">
        <f t="shared" si="282"/>
        <v>14741.6</v>
      </c>
      <c r="Z2501" s="55">
        <f t="shared" si="281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3033</v>
      </c>
      <c r="F2502" s="51" t="s">
        <v>3033</v>
      </c>
      <c r="G2502" s="51" t="s">
        <v>3033</v>
      </c>
      <c r="H2502" s="51" t="s">
        <v>2964</v>
      </c>
      <c r="I2502" s="20" t="s">
        <v>2965</v>
      </c>
      <c r="J2502" s="20" t="s">
        <v>2966</v>
      </c>
      <c r="K2502" s="20" t="str">
        <f>VLOOKUP(H2502,[1]媒体表!C:T,18,0)</f>
        <v>北京多彩</v>
      </c>
      <c r="L2502" s="58" t="s">
        <v>3033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9"/>
        <v>73.690000000002328</v>
      </c>
      <c r="W2502" s="32">
        <f t="shared" si="280"/>
        <v>64554.04</v>
      </c>
      <c r="X2502" s="32"/>
      <c r="Y2502" s="32">
        <f t="shared" si="282"/>
        <v>64554.04</v>
      </c>
      <c r="Z2502" s="55">
        <f t="shared" si="281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2964</v>
      </c>
      <c r="I2503" s="20" t="s">
        <v>2965</v>
      </c>
      <c r="J2503" s="20" t="s">
        <v>2966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9"/>
        <v>0</v>
      </c>
      <c r="W2503" s="32">
        <f t="shared" si="280"/>
        <v>90.5</v>
      </c>
      <c r="X2503" s="32"/>
      <c r="Y2503" s="32">
        <f t="shared" si="282"/>
        <v>90.5</v>
      </c>
      <c r="Z2503" s="55">
        <f t="shared" si="281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3034</v>
      </c>
      <c r="F2504" s="51" t="s">
        <v>3034</v>
      </c>
      <c r="G2504" s="51" t="s">
        <v>3034</v>
      </c>
      <c r="H2504" s="51" t="s">
        <v>2964</v>
      </c>
      <c r="I2504" s="20" t="s">
        <v>2965</v>
      </c>
      <c r="J2504" s="20" t="s">
        <v>2966</v>
      </c>
      <c r="K2504" s="20" t="str">
        <f>VLOOKUP(H2504,[1]媒体表!C:T,18,0)</f>
        <v>北京多彩</v>
      </c>
      <c r="L2504" s="58" t="s">
        <v>3034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9"/>
        <v>0</v>
      </c>
      <c r="W2504" s="32">
        <f t="shared" si="280"/>
        <v>0</v>
      </c>
      <c r="X2504" s="32"/>
      <c r="Y2504" s="32">
        <f t="shared" si="282"/>
        <v>0</v>
      </c>
      <c r="Z2504" s="55">
        <f t="shared" si="281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2528</v>
      </c>
      <c r="F2505" s="51" t="s">
        <v>2528</v>
      </c>
      <c r="G2505" s="51" t="s">
        <v>2528</v>
      </c>
      <c r="H2505" s="51" t="s">
        <v>2964</v>
      </c>
      <c r="I2505" s="20" t="s">
        <v>2965</v>
      </c>
      <c r="J2505" s="20" t="s">
        <v>2966</v>
      </c>
      <c r="K2505" s="20" t="str">
        <f>VLOOKUP(H2505,[1]媒体表!C:T,18,0)</f>
        <v>北京多彩</v>
      </c>
      <c r="L2505" s="58" t="s">
        <v>2528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9"/>
        <v>7095.3100000000013</v>
      </c>
      <c r="W2505" s="32">
        <f t="shared" si="280"/>
        <v>3192.64</v>
      </c>
      <c r="X2505" s="32">
        <f>W2505*R2505</f>
        <v>95.779199999999989</v>
      </c>
      <c r="Y2505" s="32">
        <f t="shared" si="282"/>
        <v>3288.4191999999998</v>
      </c>
      <c r="Z2505" s="55">
        <f t="shared" si="281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2531</v>
      </c>
      <c r="F2506" s="51" t="s">
        <v>2531</v>
      </c>
      <c r="G2506" s="51" t="s">
        <v>2531</v>
      </c>
      <c r="H2506" s="51" t="s">
        <v>2964</v>
      </c>
      <c r="I2506" s="20" t="s">
        <v>2965</v>
      </c>
      <c r="J2506" s="20" t="s">
        <v>2966</v>
      </c>
      <c r="K2506" s="20" t="str">
        <f>VLOOKUP(H2506,[1]媒体表!C:T,18,0)</f>
        <v>北京多彩</v>
      </c>
      <c r="L2506" s="58" t="s">
        <v>2531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9"/>
        <v>60.069999999999993</v>
      </c>
      <c r="W2506" s="32">
        <f t="shared" si="280"/>
        <v>68</v>
      </c>
      <c r="X2506" s="32"/>
      <c r="Y2506" s="32"/>
      <c r="Z2506" s="55">
        <f t="shared" si="281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2536</v>
      </c>
      <c r="F2507" s="51" t="s">
        <v>2537</v>
      </c>
      <c r="G2507" s="51" t="s">
        <v>2536</v>
      </c>
      <c r="H2507" s="51" t="s">
        <v>2964</v>
      </c>
      <c r="I2507" s="20" t="s">
        <v>2965</v>
      </c>
      <c r="J2507" s="20" t="s">
        <v>2966</v>
      </c>
      <c r="K2507" s="20" t="str">
        <f>VLOOKUP(H2507,[1]媒体表!C:T,18,0)</f>
        <v>北京多彩</v>
      </c>
      <c r="L2507" s="58" t="s">
        <v>2536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9"/>
        <v>0</v>
      </c>
      <c r="W2507" s="32">
        <f t="shared" si="280"/>
        <v>35347</v>
      </c>
      <c r="X2507" s="32"/>
      <c r="Y2507" s="32">
        <f t="shared" ref="Y2507:Y2540" si="283">W2507+X2507</f>
        <v>35347</v>
      </c>
      <c r="Z2507" s="55">
        <f t="shared" si="281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2536</v>
      </c>
      <c r="F2508" s="51" t="s">
        <v>2537</v>
      </c>
      <c r="G2508" s="51" t="s">
        <v>2536</v>
      </c>
      <c r="H2508" s="51" t="s">
        <v>2964</v>
      </c>
      <c r="I2508" s="20" t="s">
        <v>2965</v>
      </c>
      <c r="J2508" s="20" t="s">
        <v>2966</v>
      </c>
      <c r="K2508" s="20" t="str">
        <f>VLOOKUP(H2508,[1]媒体表!C:T,18,0)</f>
        <v>北京多彩</v>
      </c>
      <c r="L2508" s="58" t="s">
        <v>2539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9"/>
        <v>0</v>
      </c>
      <c r="W2508" s="32">
        <f t="shared" si="280"/>
        <v>18934.2</v>
      </c>
      <c r="X2508" s="32"/>
      <c r="Y2508" s="32">
        <f t="shared" si="283"/>
        <v>18934.2</v>
      </c>
      <c r="Z2508" s="55">
        <f t="shared" si="281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2544</v>
      </c>
      <c r="F2509" s="51" t="s">
        <v>2544</v>
      </c>
      <c r="G2509" s="51" t="s">
        <v>2544</v>
      </c>
      <c r="H2509" s="51" t="s">
        <v>2964</v>
      </c>
      <c r="I2509" s="20" t="s">
        <v>2965</v>
      </c>
      <c r="J2509" s="20" t="s">
        <v>2966</v>
      </c>
      <c r="K2509" s="20" t="str">
        <f>VLOOKUP(H2509,[1]媒体表!C:T,18,0)</f>
        <v>北京多彩</v>
      </c>
      <c r="L2509" s="58" t="s">
        <v>2544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9"/>
        <v>136.5</v>
      </c>
      <c r="W2509" s="32">
        <f t="shared" si="280"/>
        <v>0</v>
      </c>
      <c r="X2509" s="32"/>
      <c r="Y2509" s="32">
        <f t="shared" si="283"/>
        <v>0</v>
      </c>
      <c r="Z2509" s="55">
        <f t="shared" si="281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2552</v>
      </c>
      <c r="F2510" s="51" t="s">
        <v>2552</v>
      </c>
      <c r="G2510" s="51" t="s">
        <v>2552</v>
      </c>
      <c r="H2510" s="51" t="s">
        <v>2964</v>
      </c>
      <c r="I2510" s="20" t="s">
        <v>2965</v>
      </c>
      <c r="J2510" s="20" t="s">
        <v>2966</v>
      </c>
      <c r="K2510" s="20" t="str">
        <f>VLOOKUP(H2510,[1]媒体表!C:T,18,0)</f>
        <v>北京多彩</v>
      </c>
      <c r="L2510" s="58" t="s">
        <v>2553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9"/>
        <v>0</v>
      </c>
      <c r="W2510" s="32">
        <f t="shared" si="280"/>
        <v>0</v>
      </c>
      <c r="X2510" s="32"/>
      <c r="Y2510" s="32">
        <f t="shared" si="283"/>
        <v>0</v>
      </c>
      <c r="Z2510" s="55">
        <f t="shared" si="281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2567</v>
      </c>
      <c r="F2511" s="51" t="s">
        <v>2567</v>
      </c>
      <c r="G2511" s="51" t="s">
        <v>2567</v>
      </c>
      <c r="H2511" s="51" t="s">
        <v>2964</v>
      </c>
      <c r="I2511" s="20" t="s">
        <v>2965</v>
      </c>
      <c r="J2511" s="20" t="s">
        <v>2966</v>
      </c>
      <c r="K2511" s="20" t="str">
        <f>VLOOKUP(H2511,[1]媒体表!C:T,18,0)</f>
        <v>北京多彩</v>
      </c>
      <c r="L2511" s="58" t="s">
        <v>2567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9"/>
        <v>17854.830000000002</v>
      </c>
      <c r="W2511" s="32">
        <f t="shared" si="280"/>
        <v>0</v>
      </c>
      <c r="X2511" s="32"/>
      <c r="Y2511" s="32">
        <f t="shared" si="283"/>
        <v>0</v>
      </c>
      <c r="Z2511" s="55">
        <f t="shared" si="281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3035</v>
      </c>
      <c r="E2512" s="51" t="s">
        <v>1101</v>
      </c>
      <c r="F2512" s="51" t="s">
        <v>1101</v>
      </c>
      <c r="G2512" s="51" t="s">
        <v>1101</v>
      </c>
      <c r="H2512" s="51" t="s">
        <v>2964</v>
      </c>
      <c r="I2512" s="20" t="s">
        <v>2965</v>
      </c>
      <c r="J2512" s="20" t="s">
        <v>2966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9"/>
        <v>6500.6</v>
      </c>
      <c r="W2512" s="32">
        <f t="shared" si="280"/>
        <v>0</v>
      </c>
      <c r="X2512" s="32"/>
      <c r="Y2512" s="32">
        <f t="shared" si="283"/>
        <v>0</v>
      </c>
      <c r="Z2512" s="55">
        <f t="shared" si="281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2964</v>
      </c>
      <c r="I2513" s="20" t="s">
        <v>2965</v>
      </c>
      <c r="J2513" s="20" t="s">
        <v>2966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9"/>
        <v>0</v>
      </c>
      <c r="W2513" s="32">
        <f t="shared" si="280"/>
        <v>377336.9</v>
      </c>
      <c r="X2513" s="32"/>
      <c r="Y2513" s="32">
        <f t="shared" si="283"/>
        <v>377336.9</v>
      </c>
      <c r="Z2513" s="55">
        <f t="shared" si="281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3036</v>
      </c>
      <c r="F2514" s="51" t="s">
        <v>3036</v>
      </c>
      <c r="G2514" s="51" t="s">
        <v>3036</v>
      </c>
      <c r="H2514" s="51" t="s">
        <v>2964</v>
      </c>
      <c r="I2514" s="20" t="s">
        <v>2965</v>
      </c>
      <c r="J2514" s="20" t="s">
        <v>2966</v>
      </c>
      <c r="K2514" s="20" t="str">
        <f>VLOOKUP(H2514,[1]媒体表!C:T,18,0)</f>
        <v>北京多彩</v>
      </c>
      <c r="L2514" s="58" t="s">
        <v>3036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9"/>
        <v>8180.5</v>
      </c>
      <c r="W2514" s="32">
        <f t="shared" si="280"/>
        <v>0</v>
      </c>
      <c r="X2514" s="32"/>
      <c r="Y2514" s="32">
        <f t="shared" si="283"/>
        <v>0</v>
      </c>
      <c r="Z2514" s="55">
        <f t="shared" si="281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3037</v>
      </c>
      <c r="F2515" s="51" t="s">
        <v>3037</v>
      </c>
      <c r="G2515" s="51" t="s">
        <v>3037</v>
      </c>
      <c r="H2515" s="51" t="s">
        <v>2964</v>
      </c>
      <c r="I2515" s="20" t="s">
        <v>2965</v>
      </c>
      <c r="J2515" s="20" t="s">
        <v>2966</v>
      </c>
      <c r="K2515" s="20" t="str">
        <f>VLOOKUP(H2515,[1]媒体表!C:T,18,0)</f>
        <v>北京多彩</v>
      </c>
      <c r="L2515" s="58" t="s">
        <v>3037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9"/>
        <v>-4</v>
      </c>
      <c r="W2515" s="32">
        <f t="shared" si="280"/>
        <v>24817.84</v>
      </c>
      <c r="X2515" s="32"/>
      <c r="Y2515" s="32">
        <f t="shared" si="283"/>
        <v>24817.84</v>
      </c>
      <c r="Z2515" s="55">
        <f t="shared" si="281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2964</v>
      </c>
      <c r="I2516" s="20" t="s">
        <v>2965</v>
      </c>
      <c r="J2516" s="20" t="s">
        <v>2966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9"/>
        <v>0</v>
      </c>
      <c r="W2516" s="32">
        <f t="shared" si="280"/>
        <v>93962.78</v>
      </c>
      <c r="X2516" s="32"/>
      <c r="Y2516" s="32">
        <f t="shared" si="283"/>
        <v>93962.78</v>
      </c>
      <c r="Z2516" s="55">
        <f t="shared" si="281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3038</v>
      </c>
      <c r="F2517" s="51" t="s">
        <v>3038</v>
      </c>
      <c r="G2517" s="51" t="s">
        <v>3038</v>
      </c>
      <c r="H2517" s="51" t="s">
        <v>2964</v>
      </c>
      <c r="I2517" s="20" t="s">
        <v>2965</v>
      </c>
      <c r="J2517" s="20" t="s">
        <v>2966</v>
      </c>
      <c r="K2517" s="20" t="str">
        <f>VLOOKUP(H2517,[1]媒体表!C:T,18,0)</f>
        <v>北京多彩</v>
      </c>
      <c r="L2517" s="58" t="s">
        <v>3039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9"/>
        <v>-23.1999999999998</v>
      </c>
      <c r="W2517" s="32">
        <f t="shared" si="280"/>
        <v>0</v>
      </c>
      <c r="X2517" s="32"/>
      <c r="Y2517" s="32">
        <f t="shared" si="283"/>
        <v>0</v>
      </c>
      <c r="Z2517" s="55">
        <f t="shared" si="281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2964</v>
      </c>
      <c r="I2518" s="20" t="s">
        <v>2965</v>
      </c>
      <c r="J2518" s="20" t="s">
        <v>2966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9"/>
        <v>0</v>
      </c>
      <c r="W2518" s="32">
        <f t="shared" si="280"/>
        <v>0</v>
      </c>
      <c r="X2518" s="32"/>
      <c r="Y2518" s="32">
        <f t="shared" si="283"/>
        <v>0</v>
      </c>
      <c r="Z2518" s="55">
        <f t="shared" si="281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2964</v>
      </c>
      <c r="I2519" s="20" t="s">
        <v>2965</v>
      </c>
      <c r="J2519" s="20" t="s">
        <v>2966</v>
      </c>
      <c r="K2519" s="20" t="str">
        <f>VLOOKUP(H2519,[1]媒体表!C:T,18,0)</f>
        <v>北京多彩</v>
      </c>
      <c r="L2519" s="58" t="s">
        <v>3040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9"/>
        <v>59863.599999999991</v>
      </c>
      <c r="W2519" s="32">
        <f t="shared" si="280"/>
        <v>106842.08</v>
      </c>
      <c r="X2519" s="32"/>
      <c r="Y2519" s="32">
        <f t="shared" si="283"/>
        <v>106842.08</v>
      </c>
      <c r="Z2519" s="55">
        <f t="shared" si="281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2964</v>
      </c>
      <c r="I2520" s="20" t="s">
        <v>2965</v>
      </c>
      <c r="J2520" s="20" t="s">
        <v>2966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9"/>
        <v>117197.81</v>
      </c>
      <c r="W2520" s="32">
        <f t="shared" si="280"/>
        <v>102136.5</v>
      </c>
      <c r="X2520" s="32"/>
      <c r="Y2520" s="32">
        <f t="shared" si="283"/>
        <v>102136.5</v>
      </c>
      <c r="Z2520" s="55">
        <f t="shared" si="281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1847</v>
      </c>
      <c r="F2521" s="51" t="s">
        <v>1847</v>
      </c>
      <c r="G2521" s="51" t="s">
        <v>1847</v>
      </c>
      <c r="H2521" s="51" t="s">
        <v>2964</v>
      </c>
      <c r="I2521" s="20" t="s">
        <v>2965</v>
      </c>
      <c r="J2521" s="20" t="s">
        <v>2966</v>
      </c>
      <c r="K2521" s="20" t="str">
        <f>VLOOKUP(H2521,[1]媒体表!C:T,18,0)</f>
        <v>北京多彩</v>
      </c>
      <c r="L2521" s="58" t="s">
        <v>1848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9"/>
        <v>0</v>
      </c>
      <c r="W2521" s="32">
        <f t="shared" si="280"/>
        <v>11655.68</v>
      </c>
      <c r="X2521" s="32"/>
      <c r="Y2521" s="32">
        <f t="shared" si="283"/>
        <v>11655.68</v>
      </c>
      <c r="Z2521" s="55">
        <f t="shared" si="281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3041</v>
      </c>
      <c r="F2522" s="51" t="s">
        <v>3042</v>
      </c>
      <c r="G2522" s="51" t="s">
        <v>3042</v>
      </c>
      <c r="H2522" s="51" t="s">
        <v>2964</v>
      </c>
      <c r="I2522" s="20" t="s">
        <v>2965</v>
      </c>
      <c r="J2522" s="20" t="s">
        <v>2966</v>
      </c>
      <c r="K2522" s="20" t="str">
        <f>VLOOKUP(H2522,[1]媒体表!C:T,18,0)</f>
        <v>北京多彩</v>
      </c>
      <c r="L2522" s="58" t="s">
        <v>3042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9"/>
        <v>5.4</v>
      </c>
      <c r="W2522" s="32">
        <f t="shared" si="280"/>
        <v>0</v>
      </c>
      <c r="X2522" s="32"/>
      <c r="Y2522" s="32">
        <f t="shared" si="283"/>
        <v>0</v>
      </c>
      <c r="Z2522" s="55">
        <f t="shared" si="281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2964</v>
      </c>
      <c r="I2523" s="20" t="s">
        <v>2965</v>
      </c>
      <c r="J2523" s="20" t="s">
        <v>2966</v>
      </c>
      <c r="K2523" s="20" t="str">
        <f>VLOOKUP(H2523,[1]媒体表!C:T,18,0)</f>
        <v>北京多彩</v>
      </c>
      <c r="L2523" s="58" t="s">
        <v>2641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9"/>
        <v>44077.960000000006</v>
      </c>
      <c r="W2523" s="32">
        <f t="shared" si="280"/>
        <v>74696.539999999994</v>
      </c>
      <c r="X2523" s="32"/>
      <c r="Y2523" s="32">
        <f t="shared" si="283"/>
        <v>74696.539999999994</v>
      </c>
      <c r="Z2523" s="55">
        <f t="shared" si="281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2964</v>
      </c>
      <c r="I2524" s="20" t="s">
        <v>2965</v>
      </c>
      <c r="J2524" s="20" t="s">
        <v>2966</v>
      </c>
      <c r="K2524" s="20" t="str">
        <f>VLOOKUP(H2524,[1]媒体表!C:T,18,0)</f>
        <v>北京多彩</v>
      </c>
      <c r="L2524" s="58" t="s">
        <v>2645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9"/>
        <v>6979.21</v>
      </c>
      <c r="W2524" s="32">
        <f t="shared" si="280"/>
        <v>3.01</v>
      </c>
      <c r="X2524" s="32"/>
      <c r="Y2524" s="32">
        <f t="shared" si="283"/>
        <v>3.01</v>
      </c>
      <c r="Z2524" s="55">
        <f t="shared" si="281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1854</v>
      </c>
      <c r="G2525" s="51" t="s">
        <v>872</v>
      </c>
      <c r="H2525" s="51" t="s">
        <v>2964</v>
      </c>
      <c r="I2525" s="20" t="s">
        <v>2965</v>
      </c>
      <c r="J2525" s="20" t="s">
        <v>2966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9"/>
        <v>0</v>
      </c>
      <c r="W2525" s="32">
        <f t="shared" si="280"/>
        <v>13826.57</v>
      </c>
      <c r="X2525" s="32"/>
      <c r="Y2525" s="32">
        <f t="shared" si="283"/>
        <v>13826.57</v>
      </c>
      <c r="Z2525" s="55">
        <f t="shared" si="281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3043</v>
      </c>
      <c r="F2526" s="51" t="s">
        <v>3043</v>
      </c>
      <c r="G2526" s="51" t="s">
        <v>3043</v>
      </c>
      <c r="H2526" s="51" t="s">
        <v>2964</v>
      </c>
      <c r="I2526" s="20" t="s">
        <v>2965</v>
      </c>
      <c r="J2526" s="20" t="s">
        <v>2966</v>
      </c>
      <c r="K2526" s="20" t="str">
        <f>VLOOKUP(H2526,[1]媒体表!C:T,18,0)</f>
        <v>北京多彩</v>
      </c>
      <c r="L2526" s="58" t="s">
        <v>3043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9"/>
        <v>60975.98</v>
      </c>
      <c r="W2526" s="32">
        <f t="shared" si="280"/>
        <v>0</v>
      </c>
      <c r="X2526" s="32"/>
      <c r="Y2526" s="32">
        <f t="shared" si="283"/>
        <v>0</v>
      </c>
      <c r="Z2526" s="55">
        <f t="shared" si="281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2964</v>
      </c>
      <c r="I2527" s="20" t="s">
        <v>2965</v>
      </c>
      <c r="J2527" s="20" t="s">
        <v>2966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9"/>
        <v>0</v>
      </c>
      <c r="W2527" s="32">
        <f t="shared" si="280"/>
        <v>61529.33</v>
      </c>
      <c r="X2527" s="32"/>
      <c r="Y2527" s="32">
        <f t="shared" si="283"/>
        <v>61529.33</v>
      </c>
      <c r="Z2527" s="55">
        <f t="shared" si="281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2964</v>
      </c>
      <c r="I2528" s="20" t="s">
        <v>2965</v>
      </c>
      <c r="J2528" s="20" t="s">
        <v>2966</v>
      </c>
      <c r="K2528" s="20" t="str">
        <f>VLOOKUP(H2528,[1]媒体表!C:T,18,0)</f>
        <v>北京多彩</v>
      </c>
      <c r="L2528" s="58" t="s">
        <v>3044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4">S2528+T2528-U2528</f>
        <v>40728.15</v>
      </c>
      <c r="W2528" s="32">
        <f t="shared" ref="W2528:W2572" si="285">IF(O2528="返货",U2528/(1+P2528),IF(O2528="返现",U2528,IF(O2528="折扣",U2528*P2528,IF(O2528="无",U2528))))</f>
        <v>59271.85</v>
      </c>
      <c r="X2528" s="32"/>
      <c r="Y2528" s="32">
        <f t="shared" si="283"/>
        <v>59271.85</v>
      </c>
      <c r="Z2528" s="55">
        <f t="shared" ref="Z2528:Z2591" si="286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2964</v>
      </c>
      <c r="I2529" s="20" t="s">
        <v>2965</v>
      </c>
      <c r="J2529" s="20" t="s">
        <v>2966</v>
      </c>
      <c r="K2529" s="20" t="str">
        <f>VLOOKUP(H2529,[1]媒体表!C:T,18,0)</f>
        <v>北京多彩</v>
      </c>
      <c r="L2529" s="58" t="s">
        <v>3045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4"/>
        <v>7992.7000000000007</v>
      </c>
      <c r="W2529" s="32">
        <f t="shared" si="285"/>
        <v>416</v>
      </c>
      <c r="X2529" s="32"/>
      <c r="Y2529" s="32">
        <f t="shared" si="283"/>
        <v>416</v>
      </c>
      <c r="Z2529" s="55">
        <f t="shared" si="286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2697</v>
      </c>
      <c r="F2530" s="51" t="s">
        <v>2697</v>
      </c>
      <c r="G2530" s="51" t="s">
        <v>2697</v>
      </c>
      <c r="H2530" s="51" t="s">
        <v>2964</v>
      </c>
      <c r="I2530" s="20" t="s">
        <v>2965</v>
      </c>
      <c r="J2530" s="20" t="s">
        <v>2966</v>
      </c>
      <c r="K2530" s="20" t="str">
        <f>VLOOKUP(H2530,[1]媒体表!C:T,18,0)</f>
        <v>北京多彩</v>
      </c>
      <c r="L2530" s="58" t="s">
        <v>3046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4"/>
        <v>2223.4000000000015</v>
      </c>
      <c r="W2530" s="32">
        <f t="shared" si="285"/>
        <v>15597</v>
      </c>
      <c r="X2530" s="32"/>
      <c r="Y2530" s="32">
        <f t="shared" si="283"/>
        <v>15597</v>
      </c>
      <c r="Z2530" s="55">
        <f t="shared" si="286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3047</v>
      </c>
      <c r="F2531" s="51" t="s">
        <v>3047</v>
      </c>
      <c r="G2531" s="51" t="s">
        <v>3047</v>
      </c>
      <c r="H2531" s="51" t="s">
        <v>2964</v>
      </c>
      <c r="I2531" s="20" t="s">
        <v>2965</v>
      </c>
      <c r="J2531" s="20" t="s">
        <v>2966</v>
      </c>
      <c r="K2531" s="20" t="str">
        <f>VLOOKUP(H2531,[1]媒体表!C:T,18,0)</f>
        <v>北京多彩</v>
      </c>
      <c r="L2531" s="58" t="s">
        <v>3048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4"/>
        <v>-5</v>
      </c>
      <c r="W2531" s="32">
        <f t="shared" si="285"/>
        <v>5469.7</v>
      </c>
      <c r="X2531" s="32"/>
      <c r="Y2531" s="32">
        <f t="shared" si="283"/>
        <v>5469.7</v>
      </c>
      <c r="Z2531" s="55">
        <f t="shared" si="286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3049</v>
      </c>
      <c r="F2532" s="51" t="s">
        <v>3049</v>
      </c>
      <c r="G2532" s="51" t="s">
        <v>3049</v>
      </c>
      <c r="H2532" s="51" t="s">
        <v>2964</v>
      </c>
      <c r="I2532" s="20" t="s">
        <v>2965</v>
      </c>
      <c r="J2532" s="20" t="s">
        <v>2966</v>
      </c>
      <c r="K2532" s="20" t="str">
        <f>VLOOKUP(H2532,[1]媒体表!C:T,18,0)</f>
        <v>北京多彩</v>
      </c>
      <c r="L2532" s="58" t="s">
        <v>3049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4"/>
        <v>676.6</v>
      </c>
      <c r="W2532" s="32">
        <f t="shared" si="285"/>
        <v>0</v>
      </c>
      <c r="X2532" s="32"/>
      <c r="Y2532" s="32">
        <f t="shared" si="283"/>
        <v>0</v>
      </c>
      <c r="Z2532" s="55">
        <f t="shared" si="286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2964</v>
      </c>
      <c r="I2533" s="20" t="s">
        <v>2965</v>
      </c>
      <c r="J2533" s="20" t="s">
        <v>2966</v>
      </c>
      <c r="K2533" s="20" t="str">
        <f>VLOOKUP(H2533,[1]媒体表!C:T,18,0)</f>
        <v>北京多彩</v>
      </c>
      <c r="L2533" s="58" t="s">
        <v>3050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5"/>
        <v>29706.9</v>
      </c>
      <c r="X2533" s="32">
        <f>W2533*R2533</f>
        <v>297.06900000000002</v>
      </c>
      <c r="Y2533" s="32">
        <f t="shared" si="283"/>
        <v>30003.969000000001</v>
      </c>
      <c r="Z2533" s="55">
        <f t="shared" si="286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3051</v>
      </c>
      <c r="F2534" s="51" t="s">
        <v>3052</v>
      </c>
      <c r="G2534" s="51" t="s">
        <v>3052</v>
      </c>
      <c r="H2534" s="51" t="s">
        <v>2964</v>
      </c>
      <c r="I2534" s="20" t="s">
        <v>2965</v>
      </c>
      <c r="J2534" s="20" t="s">
        <v>2966</v>
      </c>
      <c r="K2534" s="20" t="str">
        <f>VLOOKUP(H2534,[1]媒体表!C:T,18,0)</f>
        <v>北京多彩</v>
      </c>
      <c r="L2534" s="58" t="s">
        <v>3052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7">S2534+T2534-U2534</f>
        <v>46.04</v>
      </c>
      <c r="W2534" s="32">
        <f t="shared" si="285"/>
        <v>0</v>
      </c>
      <c r="X2534" s="32"/>
      <c r="Y2534" s="32">
        <f t="shared" si="283"/>
        <v>0</v>
      </c>
      <c r="Z2534" s="55">
        <f t="shared" si="286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2964</v>
      </c>
      <c r="I2535" s="20" t="s">
        <v>2965</v>
      </c>
      <c r="J2535" s="20" t="s">
        <v>2966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7"/>
        <v>15624.1</v>
      </c>
      <c r="W2535" s="32">
        <f t="shared" si="285"/>
        <v>0</v>
      </c>
      <c r="X2535" s="32"/>
      <c r="Y2535" s="32">
        <f t="shared" si="283"/>
        <v>0</v>
      </c>
      <c r="Z2535" s="55">
        <f t="shared" si="286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2964</v>
      </c>
      <c r="I2536" s="20" t="s">
        <v>2965</v>
      </c>
      <c r="J2536" s="20" t="s">
        <v>2966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7"/>
        <v>7545.2699999999895</v>
      </c>
      <c r="W2536" s="32">
        <f t="shared" si="285"/>
        <v>178981.17</v>
      </c>
      <c r="X2536" s="32"/>
      <c r="Y2536" s="32">
        <f t="shared" si="283"/>
        <v>178981.17</v>
      </c>
      <c r="Z2536" s="55">
        <f t="shared" si="286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2740</v>
      </c>
      <c r="F2537" s="51" t="s">
        <v>2740</v>
      </c>
      <c r="G2537" s="51" t="s">
        <v>2740</v>
      </c>
      <c r="H2537" s="51" t="s">
        <v>2964</v>
      </c>
      <c r="I2537" s="20" t="s">
        <v>2965</v>
      </c>
      <c r="J2537" s="20" t="s">
        <v>2966</v>
      </c>
      <c r="K2537" s="20" t="str">
        <f>VLOOKUP(H2537,[1]媒体表!C:T,18,0)</f>
        <v>北京多彩</v>
      </c>
      <c r="L2537" s="58" t="s">
        <v>2740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7"/>
        <v>9267.7999999999993</v>
      </c>
      <c r="W2537" s="32">
        <f t="shared" si="285"/>
        <v>0</v>
      </c>
      <c r="X2537" s="32"/>
      <c r="Y2537" s="32">
        <f t="shared" si="283"/>
        <v>0</v>
      </c>
      <c r="Z2537" s="55">
        <f t="shared" si="286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2964</v>
      </c>
      <c r="I2538" s="20" t="s">
        <v>2965</v>
      </c>
      <c r="J2538" s="20" t="s">
        <v>2966</v>
      </c>
      <c r="K2538" s="20" t="str">
        <f>VLOOKUP(H2538,[1]媒体表!C:T,18,0)</f>
        <v>北京多彩</v>
      </c>
      <c r="L2538" s="58" t="s">
        <v>3053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7"/>
        <v>7632.9999999999982</v>
      </c>
      <c r="W2538" s="32">
        <f t="shared" si="285"/>
        <v>4079.6</v>
      </c>
      <c r="X2538" s="32">
        <f t="shared" ref="X2538:X2542" si="288">W2538*R2538</f>
        <v>203.98000000000002</v>
      </c>
      <c r="Y2538" s="32">
        <f t="shared" si="283"/>
        <v>4283.58</v>
      </c>
      <c r="Z2538" s="55">
        <f t="shared" si="286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3054</v>
      </c>
      <c r="F2539" s="51" t="s">
        <v>3055</v>
      </c>
      <c r="G2539" s="51" t="s">
        <v>3054</v>
      </c>
      <c r="H2539" s="51" t="s">
        <v>2964</v>
      </c>
      <c r="I2539" s="20" t="s">
        <v>2965</v>
      </c>
      <c r="J2539" s="20" t="s">
        <v>2966</v>
      </c>
      <c r="K2539" s="20" t="str">
        <f>VLOOKUP(H2539,[1]媒体表!C:T,18,0)</f>
        <v>北京多彩</v>
      </c>
      <c r="L2539" s="58" t="s">
        <v>3056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7"/>
        <v>20000</v>
      </c>
      <c r="W2539" s="32">
        <f t="shared" si="285"/>
        <v>0</v>
      </c>
      <c r="X2539" s="32"/>
      <c r="Y2539" s="32">
        <f t="shared" si="283"/>
        <v>0</v>
      </c>
      <c r="Z2539" s="55">
        <f t="shared" si="286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3057</v>
      </c>
      <c r="F2540" s="51" t="s">
        <v>3057</v>
      </c>
      <c r="G2540" s="51" t="s">
        <v>3057</v>
      </c>
      <c r="H2540" s="51" t="s">
        <v>2964</v>
      </c>
      <c r="I2540" s="20" t="s">
        <v>63</v>
      </c>
      <c r="J2540" s="20" t="s">
        <v>2966</v>
      </c>
      <c r="K2540" s="20" t="str">
        <f>VLOOKUP(H2540,[1]媒体表!C:T,18,0)</f>
        <v>北京多彩</v>
      </c>
      <c r="L2540" s="58" t="s">
        <v>3057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5"/>
        <v>9.31</v>
      </c>
      <c r="X2540" s="32">
        <f t="shared" si="288"/>
        <v>0.27929999999999999</v>
      </c>
      <c r="Y2540" s="32">
        <f t="shared" si="283"/>
        <v>9.5892999999999997</v>
      </c>
      <c r="Z2540" s="55">
        <f t="shared" si="286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2964</v>
      </c>
      <c r="I2541" s="20" t="s">
        <v>2965</v>
      </c>
      <c r="J2541" s="20" t="s">
        <v>2966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9">S2541+T2541-U2541</f>
        <v>0</v>
      </c>
      <c r="W2541" s="32">
        <f t="shared" si="285"/>
        <v>4834.3500000000004</v>
      </c>
      <c r="X2541" s="32">
        <f>S2541*2%+(U2541-S2541)*R2541</f>
        <v>239.54400000000001</v>
      </c>
      <c r="Y2541" s="32"/>
      <c r="Z2541" s="55">
        <f t="shared" si="286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3058</v>
      </c>
      <c r="F2542" s="51" t="s">
        <v>3058</v>
      </c>
      <c r="G2542" s="51" t="s">
        <v>3058</v>
      </c>
      <c r="H2542" s="51" t="s">
        <v>2964</v>
      </c>
      <c r="I2542" s="20" t="s">
        <v>2965</v>
      </c>
      <c r="J2542" s="20" t="s">
        <v>2966</v>
      </c>
      <c r="K2542" s="20" t="str">
        <f>VLOOKUP(H2542,[1]媒体表!C:T,18,0)</f>
        <v>北京多彩</v>
      </c>
      <c r="L2542" s="58" t="s">
        <v>3058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9"/>
        <v>12</v>
      </c>
      <c r="W2542" s="32">
        <f t="shared" si="285"/>
        <v>130.5</v>
      </c>
      <c r="X2542" s="32">
        <f t="shared" si="288"/>
        <v>2.61</v>
      </c>
      <c r="Y2542" s="32">
        <f t="shared" ref="Y2542:Y2551" si="290">W2542+X2542</f>
        <v>133.11000000000001</v>
      </c>
      <c r="Z2542" s="55">
        <f t="shared" si="286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1885</v>
      </c>
      <c r="E2543" s="51" t="s">
        <v>3059</v>
      </c>
      <c r="F2543" s="51" t="s">
        <v>3060</v>
      </c>
      <c r="G2543" s="51" t="s">
        <v>3059</v>
      </c>
      <c r="H2543" s="51" t="s">
        <v>2964</v>
      </c>
      <c r="I2543" s="20" t="s">
        <v>2965</v>
      </c>
      <c r="J2543" s="20" t="s">
        <v>2966</v>
      </c>
      <c r="K2543" s="20" t="str">
        <f>VLOOKUP(H2543,[1]媒体表!C:T,18,0)</f>
        <v>北京多彩</v>
      </c>
      <c r="L2543" s="58" t="s">
        <v>3059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9"/>
        <v>-32</v>
      </c>
      <c r="W2543" s="32">
        <f t="shared" si="285"/>
        <v>0</v>
      </c>
      <c r="X2543" s="32"/>
      <c r="Y2543" s="32">
        <f t="shared" si="290"/>
        <v>0</v>
      </c>
      <c r="Z2543" s="55">
        <f t="shared" si="286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3061</v>
      </c>
      <c r="F2544" s="51" t="s">
        <v>3061</v>
      </c>
      <c r="G2544" s="51" t="s">
        <v>3061</v>
      </c>
      <c r="H2544" s="51" t="s">
        <v>2964</v>
      </c>
      <c r="I2544" s="20" t="s">
        <v>2965</v>
      </c>
      <c r="J2544" s="20" t="s">
        <v>2966</v>
      </c>
      <c r="K2544" s="20" t="str">
        <f>VLOOKUP(H2544,[1]媒体表!C:T,18,0)</f>
        <v>北京多彩</v>
      </c>
      <c r="L2544" s="58" t="s">
        <v>3061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9"/>
        <v>43.76</v>
      </c>
      <c r="W2544" s="32">
        <f t="shared" si="285"/>
        <v>0</v>
      </c>
      <c r="X2544" s="32"/>
      <c r="Y2544" s="32">
        <f t="shared" si="290"/>
        <v>0</v>
      </c>
      <c r="Z2544" s="55">
        <f t="shared" si="286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2964</v>
      </c>
      <c r="I2545" s="20" t="s">
        <v>2965</v>
      </c>
      <c r="J2545" s="20" t="s">
        <v>2966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9"/>
        <v>18769.63</v>
      </c>
      <c r="W2545" s="32">
        <f t="shared" si="285"/>
        <v>20</v>
      </c>
      <c r="X2545" s="32">
        <f t="shared" ref="X2545:X2551" si="291">W2545*R2545</f>
        <v>0.4</v>
      </c>
      <c r="Y2545" s="32">
        <f t="shared" si="290"/>
        <v>20.399999999999999</v>
      </c>
      <c r="Z2545" s="55">
        <f t="shared" si="286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3062</v>
      </c>
      <c r="F2546" s="51" t="s">
        <v>3062</v>
      </c>
      <c r="G2546" s="51" t="s">
        <v>3062</v>
      </c>
      <c r="H2546" s="51" t="s">
        <v>2964</v>
      </c>
      <c r="I2546" s="20" t="s">
        <v>2965</v>
      </c>
      <c r="J2546" s="20" t="s">
        <v>2966</v>
      </c>
      <c r="K2546" s="20" t="str">
        <f>VLOOKUP(H2546,[1]媒体表!C:T,18,0)</f>
        <v>北京多彩</v>
      </c>
      <c r="L2546" s="58" t="s">
        <v>3063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9"/>
        <v>-32.350000000005799</v>
      </c>
      <c r="W2546" s="32">
        <f t="shared" si="285"/>
        <v>0</v>
      </c>
      <c r="X2546" s="32"/>
      <c r="Y2546" s="32">
        <f t="shared" si="290"/>
        <v>0</v>
      </c>
      <c r="Z2546" s="55">
        <f t="shared" si="286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2964</v>
      </c>
      <c r="I2547" s="20" t="s">
        <v>2965</v>
      </c>
      <c r="J2547" s="20" t="s">
        <v>2966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9"/>
        <v>28038</v>
      </c>
      <c r="W2547" s="32">
        <f t="shared" si="285"/>
        <v>0</v>
      </c>
      <c r="X2547" s="32">
        <f t="shared" si="291"/>
        <v>0</v>
      </c>
      <c r="Y2547" s="32">
        <f t="shared" si="290"/>
        <v>0</v>
      </c>
      <c r="Z2547" s="55">
        <f t="shared" si="286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2964</v>
      </c>
      <c r="I2548" s="20" t="s">
        <v>2965</v>
      </c>
      <c r="J2548" s="20" t="s">
        <v>2966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9"/>
        <v>0</v>
      </c>
      <c r="W2548" s="32">
        <f t="shared" si="285"/>
        <v>0</v>
      </c>
      <c r="X2548" s="32">
        <f t="shared" si="291"/>
        <v>0</v>
      </c>
      <c r="Y2548" s="32">
        <f t="shared" si="290"/>
        <v>0</v>
      </c>
      <c r="Z2548" s="55">
        <f t="shared" si="286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2964</v>
      </c>
      <c r="I2549" s="20" t="s">
        <v>2965</v>
      </c>
      <c r="J2549" s="20" t="s">
        <v>2966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/>
      <c r="T2549" s="59"/>
      <c r="U2549" s="59">
        <v>0</v>
      </c>
      <c r="V2549" s="45">
        <f t="shared" si="289"/>
        <v>0</v>
      </c>
      <c r="W2549" s="32">
        <f t="shared" si="285"/>
        <v>0</v>
      </c>
      <c r="X2549" s="32">
        <f t="shared" si="291"/>
        <v>0</v>
      </c>
      <c r="Y2549" s="32">
        <f t="shared" si="290"/>
        <v>0</v>
      </c>
      <c r="Z2549" s="55">
        <f t="shared" si="286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2964</v>
      </c>
      <c r="I2550" s="20" t="s">
        <v>2965</v>
      </c>
      <c r="J2550" s="20" t="s">
        <v>2966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9"/>
        <v>724057.5700000003</v>
      </c>
      <c r="W2550" s="32">
        <f t="shared" si="285"/>
        <v>1397913.17</v>
      </c>
      <c r="X2550" s="32">
        <f t="shared" si="291"/>
        <v>76885.224349999989</v>
      </c>
      <c r="Y2550" s="32">
        <f t="shared" si="290"/>
        <v>1474798.39435</v>
      </c>
      <c r="Z2550" s="55">
        <f t="shared" si="286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2964</v>
      </c>
      <c r="I2551" s="20" t="s">
        <v>2965</v>
      </c>
      <c r="J2551" s="20" t="s">
        <v>2966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606605.48000000045</v>
      </c>
      <c r="T2551" s="59">
        <f>4558940+841060</f>
        <v>5400000</v>
      </c>
      <c r="U2551" s="59">
        <v>3717896.15</v>
      </c>
      <c r="V2551" s="45">
        <f t="shared" si="289"/>
        <v>2288709.3300000005</v>
      </c>
      <c r="W2551" s="32">
        <f t="shared" si="285"/>
        <v>3717896.15</v>
      </c>
      <c r="X2551" s="32">
        <f t="shared" si="291"/>
        <v>204484.28824999998</v>
      </c>
      <c r="Y2551" s="32">
        <f t="shared" si="290"/>
        <v>3922380.4382499997</v>
      </c>
      <c r="Z2551" s="55">
        <f t="shared" si="286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3064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3065</v>
      </c>
      <c r="F2552" s="51" t="s">
        <v>3065</v>
      </c>
      <c r="G2552" s="51" t="s">
        <v>3065</v>
      </c>
      <c r="H2552" s="51" t="s">
        <v>2964</v>
      </c>
      <c r="I2552" s="20" t="s">
        <v>2965</v>
      </c>
      <c r="J2552" s="20" t="s">
        <v>2966</v>
      </c>
      <c r="K2552" s="20" t="str">
        <f>VLOOKUP(H2552,[1]媒体表!C:T,18,0)</f>
        <v>北京多彩</v>
      </c>
      <c r="L2552" s="58" t="s">
        <v>3066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9"/>
        <v>9780</v>
      </c>
      <c r="W2552" s="32">
        <f t="shared" si="285"/>
        <v>0</v>
      </c>
      <c r="X2552" s="32"/>
      <c r="Y2552" s="32"/>
      <c r="Z2552" s="55">
        <f t="shared" si="286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3067</v>
      </c>
      <c r="F2553" s="51" t="s">
        <v>3067</v>
      </c>
      <c r="G2553" s="51" t="s">
        <v>3067</v>
      </c>
      <c r="H2553" s="51" t="s">
        <v>2964</v>
      </c>
      <c r="I2553" s="20" t="s">
        <v>2965</v>
      </c>
      <c r="J2553" s="20" t="s">
        <v>2966</v>
      </c>
      <c r="K2553" s="20" t="str">
        <f>VLOOKUP(H2553,[1]媒体表!C:T,18,0)</f>
        <v>北京多彩</v>
      </c>
      <c r="L2553" s="58" t="s">
        <v>3068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9"/>
        <v>6846.43</v>
      </c>
      <c r="W2553" s="32">
        <f t="shared" si="285"/>
        <v>0</v>
      </c>
      <c r="X2553" s="32"/>
      <c r="Y2553" s="32">
        <f t="shared" ref="Y2553:Y2584" si="292">W2553+X2553</f>
        <v>0</v>
      </c>
      <c r="Z2553" s="55">
        <f t="shared" si="286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3069</v>
      </c>
      <c r="F2554" s="51" t="s">
        <v>3069</v>
      </c>
      <c r="G2554" s="51" t="s">
        <v>3069</v>
      </c>
      <c r="H2554" s="51" t="s">
        <v>2964</v>
      </c>
      <c r="I2554" s="20" t="s">
        <v>2965</v>
      </c>
      <c r="J2554" s="20" t="s">
        <v>2966</v>
      </c>
      <c r="K2554" s="20" t="str">
        <f>VLOOKUP(H2554,[1]媒体表!C:T,18,0)</f>
        <v>北京多彩</v>
      </c>
      <c r="L2554" s="58" t="s">
        <v>3070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9"/>
        <v>7726</v>
      </c>
      <c r="W2554" s="32">
        <f t="shared" si="285"/>
        <v>0</v>
      </c>
      <c r="X2554" s="32"/>
      <c r="Y2554" s="32">
        <f t="shared" si="292"/>
        <v>0</v>
      </c>
      <c r="Z2554" s="55">
        <f t="shared" si="286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2816</v>
      </c>
      <c r="F2555" s="51" t="s">
        <v>2816</v>
      </c>
      <c r="G2555" s="51" t="s">
        <v>2816</v>
      </c>
      <c r="H2555" s="51" t="s">
        <v>2964</v>
      </c>
      <c r="I2555" s="20" t="s">
        <v>2965</v>
      </c>
      <c r="J2555" s="20" t="s">
        <v>2966</v>
      </c>
      <c r="K2555" s="20" t="str">
        <f>VLOOKUP(H2555,[1]媒体表!C:T,18,0)</f>
        <v>北京多彩</v>
      </c>
      <c r="L2555" s="58" t="s">
        <v>2817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9"/>
        <v>10000</v>
      </c>
      <c r="W2555" s="32">
        <f t="shared" si="285"/>
        <v>0</v>
      </c>
      <c r="X2555" s="32"/>
      <c r="Y2555" s="32">
        <f t="shared" si="292"/>
        <v>0</v>
      </c>
      <c r="Z2555" s="55">
        <f t="shared" si="286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2964</v>
      </c>
      <c r="I2556" s="20" t="s">
        <v>2965</v>
      </c>
      <c r="J2556" s="20" t="s">
        <v>2966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9"/>
        <v>31090.400000000001</v>
      </c>
      <c r="W2556" s="32">
        <f t="shared" si="285"/>
        <v>33833.4</v>
      </c>
      <c r="X2556" s="32"/>
      <c r="Y2556" s="32">
        <f t="shared" si="292"/>
        <v>33833.4</v>
      </c>
      <c r="Z2556" s="55">
        <f t="shared" si="286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3071</v>
      </c>
      <c r="F2557" s="51" t="s">
        <v>3071</v>
      </c>
      <c r="G2557" s="51" t="s">
        <v>3071</v>
      </c>
      <c r="H2557" s="51" t="s">
        <v>2964</v>
      </c>
      <c r="I2557" s="20" t="s">
        <v>2965</v>
      </c>
      <c r="J2557" s="20" t="s">
        <v>2966</v>
      </c>
      <c r="K2557" s="20" t="str">
        <f>VLOOKUP(H2557,[1]媒体表!C:T,18,0)</f>
        <v>北京多彩</v>
      </c>
      <c r="L2557" s="58" t="s">
        <v>3072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9"/>
        <v>35484</v>
      </c>
      <c r="W2557" s="32">
        <f t="shared" si="285"/>
        <v>0</v>
      </c>
      <c r="X2557" s="32"/>
      <c r="Y2557" s="32">
        <f t="shared" si="292"/>
        <v>0</v>
      </c>
      <c r="Z2557" s="55">
        <f t="shared" si="286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3073</v>
      </c>
      <c r="G2558" s="51" t="s">
        <v>289</v>
      </c>
      <c r="H2558" s="51" t="s">
        <v>2964</v>
      </c>
      <c r="I2558" s="20" t="s">
        <v>2965</v>
      </c>
      <c r="J2558" s="20" t="s">
        <v>2966</v>
      </c>
      <c r="K2558" s="20" t="str">
        <f>VLOOKUP(H2558,[1]媒体表!C:T,18,0)</f>
        <v>北京多彩</v>
      </c>
      <c r="L2558" s="58" t="s">
        <v>3072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9"/>
        <v>400000</v>
      </c>
      <c r="W2558" s="32">
        <f t="shared" si="285"/>
        <v>0</v>
      </c>
      <c r="X2558" s="32"/>
      <c r="Y2558" s="32">
        <f t="shared" si="292"/>
        <v>0</v>
      </c>
      <c r="Z2558" s="55">
        <f t="shared" si="286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2964</v>
      </c>
      <c r="I2559" s="20" t="s">
        <v>2965</v>
      </c>
      <c r="J2559" s="20" t="s">
        <v>2966</v>
      </c>
      <c r="K2559" s="20" t="str">
        <f>VLOOKUP(H2559,[1]媒体表!C:T,18,0)</f>
        <v>北京多彩</v>
      </c>
      <c r="L2559" s="58" t="s">
        <v>3074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9"/>
        <v>13552</v>
      </c>
      <c r="W2559" s="32">
        <f t="shared" si="285"/>
        <v>0</v>
      </c>
      <c r="X2559" s="32"/>
      <c r="Y2559" s="32">
        <f t="shared" si="292"/>
        <v>0</v>
      </c>
      <c r="Z2559" s="55">
        <f t="shared" si="286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3075</v>
      </c>
      <c r="F2560" s="51" t="s">
        <v>3076</v>
      </c>
      <c r="G2560" s="51" t="s">
        <v>1051</v>
      </c>
      <c r="H2560" s="51" t="s">
        <v>2964</v>
      </c>
      <c r="I2560" s="20" t="s">
        <v>2965</v>
      </c>
      <c r="J2560" s="20" t="s">
        <v>2966</v>
      </c>
      <c r="K2560" s="20" t="str">
        <f>VLOOKUP(H2560,[1]媒体表!C:T,18,0)</f>
        <v>北京多彩</v>
      </c>
      <c r="L2560" s="58" t="s">
        <v>3077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9"/>
        <v>10</v>
      </c>
      <c r="W2560" s="32">
        <f t="shared" si="285"/>
        <v>0</v>
      </c>
      <c r="X2560" s="32"/>
      <c r="Y2560" s="32">
        <f t="shared" si="292"/>
        <v>0</v>
      </c>
      <c r="Z2560" s="55">
        <f t="shared" si="286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3078</v>
      </c>
      <c r="F2561" s="51" t="s">
        <v>3079</v>
      </c>
      <c r="G2561" s="51" t="s">
        <v>1926</v>
      </c>
      <c r="H2561" s="51" t="s">
        <v>2964</v>
      </c>
      <c r="I2561" s="20" t="s">
        <v>2965</v>
      </c>
      <c r="J2561" s="20" t="s">
        <v>2966</v>
      </c>
      <c r="K2561" s="20" t="str">
        <f>VLOOKUP(H2561,[1]媒体表!C:T,18,0)</f>
        <v>北京多彩</v>
      </c>
      <c r="L2561" s="58" t="s">
        <v>3078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9"/>
        <v>148.93</v>
      </c>
      <c r="W2561" s="32">
        <f t="shared" si="285"/>
        <v>0</v>
      </c>
      <c r="X2561" s="32"/>
      <c r="Y2561" s="32">
        <f t="shared" si="292"/>
        <v>0</v>
      </c>
      <c r="Z2561" s="55">
        <f t="shared" si="286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1932</v>
      </c>
      <c r="C2562" s="51" t="s">
        <v>650</v>
      </c>
      <c r="D2562" s="51" t="s">
        <v>714</v>
      </c>
      <c r="E2562" s="51" t="s">
        <v>810</v>
      </c>
      <c r="F2562" s="51" t="s">
        <v>3080</v>
      </c>
      <c r="G2562" s="51" t="s">
        <v>1935</v>
      </c>
      <c r="H2562" s="51" t="s">
        <v>2964</v>
      </c>
      <c r="I2562" s="20" t="s">
        <v>2965</v>
      </c>
      <c r="J2562" s="20" t="s">
        <v>2966</v>
      </c>
      <c r="K2562" s="20" t="str">
        <f>VLOOKUP(H2562,[1]媒体表!C:T,18,0)</f>
        <v>北京多彩</v>
      </c>
      <c r="L2562" s="58" t="s">
        <v>2324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9"/>
        <v>0</v>
      </c>
      <c r="W2562" s="32">
        <f t="shared" si="285"/>
        <v>700000</v>
      </c>
      <c r="X2562" s="32"/>
      <c r="Y2562" s="32">
        <f t="shared" si="292"/>
        <v>700000</v>
      </c>
      <c r="Z2562" s="55">
        <f t="shared" si="286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1932</v>
      </c>
      <c r="C2563" s="51" t="s">
        <v>650</v>
      </c>
      <c r="D2563" s="51" t="s">
        <v>714</v>
      </c>
      <c r="E2563" s="51" t="s">
        <v>1317</v>
      </c>
      <c r="F2563" s="51" t="s">
        <v>3081</v>
      </c>
      <c r="G2563" s="51" t="s">
        <v>1935</v>
      </c>
      <c r="H2563" s="51" t="s">
        <v>2964</v>
      </c>
      <c r="I2563" s="20" t="s">
        <v>2965</v>
      </c>
      <c r="J2563" s="20" t="s">
        <v>2966</v>
      </c>
      <c r="K2563" s="20" t="str">
        <f>VLOOKUP(H2563,[1]媒体表!C:T,18,0)</f>
        <v>北京多彩</v>
      </c>
      <c r="L2563" s="58" t="s">
        <v>2324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9"/>
        <v>0</v>
      </c>
      <c r="W2563" s="32">
        <f t="shared" si="285"/>
        <v>3139374.4436600003</v>
      </c>
      <c r="X2563" s="32"/>
      <c r="Y2563" s="32">
        <f t="shared" si="292"/>
        <v>3139374.4436600003</v>
      </c>
      <c r="Z2563" s="55">
        <f t="shared" si="286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1932</v>
      </c>
      <c r="C2564" s="51" t="s">
        <v>650</v>
      </c>
      <c r="D2564" s="51" t="s">
        <v>714</v>
      </c>
      <c r="E2564" s="51" t="s">
        <v>818</v>
      </c>
      <c r="F2564" s="51" t="s">
        <v>3082</v>
      </c>
      <c r="G2564" s="51" t="s">
        <v>1935</v>
      </c>
      <c r="H2564" s="51" t="s">
        <v>2964</v>
      </c>
      <c r="I2564" s="20" t="s">
        <v>2965</v>
      </c>
      <c r="J2564" s="20" t="s">
        <v>2966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9"/>
        <v>0</v>
      </c>
      <c r="W2564" s="32">
        <f t="shared" si="285"/>
        <v>1511691.35</v>
      </c>
      <c r="X2564" s="32"/>
      <c r="Y2564" s="32">
        <f t="shared" si="292"/>
        <v>1511691.35</v>
      </c>
      <c r="Z2564" s="55">
        <f t="shared" si="286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3083</v>
      </c>
      <c r="S2565" s="34"/>
      <c r="T2565" s="34"/>
      <c r="U2565" s="34">
        <v>196610</v>
      </c>
      <c r="V2565" s="32">
        <v>0</v>
      </c>
      <c r="W2565" s="32">
        <f t="shared" si="285"/>
        <v>196610</v>
      </c>
      <c r="X2565" s="32">
        <f>W2565*5%</f>
        <v>9830.5</v>
      </c>
      <c r="Y2565" s="32">
        <f t="shared" si="292"/>
        <v>206440.5</v>
      </c>
      <c r="Z2565" s="32">
        <f t="shared" si="286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3084</v>
      </c>
      <c r="F2566" s="51" t="s">
        <v>3084</v>
      </c>
      <c r="G2566" s="51" t="s">
        <v>3084</v>
      </c>
      <c r="H2566" s="51" t="s">
        <v>3085</v>
      </c>
      <c r="I2566" s="20" t="s">
        <v>108</v>
      </c>
      <c r="J2566" s="20" t="s">
        <v>3086</v>
      </c>
      <c r="K2566" s="20" t="str">
        <f>VLOOKUP(H2566,[1]媒体表!C:T,18,0)</f>
        <v>北京多彩</v>
      </c>
      <c r="L2566" s="51" t="s">
        <v>3084</v>
      </c>
      <c r="M2566" s="51"/>
      <c r="N2566" s="51" t="s">
        <v>3087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5"/>
        <v>228696</v>
      </c>
      <c r="X2566" s="34"/>
      <c r="Y2566" s="32">
        <f t="shared" si="292"/>
        <v>228696</v>
      </c>
      <c r="Z2566" s="59">
        <f t="shared" si="286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2859</v>
      </c>
      <c r="F2567" s="51" t="s">
        <v>3088</v>
      </c>
      <c r="G2567" s="51" t="s">
        <v>76</v>
      </c>
      <c r="H2567" s="51" t="s">
        <v>3089</v>
      </c>
      <c r="I2567" s="20" t="s">
        <v>108</v>
      </c>
      <c r="J2567" s="20" t="s">
        <v>3090</v>
      </c>
      <c r="K2567" s="20" t="str">
        <f>VLOOKUP(H2567,[1]媒体表!C:T,18,0)</f>
        <v>霍尔果斯多彩</v>
      </c>
      <c r="L2567" s="51" t="s">
        <v>2859</v>
      </c>
      <c r="M2567" s="51"/>
      <c r="N2567" s="51" t="s">
        <v>3091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5"/>
        <v>360000</v>
      </c>
      <c r="X2567" s="34"/>
      <c r="Y2567" s="32">
        <f t="shared" si="292"/>
        <v>360000</v>
      </c>
      <c r="Z2567" s="59">
        <f t="shared" si="286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1750</v>
      </c>
      <c r="F2568" s="51" t="s">
        <v>3092</v>
      </c>
      <c r="G2568" s="51" t="s">
        <v>76</v>
      </c>
      <c r="H2568" s="51" t="s">
        <v>3089</v>
      </c>
      <c r="I2568" s="20" t="s">
        <v>108</v>
      </c>
      <c r="J2568" s="20" t="s">
        <v>3090</v>
      </c>
      <c r="K2568" s="20" t="str">
        <f>VLOOKUP(H2568,[1]媒体表!C:T,18,0)</f>
        <v>霍尔果斯多彩</v>
      </c>
      <c r="L2568" s="51" t="s">
        <v>1750</v>
      </c>
      <c r="M2568" s="51"/>
      <c r="N2568" s="51" t="s">
        <v>3091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5"/>
        <v>218000</v>
      </c>
      <c r="X2568" s="34"/>
      <c r="Y2568" s="32">
        <f t="shared" si="292"/>
        <v>218000</v>
      </c>
      <c r="Z2568" s="59">
        <f t="shared" si="286"/>
        <v>0</v>
      </c>
      <c r="AA2568" s="59">
        <v>171500</v>
      </c>
      <c r="AB2568" s="58">
        <v>0</v>
      </c>
      <c r="AC2568" s="51"/>
      <c r="AD2568" s="51"/>
      <c r="AE2568" s="51" t="s">
        <v>3093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1750</v>
      </c>
      <c r="F2569" s="51" t="s">
        <v>3094</v>
      </c>
      <c r="G2569" s="51" t="s">
        <v>76</v>
      </c>
      <c r="H2569" s="51" t="s">
        <v>3089</v>
      </c>
      <c r="I2569" s="20" t="s">
        <v>108</v>
      </c>
      <c r="J2569" s="20" t="s">
        <v>3090</v>
      </c>
      <c r="K2569" s="20" t="str">
        <f>VLOOKUP(H2569,[1]媒体表!C:T,18,0)</f>
        <v>霍尔果斯多彩</v>
      </c>
      <c r="L2569" s="51" t="s">
        <v>1750</v>
      </c>
      <c r="M2569" s="51"/>
      <c r="N2569" s="51" t="s">
        <v>3091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5"/>
        <v>270000</v>
      </c>
      <c r="X2569" s="34"/>
      <c r="Y2569" s="32">
        <f t="shared" si="292"/>
        <v>270000</v>
      </c>
      <c r="Z2569" s="59">
        <f t="shared" si="286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2859</v>
      </c>
      <c r="F2570" s="51" t="s">
        <v>3095</v>
      </c>
      <c r="G2570" s="51" t="s">
        <v>76</v>
      </c>
      <c r="H2570" s="51" t="s">
        <v>3089</v>
      </c>
      <c r="I2570" s="20" t="s">
        <v>108</v>
      </c>
      <c r="J2570" s="20" t="s">
        <v>3090</v>
      </c>
      <c r="K2570" s="20" t="str">
        <f>VLOOKUP(H2570,[1]媒体表!C:T,18,0)</f>
        <v>霍尔果斯多彩</v>
      </c>
      <c r="L2570" s="51" t="s">
        <v>2859</v>
      </c>
      <c r="M2570" s="51"/>
      <c r="N2570" s="51" t="s">
        <v>3091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5"/>
        <v>94000</v>
      </c>
      <c r="X2570" s="34"/>
      <c r="Y2570" s="32">
        <f t="shared" si="292"/>
        <v>94000</v>
      </c>
      <c r="Z2570" s="59">
        <f t="shared" si="286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3096</v>
      </c>
      <c r="I2571" s="20" t="s">
        <v>108</v>
      </c>
      <c r="J2571" s="20" t="s">
        <v>3097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3098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5"/>
        <v>380000</v>
      </c>
      <c r="X2571" s="34"/>
      <c r="Y2571" s="32">
        <f t="shared" si="292"/>
        <v>380000</v>
      </c>
      <c r="Z2571" s="59">
        <f t="shared" si="286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3099</v>
      </c>
      <c r="F2572" s="51" t="s">
        <v>3100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3098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5"/>
        <v>12000</v>
      </c>
      <c r="X2572" s="34"/>
      <c r="Y2572" s="32">
        <f t="shared" si="292"/>
        <v>12000</v>
      </c>
      <c r="Z2572" s="59">
        <f t="shared" si="286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3101</v>
      </c>
      <c r="I2573" s="20" t="s">
        <v>108</v>
      </c>
      <c r="J2573" s="20" t="s">
        <v>3102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3">S2573+T2573-U2573</f>
        <v>-1179030.0499999998</v>
      </c>
      <c r="W2573" s="34">
        <v>6500000</v>
      </c>
      <c r="X2573" s="34">
        <f>W2573*5%</f>
        <v>325000</v>
      </c>
      <c r="Y2573" s="32">
        <f t="shared" si="292"/>
        <v>6825000</v>
      </c>
      <c r="Z2573" s="59">
        <f t="shared" si="286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3103</v>
      </c>
      <c r="F2574" s="51" t="s">
        <v>3104</v>
      </c>
      <c r="G2574" s="51" t="s">
        <v>76</v>
      </c>
      <c r="H2574" s="51" t="s">
        <v>3089</v>
      </c>
      <c r="I2574" s="20" t="s">
        <v>108</v>
      </c>
      <c r="J2574" s="20" t="s">
        <v>3090</v>
      </c>
      <c r="K2574" s="20" t="str">
        <f>VLOOKUP(H2574,[1]媒体表!C:T,18,0)</f>
        <v>霍尔果斯多彩</v>
      </c>
      <c r="L2574" s="51" t="s">
        <v>3103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3"/>
        <v>27695.8</v>
      </c>
      <c r="W2574" s="34">
        <f t="shared" ref="W2574:W2606" si="294">IF(O2574="返货",U2574/(1+P2574),IF(O2574="返现",U2574,IF(O2574="折扣",U2574*P2574,IF(O2574="无",U2574))))</f>
        <v>0</v>
      </c>
      <c r="X2574" s="34"/>
      <c r="Y2574" s="32">
        <f t="shared" si="292"/>
        <v>0</v>
      </c>
      <c r="Z2574" s="59">
        <f t="shared" si="286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3105</v>
      </c>
      <c r="F2575" s="51" t="s">
        <v>3106</v>
      </c>
      <c r="G2575" s="51" t="s">
        <v>76</v>
      </c>
      <c r="H2575" s="51" t="s">
        <v>3089</v>
      </c>
      <c r="I2575" s="20" t="s">
        <v>108</v>
      </c>
      <c r="J2575" s="20" t="s">
        <v>3090</v>
      </c>
      <c r="K2575" s="20" t="str">
        <f>VLOOKUP(H2575,[1]媒体表!C:T,18,0)</f>
        <v>霍尔果斯多彩</v>
      </c>
      <c r="L2575" s="51" t="s">
        <v>3105</v>
      </c>
      <c r="M2575" s="51"/>
      <c r="N2575" s="51" t="s">
        <v>59</v>
      </c>
      <c r="O2575" s="51" t="s">
        <v>43</v>
      </c>
      <c r="P2575" s="58">
        <v>0.08</v>
      </c>
      <c r="Q2575" s="53" t="s">
        <v>3107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3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2"/>
        <v>2225470.8803703701</v>
      </c>
      <c r="Z2575" s="59">
        <f t="shared" si="286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3108</v>
      </c>
      <c r="I2576" s="20" t="s">
        <v>108</v>
      </c>
      <c r="J2576" s="20" t="s">
        <v>3109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3"/>
        <v>-51360</v>
      </c>
      <c r="W2576" s="34">
        <f t="shared" si="294"/>
        <v>240000</v>
      </c>
      <c r="X2576" s="34"/>
      <c r="Y2576" s="32">
        <f t="shared" si="292"/>
        <v>240000</v>
      </c>
      <c r="Z2576" s="59">
        <f t="shared" si="286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3110</v>
      </c>
      <c r="I2577" s="20" t="s">
        <v>108</v>
      </c>
      <c r="J2577" s="20" t="s">
        <v>3111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3"/>
        <v>0</v>
      </c>
      <c r="W2577" s="34">
        <f t="shared" si="294"/>
        <v>120000</v>
      </c>
      <c r="X2577" s="34"/>
      <c r="Y2577" s="32">
        <f t="shared" si="292"/>
        <v>120000</v>
      </c>
      <c r="Z2577" s="59">
        <f t="shared" si="286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3108</v>
      </c>
      <c r="I2578" s="20" t="s">
        <v>108</v>
      </c>
      <c r="J2578" s="20" t="s">
        <v>3109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3"/>
        <v>-8560</v>
      </c>
      <c r="W2578" s="34">
        <f t="shared" si="294"/>
        <v>40000</v>
      </c>
      <c r="X2578" s="34"/>
      <c r="Y2578" s="32">
        <f t="shared" si="292"/>
        <v>40000</v>
      </c>
      <c r="Z2578" s="59">
        <f t="shared" si="286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3112</v>
      </c>
      <c r="F2579" s="51" t="s">
        <v>3113</v>
      </c>
      <c r="G2579" s="51" t="s">
        <v>1926</v>
      </c>
      <c r="H2579" s="51" t="s">
        <v>3114</v>
      </c>
      <c r="I2579" s="20" t="s">
        <v>108</v>
      </c>
      <c r="J2579" s="20" t="s">
        <v>3115</v>
      </c>
      <c r="K2579" s="20" t="str">
        <f>VLOOKUP(H2579,[1]媒体表!C:T,18,0)</f>
        <v>霍尔果斯多彩</v>
      </c>
      <c r="L2579" s="51" t="s">
        <v>3112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3"/>
        <v>84407.539999999979</v>
      </c>
      <c r="W2579" s="34">
        <f t="shared" si="294"/>
        <v>147092.69811320756</v>
      </c>
      <c r="X2579" s="34"/>
      <c r="Y2579" s="32">
        <f t="shared" si="292"/>
        <v>147092.69811320756</v>
      </c>
      <c r="Z2579" s="59">
        <f t="shared" si="286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3116</v>
      </c>
      <c r="F2580" s="51" t="s">
        <v>3116</v>
      </c>
      <c r="G2580" s="51" t="s">
        <v>3116</v>
      </c>
      <c r="H2580" s="51" t="s">
        <v>3108</v>
      </c>
      <c r="I2580" s="20" t="s">
        <v>108</v>
      </c>
      <c r="J2580" s="20" t="s">
        <v>3109</v>
      </c>
      <c r="K2580" s="20" t="str">
        <f>VLOOKUP(H2580,[1]媒体表!C:T,18,0)</f>
        <v>北京多彩</v>
      </c>
      <c r="L2580" s="58" t="s">
        <v>3116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3"/>
        <v>-3000</v>
      </c>
      <c r="W2580" s="34">
        <f t="shared" si="294"/>
        <v>0</v>
      </c>
      <c r="X2580" s="34"/>
      <c r="Y2580" s="32">
        <f t="shared" si="292"/>
        <v>0</v>
      </c>
      <c r="Z2580" s="59">
        <f t="shared" si="286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3089</v>
      </c>
      <c r="I2581" s="20" t="s">
        <v>108</v>
      </c>
      <c r="J2581" s="20" t="s">
        <v>3090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3"/>
        <v>-12323.9</v>
      </c>
      <c r="W2581" s="34">
        <f t="shared" si="294"/>
        <v>0</v>
      </c>
      <c r="X2581" s="34"/>
      <c r="Y2581" s="32">
        <f t="shared" si="292"/>
        <v>0</v>
      </c>
      <c r="Z2581" s="59">
        <f t="shared" si="286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3112</v>
      </c>
      <c r="F2582" s="51" t="s">
        <v>3113</v>
      </c>
      <c r="G2582" s="51" t="s">
        <v>1926</v>
      </c>
      <c r="H2582" s="51" t="s">
        <v>3117</v>
      </c>
      <c r="I2582" s="20" t="s">
        <v>108</v>
      </c>
      <c r="J2582" s="20"/>
      <c r="K2582" s="20"/>
      <c r="L2582" s="58" t="s">
        <v>3112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3"/>
        <v>-551851</v>
      </c>
      <c r="W2582" s="34">
        <f t="shared" si="294"/>
        <v>0</v>
      </c>
      <c r="X2582" s="34"/>
      <c r="Y2582" s="32">
        <f t="shared" si="292"/>
        <v>0</v>
      </c>
      <c r="Z2582" s="59">
        <f t="shared" si="286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2899</v>
      </c>
      <c r="F2583" s="51" t="s">
        <v>2899</v>
      </c>
      <c r="G2583" s="51" t="s">
        <v>2899</v>
      </c>
      <c r="H2583" s="51" t="s">
        <v>3118</v>
      </c>
      <c r="I2583" s="20" t="s">
        <v>108</v>
      </c>
      <c r="J2583" s="20"/>
      <c r="K2583" s="20"/>
      <c r="L2583" s="58" t="s">
        <v>2899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3"/>
        <v>-885561.23</v>
      </c>
      <c r="W2583" s="34">
        <f t="shared" si="294"/>
        <v>0</v>
      </c>
      <c r="X2583" s="34"/>
      <c r="Y2583" s="32">
        <f t="shared" si="292"/>
        <v>0</v>
      </c>
      <c r="Z2583" s="59">
        <f t="shared" si="286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3089</v>
      </c>
      <c r="I2584" s="20" t="s">
        <v>108</v>
      </c>
      <c r="J2584" s="20" t="s">
        <v>3090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3"/>
        <v>13500</v>
      </c>
      <c r="W2584" s="34">
        <f t="shared" si="294"/>
        <v>0</v>
      </c>
      <c r="X2584" s="34"/>
      <c r="Y2584" s="32">
        <f t="shared" si="292"/>
        <v>0</v>
      </c>
      <c r="Z2584" s="59">
        <f t="shared" si="286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3119</v>
      </c>
      <c r="F2585" s="51" t="s">
        <v>3119</v>
      </c>
      <c r="G2585" s="51" t="s">
        <v>3119</v>
      </c>
      <c r="H2585" s="51" t="s">
        <v>3120</v>
      </c>
      <c r="I2585" s="20" t="s">
        <v>108</v>
      </c>
      <c r="J2585" s="20"/>
      <c r="K2585" s="20"/>
      <c r="L2585" s="58" t="s">
        <v>3119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3"/>
        <v>-467.13</v>
      </c>
      <c r="W2585" s="34">
        <f t="shared" si="294"/>
        <v>0</v>
      </c>
      <c r="X2585" s="34"/>
      <c r="Y2585" s="34"/>
      <c r="Z2585" s="59">
        <f t="shared" si="286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3121</v>
      </c>
      <c r="G2586" s="51" t="s">
        <v>76</v>
      </c>
      <c r="H2586" s="51" t="s">
        <v>3122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3"/>
        <v>40943.42</v>
      </c>
      <c r="W2586" s="34">
        <f t="shared" si="294"/>
        <v>0</v>
      </c>
      <c r="X2586" s="34"/>
      <c r="Y2586" s="32">
        <f t="shared" ref="Y2586:Y2649" si="295">W2586+X2586</f>
        <v>0</v>
      </c>
      <c r="Z2586" s="59">
        <f t="shared" si="286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3121</v>
      </c>
      <c r="G2587" s="51" t="s">
        <v>76</v>
      </c>
      <c r="H2587" s="51" t="s">
        <v>3122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3"/>
        <v>14857.4</v>
      </c>
      <c r="W2587" s="34">
        <f t="shared" si="294"/>
        <v>0</v>
      </c>
      <c r="X2587" s="34"/>
      <c r="Y2587" s="32">
        <f t="shared" si="295"/>
        <v>0</v>
      </c>
      <c r="Z2587" s="59">
        <f t="shared" si="286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3123</v>
      </c>
      <c r="F2588" s="51" t="s">
        <v>3124</v>
      </c>
      <c r="G2588" s="51" t="s">
        <v>76</v>
      </c>
      <c r="H2588" s="51" t="s">
        <v>3125</v>
      </c>
      <c r="I2588" s="20" t="s">
        <v>108</v>
      </c>
      <c r="J2588" s="20"/>
      <c r="K2588" s="20"/>
      <c r="L2588" s="58" t="s">
        <v>3123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3"/>
        <v>2648920.3199999998</v>
      </c>
      <c r="W2588" s="34">
        <f t="shared" si="294"/>
        <v>0</v>
      </c>
      <c r="X2588" s="34"/>
      <c r="Y2588" s="32">
        <f t="shared" si="295"/>
        <v>0</v>
      </c>
      <c r="Z2588" s="59">
        <f t="shared" si="286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3126</v>
      </c>
      <c r="F2589" s="51" t="s">
        <v>3126</v>
      </c>
      <c r="G2589" s="51" t="s">
        <v>3126</v>
      </c>
      <c r="H2589" s="51" t="s">
        <v>3120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3127</v>
      </c>
      <c r="R2589" s="59"/>
      <c r="S2589" s="59">
        <v>-35392.47</v>
      </c>
      <c r="T2589" s="59">
        <v>0</v>
      </c>
      <c r="U2589" s="59">
        <v>0</v>
      </c>
      <c r="V2589" s="59">
        <f t="shared" si="293"/>
        <v>-35392.47</v>
      </c>
      <c r="W2589" s="34">
        <f t="shared" si="294"/>
        <v>0</v>
      </c>
      <c r="X2589" s="34"/>
      <c r="Y2589" s="32">
        <f t="shared" si="295"/>
        <v>0</v>
      </c>
      <c r="Z2589" s="59">
        <f t="shared" si="286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2381</v>
      </c>
      <c r="F2590" s="51" t="s">
        <v>2381</v>
      </c>
      <c r="G2590" s="51" t="s">
        <v>2381</v>
      </c>
      <c r="H2590" s="51" t="s">
        <v>3120</v>
      </c>
      <c r="I2590" s="20" t="s">
        <v>108</v>
      </c>
      <c r="J2590" s="20"/>
      <c r="K2590" s="20"/>
      <c r="L2590" s="58" t="s">
        <v>2381</v>
      </c>
      <c r="M2590" s="51"/>
      <c r="N2590" s="51" t="s">
        <v>59</v>
      </c>
      <c r="O2590" s="59" t="s">
        <v>82</v>
      </c>
      <c r="P2590" s="58">
        <v>0</v>
      </c>
      <c r="Q2590" s="61" t="s">
        <v>3128</v>
      </c>
      <c r="R2590" s="59"/>
      <c r="S2590" s="59">
        <v>-5000.01</v>
      </c>
      <c r="T2590" s="59">
        <v>0</v>
      </c>
      <c r="U2590" s="59">
        <v>0</v>
      </c>
      <c r="V2590" s="59">
        <f t="shared" si="293"/>
        <v>-5000.01</v>
      </c>
      <c r="W2590" s="34">
        <f t="shared" si="294"/>
        <v>0</v>
      </c>
      <c r="X2590" s="34"/>
      <c r="Y2590" s="32">
        <f t="shared" si="295"/>
        <v>0</v>
      </c>
      <c r="Z2590" s="59">
        <f t="shared" si="286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3129</v>
      </c>
      <c r="F2591" s="51" t="s">
        <v>3129</v>
      </c>
      <c r="G2591" s="51" t="s">
        <v>3129</v>
      </c>
      <c r="H2591" s="51" t="s">
        <v>3120</v>
      </c>
      <c r="I2591" s="20" t="s">
        <v>108</v>
      </c>
      <c r="J2591" s="20"/>
      <c r="K2591" s="20"/>
      <c r="L2591" s="58" t="s">
        <v>3130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3"/>
        <v>-6406.44</v>
      </c>
      <c r="W2591" s="34">
        <f t="shared" si="294"/>
        <v>0</v>
      </c>
      <c r="X2591" s="34"/>
      <c r="Y2591" s="32">
        <f t="shared" si="295"/>
        <v>0</v>
      </c>
      <c r="Z2591" s="59">
        <f t="shared" si="286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3131</v>
      </c>
      <c r="F2592" s="51" t="s">
        <v>3131</v>
      </c>
      <c r="G2592" s="51" t="s">
        <v>3131</v>
      </c>
      <c r="H2592" s="51" t="s">
        <v>3120</v>
      </c>
      <c r="I2592" s="20" t="s">
        <v>108</v>
      </c>
      <c r="J2592" s="20"/>
      <c r="K2592" s="20"/>
      <c r="L2592" s="58" t="s">
        <v>3132</v>
      </c>
      <c r="M2592" s="51"/>
      <c r="N2592" s="51" t="s">
        <v>59</v>
      </c>
      <c r="O2592" s="59" t="s">
        <v>43</v>
      </c>
      <c r="P2592" s="58">
        <v>0.12</v>
      </c>
      <c r="Q2592" s="61" t="s">
        <v>3133</v>
      </c>
      <c r="R2592" s="59"/>
      <c r="S2592" s="59">
        <v>-630.86</v>
      </c>
      <c r="T2592" s="59">
        <v>0</v>
      </c>
      <c r="U2592" s="59">
        <v>0</v>
      </c>
      <c r="V2592" s="59">
        <f t="shared" si="293"/>
        <v>-630.86</v>
      </c>
      <c r="W2592" s="34">
        <f t="shared" si="294"/>
        <v>0</v>
      </c>
      <c r="X2592" s="34"/>
      <c r="Y2592" s="32">
        <f t="shared" si="295"/>
        <v>0</v>
      </c>
      <c r="Z2592" s="59">
        <f t="shared" ref="Z2592:Z2605" si="296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3134</v>
      </c>
      <c r="F2593" s="51" t="s">
        <v>3134</v>
      </c>
      <c r="G2593" s="51" t="s">
        <v>3134</v>
      </c>
      <c r="H2593" s="51" t="s">
        <v>3089</v>
      </c>
      <c r="I2593" s="20" t="s">
        <v>108</v>
      </c>
      <c r="J2593" s="20" t="s">
        <v>3090</v>
      </c>
      <c r="K2593" s="20" t="str">
        <f>VLOOKUP(H2593,[1]媒体表!C:T,18,0)</f>
        <v>霍尔果斯多彩</v>
      </c>
      <c r="L2593" s="58" t="s">
        <v>3134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3"/>
        <v>3683.98</v>
      </c>
      <c r="W2593" s="34">
        <f t="shared" si="294"/>
        <v>0</v>
      </c>
      <c r="X2593" s="34"/>
      <c r="Y2593" s="32">
        <f t="shared" si="295"/>
        <v>0</v>
      </c>
      <c r="Z2593" s="59">
        <f t="shared" si="296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2899</v>
      </c>
      <c r="F2594" s="51" t="s">
        <v>2899</v>
      </c>
      <c r="G2594" s="51" t="s">
        <v>2899</v>
      </c>
      <c r="H2594" s="51" t="s">
        <v>3135</v>
      </c>
      <c r="I2594" s="20" t="s">
        <v>108</v>
      </c>
      <c r="J2594" s="20"/>
      <c r="K2594" s="20"/>
      <c r="L2594" s="58" t="s">
        <v>2899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3"/>
        <v>-195.3</v>
      </c>
      <c r="W2594" s="34">
        <f t="shared" si="294"/>
        <v>0</v>
      </c>
      <c r="X2594" s="34"/>
      <c r="Y2594" s="32">
        <f t="shared" si="295"/>
        <v>0</v>
      </c>
      <c r="Z2594" s="59">
        <f t="shared" si="296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2899</v>
      </c>
      <c r="F2595" s="51" t="s">
        <v>2899</v>
      </c>
      <c r="G2595" s="51" t="s">
        <v>2899</v>
      </c>
      <c r="H2595" s="51" t="s">
        <v>3135</v>
      </c>
      <c r="I2595" s="20" t="s">
        <v>108</v>
      </c>
      <c r="J2595" s="20"/>
      <c r="K2595" s="20"/>
      <c r="L2595" s="58" t="s">
        <v>2899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3"/>
        <v>4532.58</v>
      </c>
      <c r="W2595" s="34">
        <f t="shared" si="294"/>
        <v>0</v>
      </c>
      <c r="X2595" s="34"/>
      <c r="Y2595" s="32">
        <f t="shared" si="295"/>
        <v>0</v>
      </c>
      <c r="Z2595" s="59">
        <f t="shared" si="296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2345</v>
      </c>
      <c r="F2596" s="51" t="s">
        <v>2345</v>
      </c>
      <c r="G2596" s="51" t="s">
        <v>2345</v>
      </c>
      <c r="H2596" s="51" t="s">
        <v>3125</v>
      </c>
      <c r="I2596" s="20" t="s">
        <v>108</v>
      </c>
      <c r="J2596" s="20"/>
      <c r="K2596" s="20"/>
      <c r="L2596" s="58" t="s">
        <v>2345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3"/>
        <v>-37523.379999999997</v>
      </c>
      <c r="W2596" s="34">
        <f t="shared" si="294"/>
        <v>0</v>
      </c>
      <c r="X2596" s="34"/>
      <c r="Y2596" s="32">
        <f t="shared" si="295"/>
        <v>0</v>
      </c>
      <c r="Z2596" s="59">
        <f t="shared" si="296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3136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3"/>
        <v>4.5999999999999099</v>
      </c>
      <c r="W2597" s="34">
        <f t="shared" si="294"/>
        <v>0</v>
      </c>
      <c r="X2597" s="34"/>
      <c r="Y2597" s="32">
        <f t="shared" si="295"/>
        <v>0</v>
      </c>
      <c r="Z2597" s="59">
        <f t="shared" si="296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3137</v>
      </c>
      <c r="I2598" s="20" t="s">
        <v>108</v>
      </c>
      <c r="J2598" s="20"/>
      <c r="K2598" s="20"/>
      <c r="L2598" s="58" t="s">
        <v>3138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3"/>
        <v>2</v>
      </c>
      <c r="W2598" s="34">
        <f t="shared" si="294"/>
        <v>0</v>
      </c>
      <c r="X2598" s="34"/>
      <c r="Y2598" s="32">
        <f t="shared" si="295"/>
        <v>0</v>
      </c>
      <c r="Z2598" s="59">
        <f t="shared" si="296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3125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3"/>
        <v>2931.72</v>
      </c>
      <c r="W2599" s="34">
        <f t="shared" si="294"/>
        <v>0</v>
      </c>
      <c r="X2599" s="34"/>
      <c r="Y2599" s="32">
        <f t="shared" si="295"/>
        <v>0</v>
      </c>
      <c r="Z2599" s="59">
        <f t="shared" si="296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3125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3"/>
        <v>1629.48</v>
      </c>
      <c r="W2600" s="34">
        <f t="shared" si="294"/>
        <v>0</v>
      </c>
      <c r="X2600" s="34"/>
      <c r="Y2600" s="32">
        <f t="shared" si="295"/>
        <v>0</v>
      </c>
      <c r="Z2600" s="59">
        <f t="shared" si="296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3117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3"/>
        <v>14688</v>
      </c>
      <c r="W2601" s="34">
        <f t="shared" si="294"/>
        <v>0</v>
      </c>
      <c r="X2601" s="34"/>
      <c r="Y2601" s="32">
        <f t="shared" si="295"/>
        <v>0</v>
      </c>
      <c r="Z2601" s="59">
        <f t="shared" si="296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3114</v>
      </c>
      <c r="I2602" s="20" t="s">
        <v>108</v>
      </c>
      <c r="J2602" s="20" t="s">
        <v>3115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3"/>
        <v>-1382.2</v>
      </c>
      <c r="W2602" s="34">
        <f t="shared" si="294"/>
        <v>0</v>
      </c>
      <c r="X2602" s="34"/>
      <c r="Y2602" s="32">
        <f t="shared" si="295"/>
        <v>0</v>
      </c>
      <c r="Z2602" s="59">
        <f t="shared" si="296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3136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3"/>
        <v>15770</v>
      </c>
      <c r="W2603" s="34">
        <f t="shared" si="294"/>
        <v>0</v>
      </c>
      <c r="X2603" s="34"/>
      <c r="Y2603" s="32">
        <f t="shared" si="295"/>
        <v>0</v>
      </c>
      <c r="Z2603" s="59">
        <f t="shared" si="296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1842</v>
      </c>
      <c r="F2604" s="51" t="s">
        <v>1842</v>
      </c>
      <c r="G2604" s="51" t="s">
        <v>1842</v>
      </c>
      <c r="H2604" s="51" t="s">
        <v>3136</v>
      </c>
      <c r="I2604" s="20" t="s">
        <v>108</v>
      </c>
      <c r="J2604" s="20"/>
      <c r="K2604" s="20"/>
      <c r="L2604" s="58" t="s">
        <v>1842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3"/>
        <v>2692</v>
      </c>
      <c r="W2604" s="34">
        <f t="shared" si="294"/>
        <v>0</v>
      </c>
      <c r="X2604" s="34"/>
      <c r="Y2604" s="32">
        <f t="shared" si="295"/>
        <v>0</v>
      </c>
      <c r="Z2604" s="59">
        <f t="shared" si="296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3139</v>
      </c>
      <c r="I2605" s="20" t="s">
        <v>108</v>
      </c>
      <c r="J2605" s="20" t="s">
        <v>3140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3141</v>
      </c>
      <c r="S2605" s="59">
        <v>7001.6</v>
      </c>
      <c r="T2605" s="59">
        <v>11868.5</v>
      </c>
      <c r="U2605" s="59">
        <v>0</v>
      </c>
      <c r="V2605" s="59">
        <f t="shared" si="293"/>
        <v>18870.099999999999</v>
      </c>
      <c r="W2605" s="34">
        <f t="shared" si="294"/>
        <v>0</v>
      </c>
      <c r="X2605" s="34"/>
      <c r="Y2605" s="32">
        <f t="shared" si="295"/>
        <v>0</v>
      </c>
      <c r="Z2605" s="59">
        <f t="shared" si="296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3142</v>
      </c>
      <c r="F2606" s="51" t="s">
        <v>3142</v>
      </c>
      <c r="G2606" s="51" t="s">
        <v>3142</v>
      </c>
      <c r="H2606" s="51" t="s">
        <v>2843</v>
      </c>
      <c r="I2606" s="20" t="s">
        <v>2844</v>
      </c>
      <c r="J2606" s="20" t="s">
        <v>2845</v>
      </c>
      <c r="K2606" s="20" t="str">
        <f>VLOOKUP(H2606,[1]媒体表!C:T,18,0)</f>
        <v>北京多彩</v>
      </c>
      <c r="L2606" s="51" t="s">
        <v>3143</v>
      </c>
      <c r="M2606" s="51"/>
      <c r="N2606" s="51" t="s">
        <v>3091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4"/>
        <v>143000</v>
      </c>
      <c r="X2606" s="34"/>
      <c r="Y2606" s="32">
        <f t="shared" si="295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2843</v>
      </c>
      <c r="I2607" s="20" t="s">
        <v>2844</v>
      </c>
      <c r="J2607" s="20" t="s">
        <v>2845</v>
      </c>
      <c r="K2607" s="20" t="str">
        <f>VLOOKUP(H2607,[1]媒体表!C:T,18,0)</f>
        <v>北京多彩</v>
      </c>
      <c r="L2607" s="51" t="s">
        <v>2104</v>
      </c>
      <c r="M2607" s="51"/>
      <c r="N2607" s="51" t="s">
        <v>3091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5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2843</v>
      </c>
      <c r="I2608" s="20" t="s">
        <v>2844</v>
      </c>
      <c r="J2608" s="20" t="s">
        <v>2845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3091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7">IF(O2608="返货",U2608/(1+P2608),IF(O2608="返现",U2608,IF(O2608="折扣",U2608*P2608,IF(O2608="无",U2608))))</f>
        <v>747000</v>
      </c>
      <c r="X2608" s="34"/>
      <c r="Y2608" s="32">
        <f t="shared" si="295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2843</v>
      </c>
      <c r="I2609" s="20" t="s">
        <v>2844</v>
      </c>
      <c r="J2609" s="20" t="s">
        <v>2845</v>
      </c>
      <c r="K2609" s="20" t="str">
        <f>VLOOKUP(H2609,[1]媒体表!C:T,18,0)</f>
        <v>北京多彩</v>
      </c>
      <c r="L2609" s="51" t="s">
        <v>2918</v>
      </c>
      <c r="M2609" s="51"/>
      <c r="N2609" s="51" t="s">
        <v>3091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7"/>
        <v>360000</v>
      </c>
      <c r="X2609" s="34"/>
      <c r="Y2609" s="32">
        <f t="shared" si="295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3144</v>
      </c>
      <c r="G2610" s="51" t="s">
        <v>544</v>
      </c>
      <c r="H2610" s="51" t="s">
        <v>2843</v>
      </c>
      <c r="I2610" s="20" t="s">
        <v>2844</v>
      </c>
      <c r="J2610" s="20" t="s">
        <v>2845</v>
      </c>
      <c r="K2610" s="20" t="str">
        <f>VLOOKUP(H2610,[1]媒体表!C:T,18,0)</f>
        <v>北京多彩</v>
      </c>
      <c r="L2610" s="51" t="s">
        <v>3145</v>
      </c>
      <c r="M2610" s="51"/>
      <c r="N2610" s="51" t="s">
        <v>3091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7"/>
        <v>168400</v>
      </c>
      <c r="X2610" s="34"/>
      <c r="Y2610" s="32">
        <f t="shared" si="295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3146</v>
      </c>
      <c r="F2611" s="51" t="s">
        <v>3146</v>
      </c>
      <c r="G2611" s="51" t="s">
        <v>3146</v>
      </c>
      <c r="H2611" s="51" t="s">
        <v>2843</v>
      </c>
      <c r="I2611" s="20" t="s">
        <v>2844</v>
      </c>
      <c r="J2611" s="20" t="s">
        <v>2845</v>
      </c>
      <c r="K2611" s="20" t="str">
        <f>VLOOKUP(H2611,[1]媒体表!C:T,18,0)</f>
        <v>北京多彩</v>
      </c>
      <c r="L2611" s="51" t="s">
        <v>3146</v>
      </c>
      <c r="M2611" s="51"/>
      <c r="N2611" s="51" t="s">
        <v>3091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7"/>
        <v>47400</v>
      </c>
      <c r="X2611" s="59"/>
      <c r="Y2611" s="32">
        <f t="shared" si="295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2843</v>
      </c>
      <c r="I2612" s="20" t="s">
        <v>2844</v>
      </c>
      <c r="J2612" s="20" t="s">
        <v>2845</v>
      </c>
      <c r="K2612" s="20" t="str">
        <f>VLOOKUP(H2612,[1]媒体表!C:T,18,0)</f>
        <v>北京多彩</v>
      </c>
      <c r="L2612" s="51" t="s">
        <v>2869</v>
      </c>
      <c r="M2612" s="51"/>
      <c r="N2612" s="51" t="s">
        <v>3091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7"/>
        <v>325500</v>
      </c>
      <c r="X2612" s="59"/>
      <c r="Y2612" s="32">
        <f t="shared" si="295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1891</v>
      </c>
      <c r="F2613" s="62" t="s">
        <v>1892</v>
      </c>
      <c r="G2613" s="62" t="s">
        <v>1891</v>
      </c>
      <c r="H2613" s="62" t="s">
        <v>3147</v>
      </c>
      <c r="I2613" s="20" t="s">
        <v>108</v>
      </c>
      <c r="J2613" s="20" t="s">
        <v>3148</v>
      </c>
      <c r="K2613" s="20" t="str">
        <f>VLOOKUP(H2613,[1]媒体表!C:T,18,0)</f>
        <v>北京多彩</v>
      </c>
      <c r="L2613" s="62" t="s">
        <v>1891</v>
      </c>
      <c r="M2613" s="62"/>
      <c r="N2613" s="62" t="s">
        <v>3091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7"/>
        <v>470000</v>
      </c>
      <c r="X2613" s="65"/>
      <c r="Y2613" s="32">
        <f t="shared" si="295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3149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2873</v>
      </c>
      <c r="F2614" s="51" t="s">
        <v>2873</v>
      </c>
      <c r="G2614" s="51" t="s">
        <v>2873</v>
      </c>
      <c r="H2614" s="51" t="s">
        <v>2843</v>
      </c>
      <c r="I2614" s="20" t="s">
        <v>2844</v>
      </c>
      <c r="J2614" s="20" t="s">
        <v>2845</v>
      </c>
      <c r="K2614" s="20" t="str">
        <f>VLOOKUP(H2614,[1]媒体表!C:T,18,0)</f>
        <v>北京多彩</v>
      </c>
      <c r="L2614" s="51" t="s">
        <v>2873</v>
      </c>
      <c r="M2614" s="51"/>
      <c r="N2614" s="51" t="s">
        <v>3091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7"/>
        <v>280000</v>
      </c>
      <c r="X2614" s="59"/>
      <c r="Y2614" s="32">
        <f t="shared" si="295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2158</v>
      </c>
      <c r="F2615" s="51" t="s">
        <v>2159</v>
      </c>
      <c r="G2615" s="51" t="s">
        <v>2158</v>
      </c>
      <c r="H2615" s="51" t="s">
        <v>1998</v>
      </c>
      <c r="I2615" s="20" t="s">
        <v>1999</v>
      </c>
      <c r="J2615" s="20" t="s">
        <v>2000</v>
      </c>
      <c r="K2615" s="20" t="str">
        <f>VLOOKUP(H2615,[1]媒体表!C:T,18,0)</f>
        <v>北京多彩</v>
      </c>
      <c r="L2615" s="51" t="s">
        <v>2158</v>
      </c>
      <c r="M2615" s="51"/>
      <c r="N2615" s="51" t="s">
        <v>3098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7"/>
        <v>54320</v>
      </c>
      <c r="X2615" s="32"/>
      <c r="Y2615" s="32">
        <f t="shared" si="295"/>
        <v>54320</v>
      </c>
      <c r="Z2615" s="55">
        <f t="shared" ref="Z2615:Z2678" si="298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1998</v>
      </c>
      <c r="I2616" s="20" t="s">
        <v>1999</v>
      </c>
      <c r="J2616" s="20" t="s">
        <v>2000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3098</v>
      </c>
      <c r="O2616" s="51" t="s">
        <v>82</v>
      </c>
      <c r="P2616" s="58">
        <v>0</v>
      </c>
      <c r="Q2616" s="53"/>
      <c r="R2616" s="51" t="s">
        <v>3150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7"/>
        <v>68760</v>
      </c>
      <c r="X2616" s="32"/>
      <c r="Y2616" s="32">
        <f t="shared" si="295"/>
        <v>68760</v>
      </c>
      <c r="Z2616" s="55">
        <f t="shared" si="298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2635</v>
      </c>
      <c r="F2617" s="51" t="s">
        <v>2635</v>
      </c>
      <c r="G2617" s="51" t="s">
        <v>2635</v>
      </c>
      <c r="H2617" s="51" t="s">
        <v>1998</v>
      </c>
      <c r="I2617" s="20" t="s">
        <v>1999</v>
      </c>
      <c r="J2617" s="20" t="s">
        <v>2000</v>
      </c>
      <c r="K2617" s="20" t="str">
        <f>VLOOKUP(H2617,[1]媒体表!C:T,18,0)</f>
        <v>北京多彩</v>
      </c>
      <c r="L2617" s="51" t="s">
        <v>2635</v>
      </c>
      <c r="M2617" s="51"/>
      <c r="N2617" s="51" t="s">
        <v>3098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7"/>
        <v>135431</v>
      </c>
      <c r="X2617" s="32"/>
      <c r="Y2617" s="32">
        <f t="shared" si="295"/>
        <v>135431</v>
      </c>
      <c r="Z2617" s="55">
        <f t="shared" si="298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3151</v>
      </c>
      <c r="G2618" s="51" t="s">
        <v>1055</v>
      </c>
      <c r="H2618" s="51" t="s">
        <v>3152</v>
      </c>
      <c r="I2618" s="20" t="s">
        <v>1999</v>
      </c>
      <c r="J2618" s="20" t="s">
        <v>3153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9">S2618+T2618-U2618</f>
        <v>-832356.70000000019</v>
      </c>
      <c r="W2618" s="32">
        <f t="shared" si="297"/>
        <v>6510319.5</v>
      </c>
      <c r="X2618" s="32">
        <v>220000</v>
      </c>
      <c r="Y2618" s="32">
        <f t="shared" si="295"/>
        <v>6730319.5</v>
      </c>
      <c r="Z2618" s="55">
        <f t="shared" si="298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3154</v>
      </c>
      <c r="F2619" s="51" t="s">
        <v>3154</v>
      </c>
      <c r="G2619" s="51" t="s">
        <v>3154</v>
      </c>
      <c r="H2619" s="51" t="s">
        <v>3155</v>
      </c>
      <c r="I2619" s="20" t="s">
        <v>108</v>
      </c>
      <c r="J2619" s="20" t="s">
        <v>3156</v>
      </c>
      <c r="K2619" s="20" t="str">
        <f>VLOOKUP(H2619,[1]媒体表!C:T,18,0)</f>
        <v>北京多彩</v>
      </c>
      <c r="L2619" s="58" t="s">
        <v>3157</v>
      </c>
      <c r="M2619" s="51"/>
      <c r="N2619" s="51" t="s">
        <v>42</v>
      </c>
      <c r="O2619" s="59" t="s">
        <v>82</v>
      </c>
      <c r="P2619" s="58">
        <v>0</v>
      </c>
      <c r="Q2619" s="61" t="s">
        <v>3158</v>
      </c>
      <c r="R2619" s="59"/>
      <c r="S2619" s="59">
        <v>6117.08</v>
      </c>
      <c r="T2619" s="59"/>
      <c r="U2619" s="59">
        <v>2394.79</v>
      </c>
      <c r="V2619" s="59">
        <f t="shared" si="299"/>
        <v>3722.29</v>
      </c>
      <c r="W2619" s="32">
        <f t="shared" si="297"/>
        <v>2394.79</v>
      </c>
      <c r="X2619" s="32"/>
      <c r="Y2619" s="32">
        <f t="shared" si="295"/>
        <v>2394.79</v>
      </c>
      <c r="Z2619" s="55">
        <f t="shared" si="298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3159</v>
      </c>
      <c r="F2620" s="51" t="s">
        <v>3159</v>
      </c>
      <c r="G2620" s="51" t="s">
        <v>3159</v>
      </c>
      <c r="H2620" s="51" t="s">
        <v>3155</v>
      </c>
      <c r="I2620" s="20" t="s">
        <v>108</v>
      </c>
      <c r="J2620" s="20" t="s">
        <v>3156</v>
      </c>
      <c r="K2620" s="20" t="str">
        <f>VLOOKUP(H2620,[1]媒体表!C:T,18,0)</f>
        <v>北京多彩</v>
      </c>
      <c r="L2620" s="58" t="s">
        <v>3160</v>
      </c>
      <c r="M2620" s="51"/>
      <c r="N2620" s="51" t="s">
        <v>42</v>
      </c>
      <c r="O2620" s="59" t="s">
        <v>82</v>
      </c>
      <c r="P2620" s="58">
        <v>0</v>
      </c>
      <c r="Q2620" s="61" t="s">
        <v>3161</v>
      </c>
      <c r="R2620" s="59"/>
      <c r="S2620" s="59">
        <v>36819.410000000003</v>
      </c>
      <c r="T2620" s="59"/>
      <c r="U2620" s="59">
        <v>0</v>
      </c>
      <c r="V2620" s="59">
        <f t="shared" si="299"/>
        <v>36819.410000000003</v>
      </c>
      <c r="W2620" s="32">
        <f t="shared" si="297"/>
        <v>0</v>
      </c>
      <c r="X2620" s="32"/>
      <c r="Y2620" s="32">
        <f t="shared" si="295"/>
        <v>0</v>
      </c>
      <c r="Z2620" s="55">
        <f t="shared" si="298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3162</v>
      </c>
      <c r="F2621" s="51" t="s">
        <v>3162</v>
      </c>
      <c r="G2621" s="51" t="s">
        <v>3162</v>
      </c>
      <c r="H2621" s="51" t="s">
        <v>3155</v>
      </c>
      <c r="I2621" s="20" t="s">
        <v>108</v>
      </c>
      <c r="J2621" s="20" t="s">
        <v>3156</v>
      </c>
      <c r="K2621" s="20" t="str">
        <f>VLOOKUP(H2621,[1]媒体表!C:T,18,0)</f>
        <v>北京多彩</v>
      </c>
      <c r="L2621" s="58" t="s">
        <v>3162</v>
      </c>
      <c r="M2621" s="51"/>
      <c r="N2621" s="51" t="s">
        <v>42</v>
      </c>
      <c r="O2621" s="59" t="s">
        <v>43</v>
      </c>
      <c r="P2621" s="58">
        <v>0.03</v>
      </c>
      <c r="Q2621" s="61" t="s">
        <v>3163</v>
      </c>
      <c r="R2621" s="59"/>
      <c r="S2621" s="59">
        <v>-8540.57</v>
      </c>
      <c r="T2621" s="59"/>
      <c r="U2621" s="59">
        <v>0</v>
      </c>
      <c r="V2621" s="59">
        <f t="shared" si="299"/>
        <v>-8540.57</v>
      </c>
      <c r="W2621" s="32">
        <f t="shared" si="297"/>
        <v>0</v>
      </c>
      <c r="X2621" s="32"/>
      <c r="Y2621" s="32">
        <f t="shared" si="295"/>
        <v>0</v>
      </c>
      <c r="Z2621" s="55">
        <f t="shared" si="298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3157</v>
      </c>
      <c r="F2622" s="51" t="s">
        <v>3157</v>
      </c>
      <c r="G2622" s="51" t="s">
        <v>3157</v>
      </c>
      <c r="H2622" s="51" t="s">
        <v>3155</v>
      </c>
      <c r="I2622" s="20" t="s">
        <v>108</v>
      </c>
      <c r="J2622" s="20" t="s">
        <v>3156</v>
      </c>
      <c r="K2622" s="20" t="str">
        <f>VLOOKUP(H2622,[1]媒体表!C:T,18,0)</f>
        <v>北京多彩</v>
      </c>
      <c r="L2622" s="58" t="s">
        <v>3157</v>
      </c>
      <c r="M2622" s="51"/>
      <c r="N2622" s="51" t="s">
        <v>42</v>
      </c>
      <c r="O2622" s="59" t="s">
        <v>43</v>
      </c>
      <c r="P2622" s="58">
        <v>0.02</v>
      </c>
      <c r="Q2622" s="61" t="s">
        <v>3158</v>
      </c>
      <c r="R2622" s="59"/>
      <c r="S2622" s="59">
        <v>7103.19</v>
      </c>
      <c r="T2622" s="59"/>
      <c r="U2622" s="59">
        <v>0</v>
      </c>
      <c r="V2622" s="59">
        <f t="shared" si="299"/>
        <v>7103.19</v>
      </c>
      <c r="W2622" s="32">
        <f t="shared" si="297"/>
        <v>0</v>
      </c>
      <c r="X2622" s="32"/>
      <c r="Y2622" s="32">
        <f t="shared" si="295"/>
        <v>0</v>
      </c>
      <c r="Z2622" s="55">
        <f t="shared" si="298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3164</v>
      </c>
      <c r="F2623" s="51" t="s">
        <v>3164</v>
      </c>
      <c r="G2623" s="51" t="s">
        <v>3164</v>
      </c>
      <c r="H2623" s="51" t="s">
        <v>3155</v>
      </c>
      <c r="I2623" s="20" t="s">
        <v>108</v>
      </c>
      <c r="J2623" s="20" t="s">
        <v>3156</v>
      </c>
      <c r="K2623" s="20" t="str">
        <f>VLOOKUP(H2623,[1]媒体表!C:T,18,0)</f>
        <v>北京多彩</v>
      </c>
      <c r="L2623" s="58" t="s">
        <v>3164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9"/>
        <v>62013.87</v>
      </c>
      <c r="W2623" s="32">
        <f t="shared" si="297"/>
        <v>0</v>
      </c>
      <c r="X2623" s="32"/>
      <c r="Y2623" s="32">
        <f t="shared" si="295"/>
        <v>0</v>
      </c>
      <c r="Z2623" s="55">
        <f t="shared" si="298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3165</v>
      </c>
      <c r="F2624" s="51" t="s">
        <v>3165</v>
      </c>
      <c r="G2624" s="51" t="s">
        <v>3165</v>
      </c>
      <c r="H2624" s="51" t="s">
        <v>3155</v>
      </c>
      <c r="I2624" s="20" t="s">
        <v>108</v>
      </c>
      <c r="J2624" s="20" t="s">
        <v>3156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9"/>
        <v>-80.689999999999898</v>
      </c>
      <c r="W2624" s="32">
        <f t="shared" si="297"/>
        <v>0</v>
      </c>
      <c r="X2624" s="32"/>
      <c r="Y2624" s="32">
        <f t="shared" si="295"/>
        <v>0</v>
      </c>
      <c r="Z2624" s="55">
        <f t="shared" si="298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3166</v>
      </c>
      <c r="F2625" s="51" t="s">
        <v>3166</v>
      </c>
      <c r="G2625" s="51" t="s">
        <v>3166</v>
      </c>
      <c r="H2625" s="51" t="s">
        <v>3155</v>
      </c>
      <c r="I2625" s="20" t="s">
        <v>108</v>
      </c>
      <c r="J2625" s="20" t="s">
        <v>3156</v>
      </c>
      <c r="K2625" s="20" t="str">
        <f>VLOOKUP(H2625,[1]媒体表!C:T,18,0)</f>
        <v>北京多彩</v>
      </c>
      <c r="L2625" s="58" t="s">
        <v>3166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9"/>
        <v>138.31</v>
      </c>
      <c r="W2625" s="32">
        <f t="shared" si="297"/>
        <v>0</v>
      </c>
      <c r="X2625" s="32"/>
      <c r="Y2625" s="32">
        <f t="shared" si="295"/>
        <v>0</v>
      </c>
      <c r="Z2625" s="55">
        <f t="shared" si="298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3166</v>
      </c>
      <c r="F2626" s="51" t="s">
        <v>3166</v>
      </c>
      <c r="G2626" s="51" t="s">
        <v>3166</v>
      </c>
      <c r="H2626" s="51" t="s">
        <v>3155</v>
      </c>
      <c r="I2626" s="20" t="s">
        <v>108</v>
      </c>
      <c r="J2626" s="20" t="s">
        <v>3156</v>
      </c>
      <c r="K2626" s="20" t="str">
        <f>VLOOKUP(H2626,[1]媒体表!C:T,18,0)</f>
        <v>北京多彩</v>
      </c>
      <c r="L2626" s="58" t="s">
        <v>3166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9"/>
        <v>-146.72</v>
      </c>
      <c r="W2626" s="32">
        <f t="shared" si="297"/>
        <v>0</v>
      </c>
      <c r="X2626" s="32"/>
      <c r="Y2626" s="32">
        <f t="shared" si="295"/>
        <v>0</v>
      </c>
      <c r="Z2626" s="55">
        <f t="shared" si="298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3162</v>
      </c>
      <c r="F2627" s="51" t="s">
        <v>3162</v>
      </c>
      <c r="G2627" s="51" t="s">
        <v>3162</v>
      </c>
      <c r="H2627" s="51" t="s">
        <v>3155</v>
      </c>
      <c r="I2627" s="20" t="s">
        <v>108</v>
      </c>
      <c r="J2627" s="20" t="s">
        <v>3156</v>
      </c>
      <c r="K2627" s="20" t="str">
        <f>VLOOKUP(H2627,[1]媒体表!C:T,18,0)</f>
        <v>北京多彩</v>
      </c>
      <c r="L2627" s="58" t="s">
        <v>3167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9"/>
        <v>-1248.8699999999999</v>
      </c>
      <c r="W2627" s="32">
        <f t="shared" si="297"/>
        <v>0</v>
      </c>
      <c r="X2627" s="32"/>
      <c r="Y2627" s="32">
        <f t="shared" si="295"/>
        <v>0</v>
      </c>
      <c r="Z2627" s="55">
        <f t="shared" si="298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2740</v>
      </c>
      <c r="F2628" s="51" t="s">
        <v>2740</v>
      </c>
      <c r="G2628" s="51" t="s">
        <v>2740</v>
      </c>
      <c r="H2628" s="51" t="s">
        <v>3155</v>
      </c>
      <c r="I2628" s="20" t="s">
        <v>108</v>
      </c>
      <c r="J2628" s="20" t="s">
        <v>3156</v>
      </c>
      <c r="K2628" s="20" t="str">
        <f>VLOOKUP(H2628,[1]媒体表!C:T,18,0)</f>
        <v>北京多彩</v>
      </c>
      <c r="L2628" s="58" t="s">
        <v>2740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9"/>
        <v>8334.6200000000008</v>
      </c>
      <c r="W2628" s="32">
        <f t="shared" si="297"/>
        <v>0</v>
      </c>
      <c r="X2628" s="32"/>
      <c r="Y2628" s="32">
        <f t="shared" si="295"/>
        <v>0</v>
      </c>
      <c r="Z2628" s="55">
        <f t="shared" si="298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3168</v>
      </c>
      <c r="F2629" s="51" t="s">
        <v>3168</v>
      </c>
      <c r="G2629" s="51" t="s">
        <v>3168</v>
      </c>
      <c r="H2629" s="51" t="s">
        <v>3155</v>
      </c>
      <c r="I2629" s="20" t="s">
        <v>108</v>
      </c>
      <c r="J2629" s="20" t="s">
        <v>3156</v>
      </c>
      <c r="K2629" s="20" t="str">
        <f>VLOOKUP(H2629,[1]媒体表!C:T,18,0)</f>
        <v>北京多彩</v>
      </c>
      <c r="L2629" s="58" t="s">
        <v>3168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9"/>
        <v>-30949.5</v>
      </c>
      <c r="W2629" s="32">
        <f t="shared" si="297"/>
        <v>0</v>
      </c>
      <c r="X2629" s="32"/>
      <c r="Y2629" s="32">
        <f t="shared" si="295"/>
        <v>0</v>
      </c>
      <c r="Z2629" s="55">
        <f t="shared" si="298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3155</v>
      </c>
      <c r="I2630" s="20" t="s">
        <v>108</v>
      </c>
      <c r="J2630" s="20" t="s">
        <v>3156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9"/>
        <v>-140.31</v>
      </c>
      <c r="W2630" s="32">
        <f t="shared" si="297"/>
        <v>0</v>
      </c>
      <c r="X2630" s="32"/>
      <c r="Y2630" s="32">
        <f t="shared" si="295"/>
        <v>0</v>
      </c>
      <c r="Z2630" s="55">
        <f t="shared" si="298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1890</v>
      </c>
      <c r="F2631" s="51" t="s">
        <v>1890</v>
      </c>
      <c r="G2631" s="51" t="s">
        <v>1890</v>
      </c>
      <c r="H2631" s="51" t="s">
        <v>3155</v>
      </c>
      <c r="I2631" s="20" t="s">
        <v>108</v>
      </c>
      <c r="J2631" s="20" t="s">
        <v>3156</v>
      </c>
      <c r="K2631" s="20" t="str">
        <f>VLOOKUP(H2631,[1]媒体表!C:T,18,0)</f>
        <v>北京多彩</v>
      </c>
      <c r="L2631" s="58" t="s">
        <v>3169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9"/>
        <v>-16010.42</v>
      </c>
      <c r="W2631" s="32">
        <f t="shared" si="297"/>
        <v>0</v>
      </c>
      <c r="X2631" s="32"/>
      <c r="Y2631" s="32">
        <f t="shared" si="295"/>
        <v>0</v>
      </c>
      <c r="Z2631" s="55">
        <f t="shared" si="298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3074</v>
      </c>
      <c r="F2632" s="51" t="s">
        <v>3074</v>
      </c>
      <c r="G2632" s="51" t="s">
        <v>3074</v>
      </c>
      <c r="H2632" s="51" t="s">
        <v>3155</v>
      </c>
      <c r="I2632" s="20" t="s">
        <v>108</v>
      </c>
      <c r="J2632" s="20" t="s">
        <v>3156</v>
      </c>
      <c r="K2632" s="20" t="str">
        <f>VLOOKUP(H2632,[1]媒体表!C:T,18,0)</f>
        <v>北京多彩</v>
      </c>
      <c r="L2632" s="58" t="s">
        <v>3074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9"/>
        <v>-29.309999999999501</v>
      </c>
      <c r="W2632" s="32">
        <f t="shared" si="297"/>
        <v>0</v>
      </c>
      <c r="X2632" s="32"/>
      <c r="Y2632" s="32">
        <f t="shared" si="295"/>
        <v>0</v>
      </c>
      <c r="Z2632" s="55">
        <f t="shared" si="298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3170</v>
      </c>
      <c r="F2633" s="51" t="s">
        <v>3170</v>
      </c>
      <c r="G2633" s="51" t="s">
        <v>3170</v>
      </c>
      <c r="H2633" s="51" t="s">
        <v>3155</v>
      </c>
      <c r="I2633" s="20" t="s">
        <v>108</v>
      </c>
      <c r="J2633" s="20" t="s">
        <v>3156</v>
      </c>
      <c r="K2633" s="20" t="str">
        <f>VLOOKUP(H2633,[1]媒体表!C:T,18,0)</f>
        <v>北京多彩</v>
      </c>
      <c r="L2633" s="58" t="s">
        <v>3171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9"/>
        <v>-1795.07</v>
      </c>
      <c r="W2633" s="32">
        <f t="shared" si="297"/>
        <v>0</v>
      </c>
      <c r="X2633" s="32"/>
      <c r="Y2633" s="32">
        <f t="shared" si="295"/>
        <v>0</v>
      </c>
      <c r="Z2633" s="55">
        <f t="shared" si="298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3172</v>
      </c>
      <c r="F2634" s="51" t="s">
        <v>3172</v>
      </c>
      <c r="G2634" s="51" t="s">
        <v>3172</v>
      </c>
      <c r="H2634" s="51" t="s">
        <v>3155</v>
      </c>
      <c r="I2634" s="20" t="s">
        <v>108</v>
      </c>
      <c r="J2634" s="20" t="s">
        <v>3156</v>
      </c>
      <c r="K2634" s="20" t="str">
        <f>VLOOKUP(H2634,[1]媒体表!C:T,18,0)</f>
        <v>北京多彩</v>
      </c>
      <c r="L2634" s="58" t="s">
        <v>3173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9"/>
        <v>-31611.21</v>
      </c>
      <c r="W2634" s="32">
        <f t="shared" si="297"/>
        <v>0</v>
      </c>
      <c r="X2634" s="32"/>
      <c r="Y2634" s="32">
        <f t="shared" si="295"/>
        <v>0</v>
      </c>
      <c r="Z2634" s="55">
        <f t="shared" si="298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3174</v>
      </c>
      <c r="F2635" s="51" t="s">
        <v>3174</v>
      </c>
      <c r="G2635" s="51" t="s">
        <v>3174</v>
      </c>
      <c r="H2635" s="51" t="s">
        <v>3155</v>
      </c>
      <c r="I2635" s="20" t="s">
        <v>108</v>
      </c>
      <c r="J2635" s="20" t="s">
        <v>3156</v>
      </c>
      <c r="K2635" s="20" t="str">
        <f>VLOOKUP(H2635,[1]媒体表!C:T,18,0)</f>
        <v>北京多彩</v>
      </c>
      <c r="L2635" s="58" t="s">
        <v>3174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9"/>
        <v>-7483.45</v>
      </c>
      <c r="W2635" s="32">
        <f t="shared" si="297"/>
        <v>0</v>
      </c>
      <c r="X2635" s="32"/>
      <c r="Y2635" s="32">
        <f t="shared" si="295"/>
        <v>0</v>
      </c>
      <c r="Z2635" s="55">
        <f t="shared" si="298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3151</v>
      </c>
      <c r="G2636" s="51" t="s">
        <v>1055</v>
      </c>
      <c r="H2636" s="51" t="s">
        <v>3152</v>
      </c>
      <c r="I2636" s="20" t="s">
        <v>1999</v>
      </c>
      <c r="J2636" s="20" t="s">
        <v>3153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9"/>
        <v>-1855966.68</v>
      </c>
      <c r="W2636" s="32">
        <f t="shared" si="297"/>
        <v>125551.67999999999</v>
      </c>
      <c r="X2636" s="32"/>
      <c r="Y2636" s="32">
        <f t="shared" si="295"/>
        <v>125551.67999999999</v>
      </c>
      <c r="Z2636" s="55">
        <f t="shared" si="298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3155</v>
      </c>
      <c r="I2637" s="20" t="s">
        <v>108</v>
      </c>
      <c r="J2637" s="20" t="s">
        <v>3156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9"/>
        <v>30116.23</v>
      </c>
      <c r="W2637" s="32">
        <f t="shared" si="297"/>
        <v>0</v>
      </c>
      <c r="X2637" s="32"/>
      <c r="Y2637" s="32">
        <f t="shared" si="295"/>
        <v>0</v>
      </c>
      <c r="Z2637" s="55">
        <f t="shared" si="298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3155</v>
      </c>
      <c r="I2638" s="20" t="s">
        <v>108</v>
      </c>
      <c r="J2638" s="20" t="s">
        <v>3156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9"/>
        <v>-48.75</v>
      </c>
      <c r="W2638" s="32">
        <f t="shared" si="297"/>
        <v>0</v>
      </c>
      <c r="X2638" s="32"/>
      <c r="Y2638" s="32">
        <f t="shared" si="295"/>
        <v>0</v>
      </c>
      <c r="Z2638" s="55">
        <f t="shared" si="298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2466</v>
      </c>
      <c r="F2639" s="51" t="s">
        <v>2466</v>
      </c>
      <c r="G2639" s="51" t="s">
        <v>2466</v>
      </c>
      <c r="H2639" s="51" t="s">
        <v>3155</v>
      </c>
      <c r="I2639" s="20" t="s">
        <v>108</v>
      </c>
      <c r="J2639" s="20" t="s">
        <v>3156</v>
      </c>
      <c r="K2639" s="20" t="str">
        <f>VLOOKUP(H2639,[1]媒体表!C:T,18,0)</f>
        <v>北京多彩</v>
      </c>
      <c r="L2639" s="58" t="s">
        <v>2466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9"/>
        <v>-240.69</v>
      </c>
      <c r="W2639" s="32">
        <f t="shared" si="297"/>
        <v>0</v>
      </c>
      <c r="X2639" s="32"/>
      <c r="Y2639" s="32">
        <f t="shared" si="295"/>
        <v>0</v>
      </c>
      <c r="Z2639" s="55">
        <f t="shared" si="298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1842</v>
      </c>
      <c r="F2640" s="51" t="s">
        <v>1842</v>
      </c>
      <c r="G2640" s="51" t="s">
        <v>1842</v>
      </c>
      <c r="H2640" s="51" t="s">
        <v>3155</v>
      </c>
      <c r="I2640" s="20" t="s">
        <v>108</v>
      </c>
      <c r="J2640" s="20" t="s">
        <v>3156</v>
      </c>
      <c r="K2640" s="20" t="str">
        <f>VLOOKUP(H2640,[1]媒体表!C:T,18,0)</f>
        <v>北京多彩</v>
      </c>
      <c r="L2640" s="58" t="s">
        <v>3175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9"/>
        <v>-53.53</v>
      </c>
      <c r="W2640" s="32">
        <f t="shared" si="297"/>
        <v>0</v>
      </c>
      <c r="X2640" s="32"/>
      <c r="Y2640" s="32">
        <f t="shared" si="295"/>
        <v>0</v>
      </c>
      <c r="Z2640" s="55">
        <f t="shared" si="298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3176</v>
      </c>
      <c r="F2641" s="51" t="s">
        <v>3177</v>
      </c>
      <c r="G2641" s="51" t="s">
        <v>3176</v>
      </c>
      <c r="H2641" s="51" t="s">
        <v>3155</v>
      </c>
      <c r="I2641" s="20" t="s">
        <v>108</v>
      </c>
      <c r="J2641" s="20" t="s">
        <v>3156</v>
      </c>
      <c r="K2641" s="20" t="str">
        <f>VLOOKUP(H2641,[1]媒体表!C:T,18,0)</f>
        <v>北京多彩</v>
      </c>
      <c r="L2641" s="58" t="s">
        <v>1866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9"/>
        <v>11376.98</v>
      </c>
      <c r="W2641" s="32">
        <f t="shared" si="297"/>
        <v>0</v>
      </c>
      <c r="X2641" s="32"/>
      <c r="Y2641" s="32">
        <f t="shared" si="295"/>
        <v>0</v>
      </c>
      <c r="Z2641" s="55">
        <f t="shared" si="298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3155</v>
      </c>
      <c r="I2642" s="20" t="s">
        <v>108</v>
      </c>
      <c r="J2642" s="20" t="s">
        <v>3156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9"/>
        <v>1567.27</v>
      </c>
      <c r="W2642" s="32">
        <f t="shared" si="297"/>
        <v>0</v>
      </c>
      <c r="X2642" s="32"/>
      <c r="Y2642" s="32">
        <f t="shared" si="295"/>
        <v>0</v>
      </c>
      <c r="Z2642" s="55">
        <f t="shared" si="298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2663</v>
      </c>
      <c r="F2643" s="51" t="s">
        <v>2663</v>
      </c>
      <c r="G2643" s="51" t="s">
        <v>2663</v>
      </c>
      <c r="H2643" s="51" t="s">
        <v>3155</v>
      </c>
      <c r="I2643" s="20" t="s">
        <v>108</v>
      </c>
      <c r="J2643" s="20" t="s">
        <v>3156</v>
      </c>
      <c r="K2643" s="20" t="str">
        <f>VLOOKUP(H2643,[1]媒体表!C:T,18,0)</f>
        <v>北京多彩</v>
      </c>
      <c r="L2643" s="58" t="s">
        <v>2663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9"/>
        <v>-76.92</v>
      </c>
      <c r="W2643" s="32">
        <f t="shared" si="297"/>
        <v>0</v>
      </c>
      <c r="X2643" s="32"/>
      <c r="Y2643" s="32">
        <f t="shared" si="295"/>
        <v>0</v>
      </c>
      <c r="Z2643" s="55">
        <f t="shared" si="298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3178</v>
      </c>
      <c r="F2644" s="51" t="s">
        <v>3178</v>
      </c>
      <c r="G2644" s="51" t="s">
        <v>3178</v>
      </c>
      <c r="H2644" s="51" t="s">
        <v>3155</v>
      </c>
      <c r="I2644" s="20" t="s">
        <v>108</v>
      </c>
      <c r="J2644" s="20" t="s">
        <v>3156</v>
      </c>
      <c r="K2644" s="20" t="str">
        <f>VLOOKUP(H2644,[1]媒体表!C:T,18,0)</f>
        <v>北京多彩</v>
      </c>
      <c r="L2644" s="58" t="s">
        <v>3179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9"/>
        <v>-6571.53</v>
      </c>
      <c r="W2644" s="32">
        <f t="shared" si="297"/>
        <v>0</v>
      </c>
      <c r="X2644" s="32"/>
      <c r="Y2644" s="32">
        <f t="shared" si="295"/>
        <v>0</v>
      </c>
      <c r="Z2644" s="55">
        <f t="shared" si="298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3155</v>
      </c>
      <c r="I2645" s="20" t="s">
        <v>108</v>
      </c>
      <c r="J2645" s="20" t="s">
        <v>3156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9"/>
        <v>-23.84</v>
      </c>
      <c r="W2645" s="32">
        <f t="shared" si="297"/>
        <v>0</v>
      </c>
      <c r="X2645" s="32"/>
      <c r="Y2645" s="32">
        <f t="shared" si="295"/>
        <v>0</v>
      </c>
      <c r="Z2645" s="55">
        <f t="shared" si="298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2088</v>
      </c>
      <c r="F2646" s="51" t="s">
        <v>2089</v>
      </c>
      <c r="G2646" s="51" t="s">
        <v>2088</v>
      </c>
      <c r="H2646" s="51" t="s">
        <v>3155</v>
      </c>
      <c r="I2646" s="20" t="s">
        <v>108</v>
      </c>
      <c r="J2646" s="20" t="s">
        <v>3156</v>
      </c>
      <c r="K2646" s="20" t="str">
        <f>VLOOKUP(H2646,[1]媒体表!C:T,18,0)</f>
        <v>北京多彩</v>
      </c>
      <c r="L2646" s="58" t="s">
        <v>2088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9"/>
        <v>-64.329999999999899</v>
      </c>
      <c r="W2646" s="32">
        <f t="shared" si="297"/>
        <v>0</v>
      </c>
      <c r="X2646" s="32"/>
      <c r="Y2646" s="32">
        <f t="shared" si="295"/>
        <v>0</v>
      </c>
      <c r="Z2646" s="55">
        <f t="shared" si="298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3155</v>
      </c>
      <c r="I2647" s="20" t="s">
        <v>108</v>
      </c>
      <c r="J2647" s="20" t="s">
        <v>3156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3180</v>
      </c>
      <c r="R2647" s="59"/>
      <c r="S2647" s="59">
        <v>29772.05</v>
      </c>
      <c r="T2647" s="59"/>
      <c r="U2647" s="59">
        <v>0</v>
      </c>
      <c r="V2647" s="59">
        <f t="shared" si="299"/>
        <v>29772.05</v>
      </c>
      <c r="W2647" s="32">
        <f t="shared" si="297"/>
        <v>0</v>
      </c>
      <c r="X2647" s="32"/>
      <c r="Y2647" s="32">
        <f t="shared" si="295"/>
        <v>0</v>
      </c>
      <c r="Z2647" s="55">
        <f t="shared" si="298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2979</v>
      </c>
      <c r="G2648" s="51" t="s">
        <v>233</v>
      </c>
      <c r="H2648" s="51" t="s">
        <v>3155</v>
      </c>
      <c r="I2648" s="20" t="s">
        <v>108</v>
      </c>
      <c r="J2648" s="20" t="s">
        <v>3156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9"/>
        <v>18374.93</v>
      </c>
      <c r="W2648" s="32">
        <f t="shared" si="297"/>
        <v>0</v>
      </c>
      <c r="X2648" s="32"/>
      <c r="Y2648" s="32">
        <f t="shared" si="295"/>
        <v>0</v>
      </c>
      <c r="Z2648" s="55">
        <f t="shared" si="298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3155</v>
      </c>
      <c r="I2649" s="20" t="s">
        <v>108</v>
      </c>
      <c r="J2649" s="20" t="s">
        <v>3156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3181</v>
      </c>
      <c r="R2649" s="59"/>
      <c r="S2649" s="59">
        <v>8759.2000000000007</v>
      </c>
      <c r="T2649" s="59"/>
      <c r="U2649" s="59">
        <v>0</v>
      </c>
      <c r="V2649" s="59">
        <f t="shared" si="299"/>
        <v>8759.2000000000007</v>
      </c>
      <c r="W2649" s="32">
        <f t="shared" si="297"/>
        <v>0</v>
      </c>
      <c r="X2649" s="32"/>
      <c r="Y2649" s="32">
        <f t="shared" si="295"/>
        <v>0</v>
      </c>
      <c r="Z2649" s="55">
        <f t="shared" si="298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3151</v>
      </c>
      <c r="G2650" s="51" t="s">
        <v>1055</v>
      </c>
      <c r="H2650" s="51" t="s">
        <v>3152</v>
      </c>
      <c r="I2650" s="20" t="s">
        <v>1999</v>
      </c>
      <c r="J2650" s="20" t="s">
        <v>3153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3098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9"/>
        <v>-867279.95627816999</v>
      </c>
      <c r="W2650" s="32">
        <f t="shared" si="297"/>
        <v>867279.95627816999</v>
      </c>
      <c r="X2650" s="32"/>
      <c r="Y2650" s="32">
        <f t="shared" ref="Y2650:Y2713" si="300">W2650+X2650</f>
        <v>867279.95627816999</v>
      </c>
      <c r="Z2650" s="55">
        <f t="shared" si="298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1998</v>
      </c>
      <c r="I2651" s="20" t="s">
        <v>1999</v>
      </c>
      <c r="J2651" s="20" t="s">
        <v>2000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3098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7"/>
        <v>56100</v>
      </c>
      <c r="X2651" s="32"/>
      <c r="Y2651" s="32">
        <f t="shared" si="300"/>
        <v>56100</v>
      </c>
      <c r="Z2651" s="55">
        <f t="shared" si="298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1705</v>
      </c>
      <c r="F2652" s="51" t="s">
        <v>1705</v>
      </c>
      <c r="G2652" s="51" t="s">
        <v>1705</v>
      </c>
      <c r="H2652" s="51" t="s">
        <v>1998</v>
      </c>
      <c r="I2652" s="20" t="s">
        <v>1999</v>
      </c>
      <c r="J2652" s="20" t="s">
        <v>2000</v>
      </c>
      <c r="K2652" s="20" t="str">
        <f>VLOOKUP(H2652,[1]媒体表!C:T,18,0)</f>
        <v>北京多彩</v>
      </c>
      <c r="L2652" s="51" t="s">
        <v>1705</v>
      </c>
      <c r="M2652" s="51"/>
      <c r="N2652" s="51" t="s">
        <v>3098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7"/>
        <v>75754</v>
      </c>
      <c r="X2652" s="32"/>
      <c r="Y2652" s="32">
        <f t="shared" si="300"/>
        <v>75754</v>
      </c>
      <c r="Z2652" s="55">
        <f t="shared" si="298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3154</v>
      </c>
      <c r="F2653" s="51" t="s">
        <v>3154</v>
      </c>
      <c r="G2653" s="51" t="s">
        <v>3154</v>
      </c>
      <c r="H2653" s="51" t="s">
        <v>3182</v>
      </c>
      <c r="I2653" s="20" t="s">
        <v>108</v>
      </c>
      <c r="J2653" s="20" t="s">
        <v>3183</v>
      </c>
      <c r="K2653" s="20" t="str">
        <f>VLOOKUP(H2653,[1]媒体表!C:T,18,0)</f>
        <v>北京多彩</v>
      </c>
      <c r="L2653" s="58" t="s">
        <v>3157</v>
      </c>
      <c r="M2653" s="51"/>
      <c r="N2653" s="51" t="s">
        <v>42</v>
      </c>
      <c r="O2653" s="59" t="s">
        <v>82</v>
      </c>
      <c r="P2653" s="58">
        <v>0</v>
      </c>
      <c r="Q2653" s="61" t="s">
        <v>3158</v>
      </c>
      <c r="R2653" s="59"/>
      <c r="S2653" s="59">
        <v>6117.08</v>
      </c>
      <c r="T2653" s="59"/>
      <c r="U2653" s="59">
        <v>1507.93</v>
      </c>
      <c r="V2653" s="59">
        <f t="shared" ref="V2653:V2663" si="301">S2653+T2653-U2653</f>
        <v>4609.1499999999996</v>
      </c>
      <c r="W2653" s="32">
        <f t="shared" si="297"/>
        <v>1507.93</v>
      </c>
      <c r="X2653" s="32"/>
      <c r="Y2653" s="32">
        <f t="shared" si="300"/>
        <v>1507.93</v>
      </c>
      <c r="Z2653" s="55">
        <f t="shared" si="298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3165</v>
      </c>
      <c r="F2654" s="51" t="s">
        <v>3165</v>
      </c>
      <c r="G2654" s="51" t="s">
        <v>3165</v>
      </c>
      <c r="H2654" s="51" t="s">
        <v>3182</v>
      </c>
      <c r="I2654" s="20" t="s">
        <v>108</v>
      </c>
      <c r="J2654" s="20" t="s">
        <v>3183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301"/>
        <v>-85.679999999999893</v>
      </c>
      <c r="W2654" s="32">
        <f t="shared" si="297"/>
        <v>4.8921568627450984</v>
      </c>
      <c r="X2654" s="32"/>
      <c r="Y2654" s="32">
        <f t="shared" si="300"/>
        <v>4.8921568627450984</v>
      </c>
      <c r="Z2654" s="55">
        <f t="shared" si="298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2088</v>
      </c>
      <c r="F2655" s="51" t="s">
        <v>2089</v>
      </c>
      <c r="G2655" s="51" t="s">
        <v>2088</v>
      </c>
      <c r="H2655" s="51" t="s">
        <v>3182</v>
      </c>
      <c r="I2655" s="20" t="s">
        <v>108</v>
      </c>
      <c r="J2655" s="20" t="s">
        <v>3183</v>
      </c>
      <c r="K2655" s="20" t="str">
        <f>VLOOKUP(H2655,[1]媒体表!C:T,18,0)</f>
        <v>北京多彩</v>
      </c>
      <c r="L2655" s="58" t="s">
        <v>2088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301"/>
        <v>-74.459999999999894</v>
      </c>
      <c r="W2655" s="32">
        <f t="shared" si="297"/>
        <v>9.9313725490196081</v>
      </c>
      <c r="X2655" s="32"/>
      <c r="Y2655" s="32">
        <f t="shared" si="300"/>
        <v>9.9313725490196081</v>
      </c>
      <c r="Z2655" s="55">
        <f t="shared" si="298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3184</v>
      </c>
      <c r="I2656" s="20" t="s">
        <v>108</v>
      </c>
      <c r="J2656" s="20" t="s">
        <v>3185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3186</v>
      </c>
      <c r="R2656" s="59"/>
      <c r="S2656" s="59">
        <v>0</v>
      </c>
      <c r="T2656" s="59"/>
      <c r="U2656" s="59">
        <v>31508.78</v>
      </c>
      <c r="V2656" s="59">
        <f t="shared" si="301"/>
        <v>-31508.78</v>
      </c>
      <c r="W2656" s="32">
        <f t="shared" si="297"/>
        <v>30591.048543689318</v>
      </c>
      <c r="X2656" s="32"/>
      <c r="Y2656" s="32">
        <f t="shared" si="300"/>
        <v>30591.048543689318</v>
      </c>
      <c r="Z2656" s="55">
        <f t="shared" si="298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3184</v>
      </c>
      <c r="I2657" s="20" t="s">
        <v>108</v>
      </c>
      <c r="J2657" s="20" t="s">
        <v>3185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3187</v>
      </c>
      <c r="R2657" s="59"/>
      <c r="S2657" s="59">
        <v>13770.67</v>
      </c>
      <c r="T2657" s="59"/>
      <c r="U2657" s="59">
        <v>38099.54</v>
      </c>
      <c r="V2657" s="59">
        <f t="shared" si="301"/>
        <v>-24328.870000000003</v>
      </c>
      <c r="W2657" s="32">
        <f t="shared" si="297"/>
        <v>36989.844660194176</v>
      </c>
      <c r="X2657" s="32"/>
      <c r="Y2657" s="32">
        <f t="shared" si="300"/>
        <v>36989.844660194176</v>
      </c>
      <c r="Z2657" s="55">
        <f t="shared" si="298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1790</v>
      </c>
      <c r="F2658" s="51" t="s">
        <v>1790</v>
      </c>
      <c r="G2658" s="51" t="s">
        <v>1790</v>
      </c>
      <c r="H2658" s="51" t="s">
        <v>3188</v>
      </c>
      <c r="I2658" s="20" t="s">
        <v>108</v>
      </c>
      <c r="J2658" s="20" t="s">
        <v>3189</v>
      </c>
      <c r="K2658" s="20" t="str">
        <f>VLOOKUP(H2658,[1]媒体表!C:T,18,0)</f>
        <v>北京多彩</v>
      </c>
      <c r="L2658" s="51" t="s">
        <v>3190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301"/>
        <v>917</v>
      </c>
      <c r="W2658" s="32">
        <f t="shared" si="297"/>
        <v>0</v>
      </c>
      <c r="X2658" s="32"/>
      <c r="Y2658" s="32">
        <f t="shared" si="300"/>
        <v>0</v>
      </c>
      <c r="Z2658" s="55">
        <f t="shared" si="298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3191</v>
      </c>
      <c r="I2659" s="20" t="s">
        <v>108</v>
      </c>
      <c r="J2659" s="20" t="s">
        <v>3192</v>
      </c>
      <c r="K2659" s="20" t="str">
        <f>VLOOKUP(H2659,[1]媒体表!C:T,18,0)</f>
        <v>北京多彩</v>
      </c>
      <c r="L2659" s="51" t="s">
        <v>3193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301"/>
        <v>-56597.52</v>
      </c>
      <c r="W2659" s="32">
        <f t="shared" si="297"/>
        <v>0</v>
      </c>
      <c r="X2659" s="32"/>
      <c r="Y2659" s="32">
        <f t="shared" si="300"/>
        <v>0</v>
      </c>
      <c r="Z2659" s="55">
        <f t="shared" si="298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3191</v>
      </c>
      <c r="I2660" s="20" t="s">
        <v>108</v>
      </c>
      <c r="J2660" s="20" t="s">
        <v>3192</v>
      </c>
      <c r="K2660" s="20" t="str">
        <f>VLOOKUP(H2660,[1]媒体表!C:T,18,0)</f>
        <v>北京多彩</v>
      </c>
      <c r="L2660" s="51" t="s">
        <v>3194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301"/>
        <v>0</v>
      </c>
      <c r="W2660" s="32">
        <f t="shared" si="297"/>
        <v>0</v>
      </c>
      <c r="X2660" s="32"/>
      <c r="Y2660" s="32">
        <f t="shared" si="300"/>
        <v>0</v>
      </c>
      <c r="Z2660" s="55">
        <f t="shared" si="298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3188</v>
      </c>
      <c r="I2661" s="20" t="s">
        <v>108</v>
      </c>
      <c r="J2661" s="20" t="s">
        <v>3189</v>
      </c>
      <c r="K2661" s="20" t="str">
        <f>VLOOKUP(H2661,[1]媒体表!C:T,18,0)</f>
        <v>北京多彩</v>
      </c>
      <c r="L2661" s="51" t="s">
        <v>3195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301"/>
        <v>0</v>
      </c>
      <c r="W2661" s="32">
        <f t="shared" si="297"/>
        <v>22103.85</v>
      </c>
      <c r="X2661" s="32"/>
      <c r="Y2661" s="32">
        <f t="shared" si="300"/>
        <v>22103.85</v>
      </c>
      <c r="Z2661" s="55">
        <f t="shared" si="298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3188</v>
      </c>
      <c r="I2662" s="20" t="s">
        <v>108</v>
      </c>
      <c r="J2662" s="20" t="s">
        <v>3189</v>
      </c>
      <c r="K2662" s="20" t="str">
        <f>VLOOKUP(H2662,[1]媒体表!C:T,18,0)</f>
        <v>北京多彩</v>
      </c>
      <c r="L2662" s="51" t="s">
        <v>3196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301"/>
        <v>0</v>
      </c>
      <c r="W2662" s="32">
        <f t="shared" si="297"/>
        <v>0</v>
      </c>
      <c r="X2662" s="32"/>
      <c r="Y2662" s="32">
        <f t="shared" si="300"/>
        <v>0</v>
      </c>
      <c r="Z2662" s="55">
        <f t="shared" si="298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3188</v>
      </c>
      <c r="I2663" s="20" t="s">
        <v>108</v>
      </c>
      <c r="J2663" s="20" t="s">
        <v>3189</v>
      </c>
      <c r="K2663" s="20" t="str">
        <f>VLOOKUP(H2663,[1]媒体表!C:T,18,0)</f>
        <v>北京多彩</v>
      </c>
      <c r="L2663" s="51" t="s">
        <v>3197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301"/>
        <v>6407.56</v>
      </c>
      <c r="W2663" s="32">
        <f t="shared" si="297"/>
        <v>5592.44</v>
      </c>
      <c r="X2663" s="32"/>
      <c r="Y2663" s="32">
        <f t="shared" si="300"/>
        <v>5592.44</v>
      </c>
      <c r="Z2663" s="55">
        <f t="shared" si="298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3188</v>
      </c>
      <c r="I2664" s="20" t="s">
        <v>108</v>
      </c>
      <c r="J2664" s="20" t="s">
        <v>3189</v>
      </c>
      <c r="K2664" s="20" t="str">
        <f>VLOOKUP(H2664,[1]媒体表!C:T,18,0)</f>
        <v>北京多彩</v>
      </c>
      <c r="L2664" s="51" t="s">
        <v>3198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7"/>
        <v>0</v>
      </c>
      <c r="X2664" s="32"/>
      <c r="Y2664" s="32">
        <f t="shared" si="300"/>
        <v>0</v>
      </c>
      <c r="Z2664" s="55">
        <f t="shared" si="298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3188</v>
      </c>
      <c r="I2665" s="20" t="s">
        <v>108</v>
      </c>
      <c r="J2665" s="20" t="s">
        <v>3189</v>
      </c>
      <c r="K2665" s="20" t="str">
        <f>VLOOKUP(H2665,[1]媒体表!C:T,18,0)</f>
        <v>北京多彩</v>
      </c>
      <c r="L2665" s="51" t="s">
        <v>3199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2">S2665+T2665-U2665</f>
        <v>-132876.06</v>
      </c>
      <c r="W2665" s="32">
        <f t="shared" si="297"/>
        <v>0</v>
      </c>
      <c r="X2665" s="32"/>
      <c r="Y2665" s="32">
        <f t="shared" si="300"/>
        <v>0</v>
      </c>
      <c r="Z2665" s="55">
        <f t="shared" si="298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3200</v>
      </c>
      <c r="G2666" s="51" t="s">
        <v>656</v>
      </c>
      <c r="H2666" s="51" t="s">
        <v>3188</v>
      </c>
      <c r="I2666" s="20" t="s">
        <v>108</v>
      </c>
      <c r="J2666" s="20" t="s">
        <v>3189</v>
      </c>
      <c r="K2666" s="20" t="str">
        <f>VLOOKUP(H2666,[1]媒体表!C:T,18,0)</f>
        <v>北京多彩</v>
      </c>
      <c r="L2666" s="51" t="s">
        <v>3201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2"/>
        <v>22492.500000000004</v>
      </c>
      <c r="W2666" s="32">
        <f t="shared" si="297"/>
        <v>5056.5</v>
      </c>
      <c r="X2666" s="32"/>
      <c r="Y2666" s="32">
        <f t="shared" si="300"/>
        <v>5056.5</v>
      </c>
      <c r="Z2666" s="55">
        <f t="shared" si="298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2383</v>
      </c>
      <c r="F2667" s="51" t="s">
        <v>2383</v>
      </c>
      <c r="G2667" s="51" t="s">
        <v>2383</v>
      </c>
      <c r="H2667" s="51" t="s">
        <v>3188</v>
      </c>
      <c r="I2667" s="20" t="s">
        <v>108</v>
      </c>
      <c r="J2667" s="20" t="s">
        <v>3189</v>
      </c>
      <c r="K2667" s="20" t="str">
        <f>VLOOKUP(H2667,[1]媒体表!C:T,18,0)</f>
        <v>北京多彩</v>
      </c>
      <c r="L2667" s="51" t="s">
        <v>3202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2"/>
        <v>3442.3</v>
      </c>
      <c r="W2667" s="32">
        <f t="shared" si="297"/>
        <v>0</v>
      </c>
      <c r="X2667" s="32"/>
      <c r="Y2667" s="32">
        <f t="shared" si="300"/>
        <v>0</v>
      </c>
      <c r="Z2667" s="55">
        <f t="shared" si="298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3188</v>
      </c>
      <c r="I2668" s="20" t="s">
        <v>108</v>
      </c>
      <c r="J2668" s="20" t="s">
        <v>3189</v>
      </c>
      <c r="K2668" s="20" t="str">
        <f>VLOOKUP(H2668,[1]媒体表!C:T,18,0)</f>
        <v>北京多彩</v>
      </c>
      <c r="L2668" s="51" t="s">
        <v>3203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2"/>
        <v>-1516.7499999999998</v>
      </c>
      <c r="W2668" s="32">
        <f t="shared" si="297"/>
        <v>0</v>
      </c>
      <c r="X2668" s="32"/>
      <c r="Y2668" s="32">
        <f t="shared" si="300"/>
        <v>0</v>
      </c>
      <c r="Z2668" s="55">
        <f t="shared" si="298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3204</v>
      </c>
      <c r="F2669" s="51" t="s">
        <v>3204</v>
      </c>
      <c r="G2669" s="51" t="s">
        <v>3204</v>
      </c>
      <c r="H2669" s="51" t="s">
        <v>3188</v>
      </c>
      <c r="I2669" s="20" t="s">
        <v>108</v>
      </c>
      <c r="J2669" s="20" t="s">
        <v>3189</v>
      </c>
      <c r="K2669" s="20" t="str">
        <f>VLOOKUP(H2669,[1]媒体表!C:T,18,0)</f>
        <v>北京多彩</v>
      </c>
      <c r="L2669" s="51" t="s">
        <v>3205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2"/>
        <v>4248.5</v>
      </c>
      <c r="W2669" s="32">
        <f t="shared" si="297"/>
        <v>21886.3</v>
      </c>
      <c r="X2669" s="32"/>
      <c r="Y2669" s="32">
        <f t="shared" si="300"/>
        <v>21886.3</v>
      </c>
      <c r="Z2669" s="55">
        <f t="shared" si="298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3154</v>
      </c>
      <c r="F2670" s="51" t="s">
        <v>3154</v>
      </c>
      <c r="G2670" s="51" t="s">
        <v>3154</v>
      </c>
      <c r="H2670" s="51" t="s">
        <v>3188</v>
      </c>
      <c r="I2670" s="20" t="s">
        <v>108</v>
      </c>
      <c r="J2670" s="20" t="s">
        <v>3189</v>
      </c>
      <c r="K2670" s="20" t="str">
        <f>VLOOKUP(H2670,[1]媒体表!C:T,18,0)</f>
        <v>北京多彩</v>
      </c>
      <c r="L2670" s="51" t="s">
        <v>3206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2"/>
        <v>22923.740000000005</v>
      </c>
      <c r="W2670" s="32">
        <f t="shared" si="297"/>
        <v>25765.14</v>
      </c>
      <c r="X2670" s="32"/>
      <c r="Y2670" s="32">
        <f t="shared" si="300"/>
        <v>25765.14</v>
      </c>
      <c r="Z2670" s="55">
        <f t="shared" si="298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3188</v>
      </c>
      <c r="I2671" s="20" t="s">
        <v>108</v>
      </c>
      <c r="J2671" s="20" t="s">
        <v>3189</v>
      </c>
      <c r="K2671" s="20" t="str">
        <f>VLOOKUP(H2671,[1]媒体表!C:T,18,0)</f>
        <v>北京多彩</v>
      </c>
      <c r="L2671" s="51" t="s">
        <v>3207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2"/>
        <v>0</v>
      </c>
      <c r="W2671" s="32">
        <f t="shared" si="297"/>
        <v>0</v>
      </c>
      <c r="X2671" s="32"/>
      <c r="Y2671" s="32">
        <f t="shared" si="300"/>
        <v>0</v>
      </c>
      <c r="Z2671" s="55">
        <f t="shared" si="298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3188</v>
      </c>
      <c r="I2672" s="20" t="s">
        <v>108</v>
      </c>
      <c r="J2672" s="20" t="s">
        <v>3189</v>
      </c>
      <c r="K2672" s="20" t="str">
        <f>VLOOKUP(H2672,[1]媒体表!C:T,18,0)</f>
        <v>北京多彩</v>
      </c>
      <c r="L2672" s="66" t="s">
        <v>3197</v>
      </c>
      <c r="M2672" s="51"/>
      <c r="N2672" s="51" t="s">
        <v>42</v>
      </c>
      <c r="O2672" s="67" t="s">
        <v>43</v>
      </c>
      <c r="P2672" s="66">
        <v>0.02</v>
      </c>
      <c r="Q2672" s="68" t="s">
        <v>3208</v>
      </c>
      <c r="R2672" s="67"/>
      <c r="S2672" s="67">
        <v>5269.77</v>
      </c>
      <c r="T2672" s="67"/>
      <c r="U2672" s="67">
        <v>5269.77</v>
      </c>
      <c r="V2672" s="67">
        <f t="shared" si="302"/>
        <v>0</v>
      </c>
      <c r="W2672" s="32">
        <f t="shared" ref="W2672:W2722" si="303">IF(O2672="返货",U2672/(1+P2672),IF(O2672="返现",U2672,IF(O2672="折扣",U2672*P2672,IF(O2672="无",U2672))))</f>
        <v>5166.4411764705883</v>
      </c>
      <c r="X2672" s="32"/>
      <c r="Y2672" s="32">
        <f t="shared" si="300"/>
        <v>5166.4411764705883</v>
      </c>
      <c r="Z2672" s="55">
        <f t="shared" si="298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2768</v>
      </c>
      <c r="F2673" s="51" t="s">
        <v>2768</v>
      </c>
      <c r="G2673" s="51" t="s">
        <v>2768</v>
      </c>
      <c r="H2673" s="51" t="s">
        <v>3188</v>
      </c>
      <c r="I2673" s="20" t="s">
        <v>108</v>
      </c>
      <c r="J2673" s="20" t="s">
        <v>3189</v>
      </c>
      <c r="K2673" s="20" t="str">
        <f>VLOOKUP(H2673,[1]媒体表!C:T,18,0)</f>
        <v>北京多彩</v>
      </c>
      <c r="L2673" s="66" t="s">
        <v>3209</v>
      </c>
      <c r="M2673" s="51"/>
      <c r="N2673" s="51" t="s">
        <v>42</v>
      </c>
      <c r="O2673" s="67" t="s">
        <v>43</v>
      </c>
      <c r="P2673" s="66">
        <v>0.02</v>
      </c>
      <c r="Q2673" s="68" t="s">
        <v>3210</v>
      </c>
      <c r="R2673" s="67"/>
      <c r="S2673" s="67">
        <v>30630.400000000001</v>
      </c>
      <c r="T2673" s="67"/>
      <c r="U2673" s="67">
        <v>4831.8</v>
      </c>
      <c r="V2673" s="67">
        <f t="shared" si="302"/>
        <v>25798.600000000002</v>
      </c>
      <c r="W2673" s="32">
        <f t="shared" si="303"/>
        <v>4737.0588235294117</v>
      </c>
      <c r="X2673" s="32"/>
      <c r="Y2673" s="32">
        <f t="shared" si="300"/>
        <v>4737.0588235294117</v>
      </c>
      <c r="Z2673" s="55">
        <f t="shared" si="298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2374</v>
      </c>
      <c r="F2674" s="51" t="s">
        <v>2374</v>
      </c>
      <c r="G2674" s="51" t="s">
        <v>2374</v>
      </c>
      <c r="H2674" s="51" t="s">
        <v>3188</v>
      </c>
      <c r="I2674" s="20" t="s">
        <v>108</v>
      </c>
      <c r="J2674" s="20" t="s">
        <v>3189</v>
      </c>
      <c r="K2674" s="20" t="str">
        <f>VLOOKUP(H2674,[1]媒体表!C:T,18,0)</f>
        <v>北京多彩</v>
      </c>
      <c r="L2674" s="66" t="s">
        <v>3211</v>
      </c>
      <c r="M2674" s="51"/>
      <c r="N2674" s="51" t="s">
        <v>42</v>
      </c>
      <c r="O2674" s="67" t="s">
        <v>82</v>
      </c>
      <c r="P2674" s="66">
        <v>0</v>
      </c>
      <c r="Q2674" s="68" t="s">
        <v>3212</v>
      </c>
      <c r="R2674" s="67"/>
      <c r="S2674" s="67">
        <v>-6514.2</v>
      </c>
      <c r="T2674" s="67"/>
      <c r="U2674" s="67">
        <v>0</v>
      </c>
      <c r="V2674" s="67">
        <f t="shared" si="302"/>
        <v>-6514.2</v>
      </c>
      <c r="W2674" s="32">
        <f t="shared" si="303"/>
        <v>0</v>
      </c>
      <c r="X2674" s="32"/>
      <c r="Y2674" s="32">
        <f t="shared" si="300"/>
        <v>0</v>
      </c>
      <c r="Z2674" s="55">
        <f t="shared" si="298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3188</v>
      </c>
      <c r="I2675" s="20" t="s">
        <v>108</v>
      </c>
      <c r="J2675" s="20" t="s">
        <v>3189</v>
      </c>
      <c r="K2675" s="20" t="str">
        <f>VLOOKUP(H2675,[1]媒体表!C:T,18,0)</f>
        <v>北京多彩</v>
      </c>
      <c r="L2675" s="66" t="s">
        <v>3199</v>
      </c>
      <c r="M2675" s="51"/>
      <c r="N2675" s="51" t="s">
        <v>42</v>
      </c>
      <c r="O2675" s="67" t="s">
        <v>82</v>
      </c>
      <c r="P2675" s="66">
        <v>0</v>
      </c>
      <c r="Q2675" s="68" t="s">
        <v>3213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2"/>
        <v>58394.6000000001</v>
      </c>
      <c r="W2675" s="32">
        <f t="shared" si="303"/>
        <v>0</v>
      </c>
      <c r="X2675" s="32">
        <v>38377.620000000003</v>
      </c>
      <c r="Y2675" s="32">
        <f t="shared" si="300"/>
        <v>38377.620000000003</v>
      </c>
      <c r="Z2675" s="55">
        <f t="shared" si="298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3191</v>
      </c>
      <c r="I2676" s="20" t="s">
        <v>108</v>
      </c>
      <c r="J2676" s="20" t="s">
        <v>3192</v>
      </c>
      <c r="K2676" s="20" t="str">
        <f>VLOOKUP(H2676,[1]媒体表!C:T,18,0)</f>
        <v>北京多彩</v>
      </c>
      <c r="L2676" s="66" t="s">
        <v>3194</v>
      </c>
      <c r="M2676" s="51"/>
      <c r="N2676" s="51" t="s">
        <v>59</v>
      </c>
      <c r="O2676" s="67" t="s">
        <v>43</v>
      </c>
      <c r="P2676" s="66">
        <v>0.04</v>
      </c>
      <c r="Q2676" s="68" t="s">
        <v>3214</v>
      </c>
      <c r="R2676" s="67"/>
      <c r="S2676" s="67">
        <v>68831.960000000006</v>
      </c>
      <c r="T2676" s="67"/>
      <c r="U2676" s="67">
        <v>0</v>
      </c>
      <c r="V2676" s="67">
        <f t="shared" si="302"/>
        <v>68831.960000000006</v>
      </c>
      <c r="W2676" s="32">
        <f t="shared" si="303"/>
        <v>0</v>
      </c>
      <c r="X2676" s="32"/>
      <c r="Y2676" s="32">
        <f t="shared" si="300"/>
        <v>0</v>
      </c>
      <c r="Z2676" s="55">
        <f t="shared" si="298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3191</v>
      </c>
      <c r="I2677" s="20" t="s">
        <v>108</v>
      </c>
      <c r="J2677" s="20" t="s">
        <v>3192</v>
      </c>
      <c r="K2677" s="20" t="str">
        <f>VLOOKUP(H2677,[1]媒体表!C:T,18,0)</f>
        <v>北京多彩</v>
      </c>
      <c r="L2677" s="66" t="s">
        <v>3194</v>
      </c>
      <c r="M2677" s="51"/>
      <c r="N2677" s="51" t="s">
        <v>42</v>
      </c>
      <c r="O2677" s="51" t="s">
        <v>82</v>
      </c>
      <c r="P2677" s="66">
        <v>0</v>
      </c>
      <c r="Q2677" s="68" t="s">
        <v>3214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2"/>
        <v>70420.280000000086</v>
      </c>
      <c r="W2677" s="32">
        <f t="shared" si="303"/>
        <v>2665.35</v>
      </c>
      <c r="X2677" s="32"/>
      <c r="Y2677" s="32">
        <f t="shared" si="300"/>
        <v>2665.35</v>
      </c>
      <c r="Z2677" s="55">
        <f t="shared" si="298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3191</v>
      </c>
      <c r="I2678" s="20" t="s">
        <v>108</v>
      </c>
      <c r="J2678" s="20" t="s">
        <v>3192</v>
      </c>
      <c r="K2678" s="20" t="str">
        <f>VLOOKUP(H2678,[1]媒体表!C:T,18,0)</f>
        <v>北京多彩</v>
      </c>
      <c r="L2678" s="66" t="s">
        <v>3194</v>
      </c>
      <c r="M2678" s="51"/>
      <c r="N2678" s="51" t="s">
        <v>333</v>
      </c>
      <c r="O2678" s="67" t="s">
        <v>43</v>
      </c>
      <c r="P2678" s="66">
        <v>0.02</v>
      </c>
      <c r="Q2678" s="68" t="s">
        <v>3214</v>
      </c>
      <c r="R2678" s="67"/>
      <c r="S2678" s="67">
        <v>73.66</v>
      </c>
      <c r="T2678" s="67"/>
      <c r="U2678" s="67">
        <v>0</v>
      </c>
      <c r="V2678" s="67">
        <f t="shared" si="302"/>
        <v>73.66</v>
      </c>
      <c r="W2678" s="32">
        <f t="shared" si="303"/>
        <v>0</v>
      </c>
      <c r="X2678" s="32"/>
      <c r="Y2678" s="32">
        <f t="shared" si="300"/>
        <v>0</v>
      </c>
      <c r="Z2678" s="55">
        <f t="shared" si="298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3215</v>
      </c>
      <c r="I2679" s="20" t="s">
        <v>108</v>
      </c>
      <c r="J2679" s="20"/>
      <c r="K2679" s="20"/>
      <c r="L2679" s="66" t="s">
        <v>3216</v>
      </c>
      <c r="M2679" s="51"/>
      <c r="N2679" s="51" t="s">
        <v>42</v>
      </c>
      <c r="O2679" s="67" t="s">
        <v>82</v>
      </c>
      <c r="P2679" s="66">
        <v>0</v>
      </c>
      <c r="Q2679" s="68" t="s">
        <v>3217</v>
      </c>
      <c r="R2679" s="67"/>
      <c r="S2679" s="67">
        <v>-72524.27</v>
      </c>
      <c r="T2679" s="67"/>
      <c r="U2679" s="67">
        <v>0</v>
      </c>
      <c r="V2679" s="67">
        <f t="shared" si="302"/>
        <v>-72524.27</v>
      </c>
      <c r="W2679" s="32">
        <f t="shared" si="303"/>
        <v>0</v>
      </c>
      <c r="X2679" s="32"/>
      <c r="Y2679" s="32">
        <f t="shared" si="300"/>
        <v>0</v>
      </c>
      <c r="Z2679" s="55">
        <f t="shared" ref="Z2679:Z2722" si="304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2487</v>
      </c>
      <c r="F2680" s="51" t="s">
        <v>2487</v>
      </c>
      <c r="G2680" s="51" t="s">
        <v>2487</v>
      </c>
      <c r="H2680" s="51" t="s">
        <v>3188</v>
      </c>
      <c r="I2680" s="20" t="s">
        <v>108</v>
      </c>
      <c r="J2680" s="20" t="s">
        <v>3189</v>
      </c>
      <c r="K2680" s="20" t="str">
        <f>VLOOKUP(H2680,[1]媒体表!C:T,18,0)</f>
        <v>北京多彩</v>
      </c>
      <c r="L2680" s="66" t="s">
        <v>3218</v>
      </c>
      <c r="M2680" s="51"/>
      <c r="N2680" s="51" t="s">
        <v>42</v>
      </c>
      <c r="O2680" s="67" t="s">
        <v>43</v>
      </c>
      <c r="P2680" s="66">
        <v>0.02</v>
      </c>
      <c r="Q2680" s="68" t="s">
        <v>3219</v>
      </c>
      <c r="R2680" s="67"/>
      <c r="S2680" s="67">
        <v>45.899999999999899</v>
      </c>
      <c r="T2680" s="67"/>
      <c r="U2680" s="67">
        <v>0</v>
      </c>
      <c r="V2680" s="67">
        <f t="shared" si="302"/>
        <v>45.899999999999899</v>
      </c>
      <c r="W2680" s="32">
        <f t="shared" si="303"/>
        <v>0</v>
      </c>
      <c r="X2680" s="32"/>
      <c r="Y2680" s="32">
        <f t="shared" si="300"/>
        <v>0</v>
      </c>
      <c r="Z2680" s="55">
        <f t="shared" si="304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3191</v>
      </c>
      <c r="I2681" s="20" t="s">
        <v>108</v>
      </c>
      <c r="J2681" s="20" t="s">
        <v>3192</v>
      </c>
      <c r="K2681" s="20" t="str">
        <f>VLOOKUP(H2681,[1]媒体表!C:T,18,0)</f>
        <v>北京多彩</v>
      </c>
      <c r="L2681" s="66" t="s">
        <v>3193</v>
      </c>
      <c r="M2681" s="51"/>
      <c r="N2681" s="51" t="s">
        <v>59</v>
      </c>
      <c r="O2681" s="67" t="s">
        <v>82</v>
      </c>
      <c r="P2681" s="66">
        <v>0</v>
      </c>
      <c r="Q2681" s="68" t="s">
        <v>3220</v>
      </c>
      <c r="R2681" s="67"/>
      <c r="S2681" s="67">
        <v>396732.18</v>
      </c>
      <c r="T2681" s="67"/>
      <c r="U2681" s="67">
        <v>0</v>
      </c>
      <c r="V2681" s="67">
        <f t="shared" si="302"/>
        <v>396732.18</v>
      </c>
      <c r="W2681" s="32">
        <f t="shared" si="303"/>
        <v>0</v>
      </c>
      <c r="X2681" s="32"/>
      <c r="Y2681" s="32">
        <f t="shared" si="300"/>
        <v>0</v>
      </c>
      <c r="Z2681" s="55">
        <f t="shared" si="304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3188</v>
      </c>
      <c r="I2682" s="20" t="s">
        <v>108</v>
      </c>
      <c r="J2682" s="20" t="s">
        <v>3189</v>
      </c>
      <c r="K2682" s="20" t="str">
        <f>VLOOKUP(H2682,[1]媒体表!C:T,18,0)</f>
        <v>北京多彩</v>
      </c>
      <c r="L2682" s="66" t="s">
        <v>3198</v>
      </c>
      <c r="M2682" s="51"/>
      <c r="N2682" s="51" t="s">
        <v>42</v>
      </c>
      <c r="O2682" s="67" t="s">
        <v>82</v>
      </c>
      <c r="P2682" s="66">
        <v>0</v>
      </c>
      <c r="Q2682" s="68" t="s">
        <v>3221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3"/>
        <v>0</v>
      </c>
      <c r="X2682" s="32"/>
      <c r="Y2682" s="32">
        <f t="shared" si="300"/>
        <v>0</v>
      </c>
      <c r="Z2682" s="55">
        <f t="shared" si="304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2374</v>
      </c>
      <c r="F2683" s="51" t="s">
        <v>2374</v>
      </c>
      <c r="G2683" s="51" t="s">
        <v>2374</v>
      </c>
      <c r="H2683" s="51" t="s">
        <v>3188</v>
      </c>
      <c r="I2683" s="20" t="s">
        <v>108</v>
      </c>
      <c r="J2683" s="20" t="s">
        <v>3189</v>
      </c>
      <c r="K2683" s="20" t="str">
        <f>VLOOKUP(H2683,[1]媒体表!C:T,18,0)</f>
        <v>北京多彩</v>
      </c>
      <c r="L2683" s="66" t="s">
        <v>3211</v>
      </c>
      <c r="M2683" s="51"/>
      <c r="N2683" s="51" t="s">
        <v>42</v>
      </c>
      <c r="O2683" s="67" t="s">
        <v>82</v>
      </c>
      <c r="P2683" s="66">
        <v>0</v>
      </c>
      <c r="Q2683" s="68" t="s">
        <v>3212</v>
      </c>
      <c r="R2683" s="67"/>
      <c r="S2683" s="67">
        <v>-13001.65</v>
      </c>
      <c r="T2683" s="67"/>
      <c r="U2683" s="67">
        <v>0</v>
      </c>
      <c r="V2683" s="67">
        <f t="shared" ref="V2683:V2722" si="305">S2683+T2683-U2683</f>
        <v>-13001.65</v>
      </c>
      <c r="W2683" s="32">
        <f t="shared" si="303"/>
        <v>0</v>
      </c>
      <c r="X2683" s="32"/>
      <c r="Y2683" s="32">
        <f t="shared" si="300"/>
        <v>0</v>
      </c>
      <c r="Z2683" s="55">
        <f t="shared" si="304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3222</v>
      </c>
      <c r="I2684" s="20" t="s">
        <v>108</v>
      </c>
      <c r="J2684" s="20"/>
      <c r="K2684" s="20"/>
      <c r="L2684" s="66" t="s">
        <v>3223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5"/>
        <v>-132620.76999999999</v>
      </c>
      <c r="W2684" s="32">
        <f t="shared" si="303"/>
        <v>0</v>
      </c>
      <c r="X2684" s="32"/>
      <c r="Y2684" s="32">
        <f t="shared" si="300"/>
        <v>0</v>
      </c>
      <c r="Z2684" s="55">
        <f t="shared" si="304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3222</v>
      </c>
      <c r="I2685" s="20" t="s">
        <v>108</v>
      </c>
      <c r="J2685" s="20"/>
      <c r="K2685" s="20"/>
      <c r="L2685" s="66" t="s">
        <v>3223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5"/>
        <v>-81833.960000000006</v>
      </c>
      <c r="W2685" s="32">
        <f t="shared" si="303"/>
        <v>0</v>
      </c>
      <c r="X2685" s="32"/>
      <c r="Y2685" s="32">
        <f t="shared" si="300"/>
        <v>0</v>
      </c>
      <c r="Z2685" s="55">
        <f t="shared" si="304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3222</v>
      </c>
      <c r="I2686" s="20" t="s">
        <v>108</v>
      </c>
      <c r="J2686" s="20"/>
      <c r="K2686" s="20"/>
      <c r="L2686" s="66" t="s">
        <v>3224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5"/>
        <v>14646.16</v>
      </c>
      <c r="W2686" s="32">
        <f t="shared" si="303"/>
        <v>0</v>
      </c>
      <c r="X2686" s="32"/>
      <c r="Y2686" s="32">
        <f t="shared" si="300"/>
        <v>0</v>
      </c>
      <c r="Z2686" s="55">
        <f t="shared" si="304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3222</v>
      </c>
      <c r="I2687" s="20" t="s">
        <v>108</v>
      </c>
      <c r="J2687" s="20"/>
      <c r="K2687" s="20"/>
      <c r="L2687" s="66" t="s">
        <v>3225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5"/>
        <v>-18.600000000000001</v>
      </c>
      <c r="W2687" s="32">
        <f t="shared" si="303"/>
        <v>0</v>
      </c>
      <c r="X2687" s="32"/>
      <c r="Y2687" s="32">
        <f t="shared" si="300"/>
        <v>0</v>
      </c>
      <c r="Z2687" s="55">
        <f t="shared" si="304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3222</v>
      </c>
      <c r="I2688" s="20" t="s">
        <v>108</v>
      </c>
      <c r="J2688" s="20"/>
      <c r="K2688" s="20"/>
      <c r="L2688" s="66" t="s">
        <v>3226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5"/>
        <v>15598.88</v>
      </c>
      <c r="W2688" s="32">
        <f t="shared" si="303"/>
        <v>0</v>
      </c>
      <c r="X2688" s="32"/>
      <c r="Y2688" s="32">
        <f t="shared" si="300"/>
        <v>0</v>
      </c>
      <c r="Z2688" s="55">
        <f t="shared" si="304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3222</v>
      </c>
      <c r="I2689" s="20" t="s">
        <v>108</v>
      </c>
      <c r="J2689" s="20"/>
      <c r="K2689" s="20"/>
      <c r="L2689" s="66" t="s">
        <v>3227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5"/>
        <v>81833.960000000006</v>
      </c>
      <c r="W2689" s="32">
        <f t="shared" si="303"/>
        <v>0</v>
      </c>
      <c r="X2689" s="32"/>
      <c r="Y2689" s="32">
        <f t="shared" si="300"/>
        <v>0</v>
      </c>
      <c r="Z2689" s="55">
        <f t="shared" si="304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2374</v>
      </c>
      <c r="F2690" s="51" t="s">
        <v>2374</v>
      </c>
      <c r="G2690" s="51" t="s">
        <v>2374</v>
      </c>
      <c r="H2690" s="51" t="s">
        <v>3188</v>
      </c>
      <c r="I2690" s="20" t="s">
        <v>108</v>
      </c>
      <c r="J2690" s="20" t="s">
        <v>3189</v>
      </c>
      <c r="K2690" s="20" t="str">
        <f>VLOOKUP(H2690,[1]媒体表!C:T,18,0)</f>
        <v>北京多彩</v>
      </c>
      <c r="L2690" s="66" t="s">
        <v>3211</v>
      </c>
      <c r="M2690" s="51"/>
      <c r="N2690" s="51" t="s">
        <v>42</v>
      </c>
      <c r="O2690" s="67" t="s">
        <v>82</v>
      </c>
      <c r="P2690" s="66">
        <v>0</v>
      </c>
      <c r="Q2690" s="68" t="s">
        <v>3212</v>
      </c>
      <c r="R2690" s="67"/>
      <c r="S2690" s="67">
        <v>17089.75</v>
      </c>
      <c r="T2690" s="67"/>
      <c r="U2690" s="67">
        <v>0</v>
      </c>
      <c r="V2690" s="67">
        <f t="shared" si="305"/>
        <v>17089.75</v>
      </c>
      <c r="W2690" s="32">
        <f t="shared" si="303"/>
        <v>0</v>
      </c>
      <c r="X2690" s="32"/>
      <c r="Y2690" s="32">
        <f t="shared" si="300"/>
        <v>0</v>
      </c>
      <c r="Z2690" s="55">
        <f t="shared" si="304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3074</v>
      </c>
      <c r="F2691" s="51" t="s">
        <v>3074</v>
      </c>
      <c r="G2691" s="51" t="s">
        <v>3074</v>
      </c>
      <c r="H2691" s="51" t="s">
        <v>3228</v>
      </c>
      <c r="I2691" s="20" t="s">
        <v>108</v>
      </c>
      <c r="J2691" s="20"/>
      <c r="K2691" s="20"/>
      <c r="L2691" s="66" t="s">
        <v>3229</v>
      </c>
      <c r="M2691" s="51"/>
      <c r="N2691" s="51" t="s">
        <v>42</v>
      </c>
      <c r="O2691" s="67" t="s">
        <v>82</v>
      </c>
      <c r="P2691" s="66">
        <v>0</v>
      </c>
      <c r="Q2691" s="68" t="s">
        <v>3230</v>
      </c>
      <c r="R2691" s="67"/>
      <c r="S2691" s="67">
        <v>-196.07999999999799</v>
      </c>
      <c r="T2691" s="67"/>
      <c r="U2691" s="67">
        <v>0</v>
      </c>
      <c r="V2691" s="67">
        <f t="shared" si="305"/>
        <v>-196.07999999999799</v>
      </c>
      <c r="W2691" s="32">
        <f t="shared" si="303"/>
        <v>0</v>
      </c>
      <c r="X2691" s="32"/>
      <c r="Y2691" s="32">
        <f t="shared" si="300"/>
        <v>0</v>
      </c>
      <c r="Z2691" s="55">
        <f t="shared" si="304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3222</v>
      </c>
      <c r="I2692" s="20" t="s">
        <v>108</v>
      </c>
      <c r="J2692" s="20"/>
      <c r="K2692" s="20"/>
      <c r="L2692" s="66" t="s">
        <v>3231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5"/>
        <v>2500</v>
      </c>
      <c r="W2692" s="32">
        <f t="shared" si="303"/>
        <v>0</v>
      </c>
      <c r="X2692" s="32"/>
      <c r="Y2692" s="32">
        <f t="shared" si="300"/>
        <v>0</v>
      </c>
      <c r="Z2692" s="55">
        <f t="shared" si="304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3232</v>
      </c>
      <c r="F2693" s="51" t="s">
        <v>3232</v>
      </c>
      <c r="G2693" s="51" t="s">
        <v>3232</v>
      </c>
      <c r="H2693" s="51" t="s">
        <v>3222</v>
      </c>
      <c r="I2693" s="20" t="s">
        <v>108</v>
      </c>
      <c r="J2693" s="20"/>
      <c r="K2693" s="20"/>
      <c r="L2693" s="66" t="s">
        <v>3233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5"/>
        <v>7.2</v>
      </c>
      <c r="W2693" s="32">
        <f t="shared" si="303"/>
        <v>0</v>
      </c>
      <c r="X2693" s="32"/>
      <c r="Y2693" s="32">
        <f t="shared" si="300"/>
        <v>0</v>
      </c>
      <c r="Z2693" s="55">
        <f t="shared" si="304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3232</v>
      </c>
      <c r="F2694" s="51" t="s">
        <v>3232</v>
      </c>
      <c r="G2694" s="51" t="s">
        <v>3232</v>
      </c>
      <c r="H2694" s="51" t="s">
        <v>3191</v>
      </c>
      <c r="I2694" s="20" t="s">
        <v>108</v>
      </c>
      <c r="J2694" s="20" t="s">
        <v>3192</v>
      </c>
      <c r="K2694" s="20" t="str">
        <f>VLOOKUP(H2694,[1]媒体表!C:T,18,0)</f>
        <v>北京多彩</v>
      </c>
      <c r="L2694" s="66" t="s">
        <v>3234</v>
      </c>
      <c r="M2694" s="51"/>
      <c r="N2694" s="51" t="s">
        <v>42</v>
      </c>
      <c r="O2694" s="67" t="s">
        <v>43</v>
      </c>
      <c r="P2694" s="66">
        <v>0.04</v>
      </c>
      <c r="Q2694" s="68" t="s">
        <v>3235</v>
      </c>
      <c r="R2694" s="67"/>
      <c r="S2694" s="67">
        <v>-50774.25</v>
      </c>
      <c r="T2694" s="67"/>
      <c r="U2694" s="67">
        <v>0</v>
      </c>
      <c r="V2694" s="67">
        <f t="shared" si="305"/>
        <v>-50774.25</v>
      </c>
      <c r="W2694" s="32">
        <f t="shared" si="303"/>
        <v>0</v>
      </c>
      <c r="X2694" s="32"/>
      <c r="Y2694" s="32">
        <f t="shared" si="300"/>
        <v>0</v>
      </c>
      <c r="Z2694" s="55">
        <f t="shared" si="304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3232</v>
      </c>
      <c r="F2695" s="51" t="s">
        <v>3232</v>
      </c>
      <c r="G2695" s="51" t="s">
        <v>3232</v>
      </c>
      <c r="H2695" s="51" t="s">
        <v>3188</v>
      </c>
      <c r="I2695" s="20" t="s">
        <v>108</v>
      </c>
      <c r="J2695" s="20" t="s">
        <v>3189</v>
      </c>
      <c r="K2695" s="20" t="str">
        <f>VLOOKUP(H2695,[1]媒体表!C:T,18,0)</f>
        <v>北京多彩</v>
      </c>
      <c r="L2695" s="66" t="s">
        <v>3236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5"/>
        <v>80000</v>
      </c>
      <c r="W2695" s="32">
        <f t="shared" si="303"/>
        <v>0</v>
      </c>
      <c r="X2695" s="32"/>
      <c r="Y2695" s="32">
        <f t="shared" si="300"/>
        <v>0</v>
      </c>
      <c r="Z2695" s="55">
        <f t="shared" si="304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3232</v>
      </c>
      <c r="F2696" s="51" t="s">
        <v>3232</v>
      </c>
      <c r="G2696" s="51" t="s">
        <v>3232</v>
      </c>
      <c r="H2696" s="51" t="s">
        <v>3188</v>
      </c>
      <c r="I2696" s="20" t="s">
        <v>108</v>
      </c>
      <c r="J2696" s="20" t="s">
        <v>3189</v>
      </c>
      <c r="K2696" s="20" t="str">
        <f>VLOOKUP(H2696,[1]媒体表!C:T,18,0)</f>
        <v>北京多彩</v>
      </c>
      <c r="L2696" s="66" t="s">
        <v>3237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5"/>
        <v>40000</v>
      </c>
      <c r="W2696" s="32">
        <f t="shared" si="303"/>
        <v>0</v>
      </c>
      <c r="X2696" s="32"/>
      <c r="Y2696" s="32">
        <f t="shared" si="300"/>
        <v>0</v>
      </c>
      <c r="Z2696" s="55">
        <f t="shared" si="304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3232</v>
      </c>
      <c r="F2697" s="51" t="s">
        <v>3232</v>
      </c>
      <c r="G2697" s="51" t="s">
        <v>3232</v>
      </c>
      <c r="H2697" s="51" t="s">
        <v>3188</v>
      </c>
      <c r="I2697" s="20" t="s">
        <v>108</v>
      </c>
      <c r="J2697" s="20" t="s">
        <v>3189</v>
      </c>
      <c r="K2697" s="20" t="str">
        <f>VLOOKUP(H2697,[1]媒体表!C:T,18,0)</f>
        <v>北京多彩</v>
      </c>
      <c r="L2697" s="66" t="s">
        <v>3238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5"/>
        <v>186117.1</v>
      </c>
      <c r="W2697" s="32">
        <f t="shared" si="303"/>
        <v>0</v>
      </c>
      <c r="X2697" s="32"/>
      <c r="Y2697" s="32">
        <f t="shared" si="300"/>
        <v>0</v>
      </c>
      <c r="Z2697" s="55">
        <f t="shared" si="304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3232</v>
      </c>
      <c r="F2698" s="51" t="s">
        <v>3232</v>
      </c>
      <c r="G2698" s="51" t="s">
        <v>3232</v>
      </c>
      <c r="H2698" s="51" t="s">
        <v>3188</v>
      </c>
      <c r="I2698" s="20" t="s">
        <v>108</v>
      </c>
      <c r="J2698" s="20" t="s">
        <v>3189</v>
      </c>
      <c r="K2698" s="20" t="str">
        <f>VLOOKUP(H2698,[1]媒体表!C:T,18,0)</f>
        <v>北京多彩</v>
      </c>
      <c r="L2698" s="66" t="s">
        <v>3238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5"/>
        <v>3882.9</v>
      </c>
      <c r="W2698" s="32">
        <f t="shared" si="303"/>
        <v>0</v>
      </c>
      <c r="X2698" s="32"/>
      <c r="Y2698" s="32">
        <f t="shared" si="300"/>
        <v>0</v>
      </c>
      <c r="Z2698" s="55">
        <f t="shared" si="304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3188</v>
      </c>
      <c r="I2699" s="20" t="s">
        <v>108</v>
      </c>
      <c r="J2699" s="20" t="s">
        <v>3189</v>
      </c>
      <c r="K2699" s="20" t="str">
        <f>VLOOKUP(H2699,[1]媒体表!C:T,18,0)</f>
        <v>北京多彩</v>
      </c>
      <c r="L2699" s="66" t="s">
        <v>3239</v>
      </c>
      <c r="M2699" s="51"/>
      <c r="N2699" s="51" t="s">
        <v>42</v>
      </c>
      <c r="O2699" s="67" t="s">
        <v>82</v>
      </c>
      <c r="P2699" s="66">
        <v>0</v>
      </c>
      <c r="Q2699" s="68" t="s">
        <v>3240</v>
      </c>
      <c r="R2699" s="67"/>
      <c r="S2699" s="67">
        <v>159441.73000000001</v>
      </c>
      <c r="T2699" s="67"/>
      <c r="U2699" s="67">
        <v>0</v>
      </c>
      <c r="V2699" s="67">
        <f t="shared" si="305"/>
        <v>159441.73000000001</v>
      </c>
      <c r="W2699" s="32">
        <f t="shared" si="303"/>
        <v>0</v>
      </c>
      <c r="X2699" s="32"/>
      <c r="Y2699" s="32">
        <f t="shared" si="300"/>
        <v>0</v>
      </c>
      <c r="Z2699" s="55">
        <f t="shared" si="304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1790</v>
      </c>
      <c r="F2700" s="51" t="s">
        <v>1790</v>
      </c>
      <c r="G2700" s="51" t="s">
        <v>1790</v>
      </c>
      <c r="H2700" s="51" t="s">
        <v>3188</v>
      </c>
      <c r="I2700" s="20" t="s">
        <v>108</v>
      </c>
      <c r="J2700" s="20" t="s">
        <v>3189</v>
      </c>
      <c r="K2700" s="20" t="str">
        <f>VLOOKUP(H2700,[1]媒体表!C:T,18,0)</f>
        <v>北京多彩</v>
      </c>
      <c r="L2700" s="66" t="s">
        <v>3241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5"/>
        <v>7000</v>
      </c>
      <c r="W2700" s="32">
        <f t="shared" si="303"/>
        <v>0</v>
      </c>
      <c r="X2700" s="32"/>
      <c r="Y2700" s="32">
        <f t="shared" si="300"/>
        <v>0</v>
      </c>
      <c r="Z2700" s="55">
        <f t="shared" si="304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3188</v>
      </c>
      <c r="I2701" s="20" t="s">
        <v>108</v>
      </c>
      <c r="J2701" s="20" t="s">
        <v>3189</v>
      </c>
      <c r="K2701" s="20" t="str">
        <f>VLOOKUP(H2701,[1]媒体表!C:T,18,0)</f>
        <v>北京多彩</v>
      </c>
      <c r="L2701" s="66" t="s">
        <v>3242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5"/>
        <v>9968.7000000000007</v>
      </c>
      <c r="W2701" s="32">
        <f t="shared" si="303"/>
        <v>0</v>
      </c>
      <c r="X2701" s="32"/>
      <c r="Y2701" s="32">
        <f t="shared" si="300"/>
        <v>0</v>
      </c>
      <c r="Z2701" s="55">
        <f t="shared" si="304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3243</v>
      </c>
      <c r="F2702" s="51" t="s">
        <v>3243</v>
      </c>
      <c r="G2702" s="51" t="s">
        <v>3243</v>
      </c>
      <c r="H2702" s="51" t="s">
        <v>3188</v>
      </c>
      <c r="I2702" s="20" t="s">
        <v>108</v>
      </c>
      <c r="J2702" s="20" t="s">
        <v>3189</v>
      </c>
      <c r="K2702" s="20" t="str">
        <f>VLOOKUP(H2702,[1]媒体表!C:T,18,0)</f>
        <v>北京多彩</v>
      </c>
      <c r="L2702" s="66" t="s">
        <v>3244</v>
      </c>
      <c r="M2702" s="51"/>
      <c r="N2702" s="51" t="s">
        <v>42</v>
      </c>
      <c r="O2702" s="67" t="s">
        <v>82</v>
      </c>
      <c r="P2702" s="66">
        <v>0</v>
      </c>
      <c r="Q2702" s="68" t="s">
        <v>3245</v>
      </c>
      <c r="R2702" s="67"/>
      <c r="S2702" s="67">
        <v>-2059.96</v>
      </c>
      <c r="T2702" s="67"/>
      <c r="U2702" s="67">
        <v>0</v>
      </c>
      <c r="V2702" s="67">
        <f t="shared" si="305"/>
        <v>-2059.96</v>
      </c>
      <c r="W2702" s="32">
        <f t="shared" si="303"/>
        <v>0</v>
      </c>
      <c r="X2702" s="32"/>
      <c r="Y2702" s="32">
        <f t="shared" si="300"/>
        <v>0</v>
      </c>
      <c r="Z2702" s="55">
        <f t="shared" si="304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3246</v>
      </c>
      <c r="M2703" s="51"/>
      <c r="N2703" s="51" t="s">
        <v>3098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5"/>
        <v>-100000</v>
      </c>
      <c r="W2703" s="67">
        <f t="shared" si="303"/>
        <v>100000</v>
      </c>
      <c r="X2703" s="67"/>
      <c r="Y2703" s="32">
        <f t="shared" si="300"/>
        <v>100000</v>
      </c>
      <c r="Z2703" s="67">
        <f t="shared" si="304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3098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5"/>
        <v>-105769.23</v>
      </c>
      <c r="W2704" s="32">
        <f t="shared" si="303"/>
        <v>105769.23</v>
      </c>
      <c r="X2704" s="32"/>
      <c r="Y2704" s="32">
        <f t="shared" si="300"/>
        <v>105769.23</v>
      </c>
      <c r="Z2704" s="55">
        <f t="shared" si="304"/>
        <v>0</v>
      </c>
      <c r="AA2704" s="59">
        <v>110000</v>
      </c>
      <c r="AB2704" s="58">
        <v>5.2999999999999999E-2</v>
      </c>
      <c r="AC2704" s="51"/>
      <c r="AD2704" s="51"/>
      <c r="AE2704" s="51" t="s">
        <v>3247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2324</v>
      </c>
      <c r="I2705" s="20" t="s">
        <v>108</v>
      </c>
      <c r="J2705" s="20" t="s">
        <v>3248</v>
      </c>
      <c r="K2705" s="20" t="str">
        <f>VLOOKUP(H2705,[1]媒体表!C:T,18,0)</f>
        <v>北京多彩</v>
      </c>
      <c r="L2705" s="51" t="s">
        <v>3249</v>
      </c>
      <c r="M2705" s="51"/>
      <c r="N2705" s="51" t="s">
        <v>3250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5"/>
        <v>-150000</v>
      </c>
      <c r="W2705" s="32">
        <f t="shared" si="303"/>
        <v>142857.14285714284</v>
      </c>
      <c r="X2705" s="32"/>
      <c r="Y2705" s="32">
        <f t="shared" si="300"/>
        <v>142857.14285714284</v>
      </c>
      <c r="Z2705" s="55">
        <f t="shared" si="304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3247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3251</v>
      </c>
      <c r="F2706" s="51" t="s">
        <v>3251</v>
      </c>
      <c r="G2706" s="51" t="s">
        <v>3251</v>
      </c>
      <c r="H2706" s="51" t="s">
        <v>3252</v>
      </c>
      <c r="I2706" s="20" t="s">
        <v>108</v>
      </c>
      <c r="J2706" s="20" t="s">
        <v>3253</v>
      </c>
      <c r="K2706" s="20" t="str">
        <f>VLOOKUP(H2706,[1]媒体表!C:T,18,0)</f>
        <v>北京多彩</v>
      </c>
      <c r="L2706" s="51" t="s">
        <v>3251</v>
      </c>
      <c r="M2706" s="51"/>
      <c r="N2706" s="51" t="s">
        <v>3087</v>
      </c>
      <c r="O2706" s="51" t="s">
        <v>82</v>
      </c>
      <c r="P2706" s="58">
        <v>0</v>
      </c>
      <c r="Q2706" s="53"/>
      <c r="R2706" s="51" t="s">
        <v>3254</v>
      </c>
      <c r="S2706" s="59">
        <v>0</v>
      </c>
      <c r="T2706" s="59">
        <v>38323</v>
      </c>
      <c r="U2706" s="59">
        <v>39331.5</v>
      </c>
      <c r="V2706" s="59">
        <f t="shared" si="305"/>
        <v>-1008.5</v>
      </c>
      <c r="W2706" s="32">
        <f t="shared" si="303"/>
        <v>39331.5</v>
      </c>
      <c r="X2706" s="32"/>
      <c r="Y2706" s="32">
        <f t="shared" si="300"/>
        <v>39331.5</v>
      </c>
      <c r="Z2706" s="55">
        <f t="shared" si="304"/>
        <v>0</v>
      </c>
      <c r="AA2706" s="59">
        <f t="shared" ref="AA2706:AA2711" si="306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3251</v>
      </c>
      <c r="F2707" s="51" t="s">
        <v>3251</v>
      </c>
      <c r="G2707" s="51" t="s">
        <v>3251</v>
      </c>
      <c r="H2707" s="51" t="s">
        <v>3255</v>
      </c>
      <c r="I2707" s="20" t="s">
        <v>108</v>
      </c>
      <c r="J2707" s="20" t="s">
        <v>3256</v>
      </c>
      <c r="K2707" s="20" t="str">
        <f>VLOOKUP(H2707,[1]媒体表!C:T,18,0)</f>
        <v>北京多彩</v>
      </c>
      <c r="L2707" s="51" t="s">
        <v>3251</v>
      </c>
      <c r="M2707" s="51"/>
      <c r="N2707" s="51" t="s">
        <v>3087</v>
      </c>
      <c r="O2707" s="51" t="s">
        <v>82</v>
      </c>
      <c r="P2707" s="58">
        <v>0</v>
      </c>
      <c r="Q2707" s="53"/>
      <c r="R2707" s="51" t="s">
        <v>3254</v>
      </c>
      <c r="S2707" s="59">
        <v>0</v>
      </c>
      <c r="T2707" s="59">
        <v>449065</v>
      </c>
      <c r="U2707" s="59">
        <v>460882.5</v>
      </c>
      <c r="V2707" s="59">
        <f t="shared" si="305"/>
        <v>-11817.5</v>
      </c>
      <c r="W2707" s="32">
        <f t="shared" si="303"/>
        <v>460882.5</v>
      </c>
      <c r="X2707" s="32"/>
      <c r="Y2707" s="32">
        <f t="shared" si="300"/>
        <v>460882.5</v>
      </c>
      <c r="Z2707" s="55">
        <f t="shared" si="304"/>
        <v>0</v>
      </c>
      <c r="AA2707" s="59">
        <f t="shared" si="306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3251</v>
      </c>
      <c r="F2708" s="51" t="s">
        <v>3251</v>
      </c>
      <c r="G2708" s="51" t="s">
        <v>3251</v>
      </c>
      <c r="H2708" s="51" t="s">
        <v>3257</v>
      </c>
      <c r="I2708" s="20" t="s">
        <v>108</v>
      </c>
      <c r="J2708" s="20" t="s">
        <v>3258</v>
      </c>
      <c r="K2708" s="20" t="str">
        <f>VLOOKUP(H2708,[1]媒体表!C:T,18,0)</f>
        <v>北京多彩</v>
      </c>
      <c r="L2708" s="51" t="s">
        <v>3251</v>
      </c>
      <c r="M2708" s="51"/>
      <c r="N2708" s="51" t="s">
        <v>3087</v>
      </c>
      <c r="O2708" s="51" t="s">
        <v>82</v>
      </c>
      <c r="P2708" s="58">
        <v>0</v>
      </c>
      <c r="Q2708" s="53"/>
      <c r="R2708" s="51" t="s">
        <v>3254</v>
      </c>
      <c r="S2708" s="59">
        <v>0</v>
      </c>
      <c r="T2708" s="59">
        <v>630933</v>
      </c>
      <c r="U2708" s="59">
        <v>647536.5</v>
      </c>
      <c r="V2708" s="59">
        <f t="shared" si="305"/>
        <v>-16603.5</v>
      </c>
      <c r="W2708" s="32">
        <f t="shared" si="303"/>
        <v>647536.5</v>
      </c>
      <c r="X2708" s="32"/>
      <c r="Y2708" s="32">
        <f t="shared" si="300"/>
        <v>647536.5</v>
      </c>
      <c r="Z2708" s="55">
        <f t="shared" si="304"/>
        <v>0</v>
      </c>
      <c r="AA2708" s="59">
        <f t="shared" si="306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3251</v>
      </c>
      <c r="F2709" s="51" t="s">
        <v>3251</v>
      </c>
      <c r="G2709" s="51" t="s">
        <v>3251</v>
      </c>
      <c r="H2709" s="51" t="s">
        <v>3259</v>
      </c>
      <c r="I2709" s="20" t="s">
        <v>108</v>
      </c>
      <c r="J2709" s="20" t="s">
        <v>3260</v>
      </c>
      <c r="K2709" s="20" t="str">
        <f>VLOOKUP(H2709,[1]媒体表!C:T,18,0)</f>
        <v>北京多彩</v>
      </c>
      <c r="L2709" s="51" t="s">
        <v>3251</v>
      </c>
      <c r="M2709" s="51"/>
      <c r="N2709" s="51" t="s">
        <v>3087</v>
      </c>
      <c r="O2709" s="51" t="s">
        <v>82</v>
      </c>
      <c r="P2709" s="58">
        <v>0</v>
      </c>
      <c r="Q2709" s="53"/>
      <c r="R2709" s="51" t="s">
        <v>3254</v>
      </c>
      <c r="S2709" s="59">
        <v>0</v>
      </c>
      <c r="T2709" s="59">
        <v>148922</v>
      </c>
      <c r="U2709" s="59">
        <v>152841</v>
      </c>
      <c r="V2709" s="59">
        <f t="shared" si="305"/>
        <v>-3919</v>
      </c>
      <c r="W2709" s="32">
        <f t="shared" si="303"/>
        <v>152841</v>
      </c>
      <c r="X2709" s="32"/>
      <c r="Y2709" s="32">
        <f t="shared" si="300"/>
        <v>152841</v>
      </c>
      <c r="Z2709" s="55">
        <f t="shared" si="304"/>
        <v>0</v>
      </c>
      <c r="AA2709" s="59">
        <f t="shared" si="306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3251</v>
      </c>
      <c r="F2710" s="51" t="s">
        <v>3251</v>
      </c>
      <c r="G2710" s="51" t="s">
        <v>3251</v>
      </c>
      <c r="H2710" s="51" t="s">
        <v>3261</v>
      </c>
      <c r="I2710" s="20" t="s">
        <v>108</v>
      </c>
      <c r="J2710" s="20" t="s">
        <v>3262</v>
      </c>
      <c r="K2710" s="20" t="str">
        <f>VLOOKUP(H2710,[1]媒体表!C:T,18,0)</f>
        <v>北京多彩</v>
      </c>
      <c r="L2710" s="51" t="s">
        <v>3251</v>
      </c>
      <c r="M2710" s="51"/>
      <c r="N2710" s="51" t="s">
        <v>3087</v>
      </c>
      <c r="O2710" s="51" t="s">
        <v>82</v>
      </c>
      <c r="P2710" s="58">
        <v>0</v>
      </c>
      <c r="Q2710" s="53"/>
      <c r="R2710" s="51" t="s">
        <v>3254</v>
      </c>
      <c r="S2710" s="59">
        <v>0</v>
      </c>
      <c r="T2710" s="59">
        <v>92169</v>
      </c>
      <c r="U2710" s="59">
        <v>94594.5</v>
      </c>
      <c r="V2710" s="59">
        <f t="shared" si="305"/>
        <v>-2425.5</v>
      </c>
      <c r="W2710" s="32">
        <f t="shared" si="303"/>
        <v>94594.5</v>
      </c>
      <c r="X2710" s="32"/>
      <c r="Y2710" s="32">
        <f t="shared" si="300"/>
        <v>94594.5</v>
      </c>
      <c r="Z2710" s="55">
        <f t="shared" si="304"/>
        <v>0</v>
      </c>
      <c r="AA2710" s="59">
        <f t="shared" si="306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3251</v>
      </c>
      <c r="F2711" s="51" t="s">
        <v>3251</v>
      </c>
      <c r="G2711" s="51" t="s">
        <v>3251</v>
      </c>
      <c r="H2711" s="51" t="s">
        <v>72</v>
      </c>
      <c r="I2711" s="20" t="s">
        <v>108</v>
      </c>
      <c r="J2711" s="20" t="s">
        <v>3263</v>
      </c>
      <c r="K2711" s="20" t="str">
        <f>VLOOKUP(H2711,[1]媒体表!C:T,18,0)</f>
        <v>北京多彩</v>
      </c>
      <c r="L2711" s="51" t="s">
        <v>3251</v>
      </c>
      <c r="M2711" s="51"/>
      <c r="N2711" s="51" t="s">
        <v>3087</v>
      </c>
      <c r="O2711" s="51" t="s">
        <v>82</v>
      </c>
      <c r="P2711" s="58">
        <v>0</v>
      </c>
      <c r="Q2711" s="53"/>
      <c r="R2711" s="51" t="s">
        <v>3254</v>
      </c>
      <c r="S2711" s="59">
        <v>0</v>
      </c>
      <c r="T2711" s="59">
        <v>14592</v>
      </c>
      <c r="U2711" s="59">
        <v>14976</v>
      </c>
      <c r="V2711" s="59">
        <f t="shared" si="305"/>
        <v>-384</v>
      </c>
      <c r="W2711" s="32">
        <f t="shared" si="303"/>
        <v>14976</v>
      </c>
      <c r="X2711" s="32"/>
      <c r="Y2711" s="32">
        <f t="shared" si="300"/>
        <v>14976</v>
      </c>
      <c r="Z2711" s="55">
        <f t="shared" si="304"/>
        <v>0</v>
      </c>
      <c r="AA2711" s="59">
        <f t="shared" si="306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3098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5"/>
        <v>100000</v>
      </c>
      <c r="W2712" s="32">
        <f t="shared" si="303"/>
        <v>0</v>
      </c>
      <c r="X2712" s="32"/>
      <c r="Y2712" s="32">
        <f t="shared" si="300"/>
        <v>0</v>
      </c>
      <c r="Z2712" s="55">
        <f t="shared" si="304"/>
        <v>0</v>
      </c>
      <c r="AA2712" s="59">
        <f t="shared" ref="AA2712:AA2718" si="307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3098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5"/>
        <v>-82718.76999999999</v>
      </c>
      <c r="W2713" s="32">
        <f t="shared" si="303"/>
        <v>127880</v>
      </c>
      <c r="X2713" s="32"/>
      <c r="Y2713" s="32">
        <f t="shared" si="300"/>
        <v>127880</v>
      </c>
      <c r="Z2713" s="55">
        <f t="shared" si="304"/>
        <v>0</v>
      </c>
      <c r="AA2713" s="59">
        <f t="shared" si="307"/>
        <v>127880</v>
      </c>
      <c r="AB2713" s="58">
        <v>5.2999999999999999E-2</v>
      </c>
      <c r="AC2713" s="51"/>
      <c r="AD2713" s="51"/>
      <c r="AE2713" s="51" t="s">
        <v>3264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3098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5"/>
        <v>0</v>
      </c>
      <c r="W2714" s="32">
        <f t="shared" si="303"/>
        <v>0</v>
      </c>
      <c r="X2714" s="32"/>
      <c r="Y2714" s="32">
        <f t="shared" ref="Y2714:Y2777" si="308">W2714+X2714</f>
        <v>0</v>
      </c>
      <c r="Z2714" s="55">
        <f t="shared" si="304"/>
        <v>0</v>
      </c>
      <c r="AA2714" s="59">
        <f t="shared" si="307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3098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5"/>
        <v>0</v>
      </c>
      <c r="W2715" s="32">
        <f t="shared" si="303"/>
        <v>0</v>
      </c>
      <c r="X2715" s="32"/>
      <c r="Y2715" s="32">
        <f t="shared" si="308"/>
        <v>0</v>
      </c>
      <c r="Z2715" s="55">
        <f t="shared" si="304"/>
        <v>0</v>
      </c>
      <c r="AA2715" s="59">
        <f t="shared" si="307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3098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5"/>
        <v>10000</v>
      </c>
      <c r="W2716" s="32">
        <f t="shared" si="303"/>
        <v>0</v>
      </c>
      <c r="X2716" s="32"/>
      <c r="Y2716" s="32">
        <f t="shared" si="308"/>
        <v>0</v>
      </c>
      <c r="Z2716" s="55">
        <f t="shared" si="304"/>
        <v>0</v>
      </c>
      <c r="AA2716" s="59">
        <f t="shared" si="307"/>
        <v>0</v>
      </c>
      <c r="AB2716" s="58">
        <v>5.2999999999999999E-2</v>
      </c>
      <c r="AC2716" s="51"/>
      <c r="AD2716" s="51"/>
      <c r="AE2716" s="51" t="s">
        <v>3265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3098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5"/>
        <v>100000</v>
      </c>
      <c r="W2717" s="32">
        <f t="shared" si="303"/>
        <v>0</v>
      </c>
      <c r="X2717" s="32"/>
      <c r="Y2717" s="32">
        <f t="shared" si="308"/>
        <v>0</v>
      </c>
      <c r="Z2717" s="55">
        <f t="shared" si="304"/>
        <v>0</v>
      </c>
      <c r="AA2717" s="59">
        <f t="shared" si="307"/>
        <v>0</v>
      </c>
      <c r="AB2717" s="58">
        <v>5.2999999999999999E-2</v>
      </c>
      <c r="AC2717" s="51"/>
      <c r="AD2717" s="51"/>
      <c r="AE2717" s="51" t="s">
        <v>3265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2024</v>
      </c>
      <c r="F2718" s="51" t="s">
        <v>2024</v>
      </c>
      <c r="G2718" s="51" t="s">
        <v>2024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2024</v>
      </c>
      <c r="M2718" s="51"/>
      <c r="N2718" s="51" t="s">
        <v>3098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5"/>
        <v>210000</v>
      </c>
      <c r="W2718" s="32">
        <f t="shared" si="303"/>
        <v>0</v>
      </c>
      <c r="X2718" s="32"/>
      <c r="Y2718" s="32">
        <f t="shared" si="308"/>
        <v>0</v>
      </c>
      <c r="Z2718" s="55">
        <f t="shared" si="304"/>
        <v>0</v>
      </c>
      <c r="AA2718" s="59">
        <f t="shared" si="307"/>
        <v>0</v>
      </c>
      <c r="AB2718" s="58">
        <v>5.2999999999999999E-2</v>
      </c>
      <c r="AC2718" s="51"/>
      <c r="AD2718" s="51"/>
      <c r="AE2718" s="51" t="s">
        <v>3265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3251</v>
      </c>
      <c r="F2719" s="51" t="s">
        <v>3251</v>
      </c>
      <c r="G2719" s="51" t="s">
        <v>3251</v>
      </c>
      <c r="H2719" s="51" t="s">
        <v>3266</v>
      </c>
      <c r="I2719" s="20" t="s">
        <v>108</v>
      </c>
      <c r="J2719" s="20" t="s">
        <v>3267</v>
      </c>
      <c r="K2719" s="20" t="str">
        <f>VLOOKUP(H2719,[1]媒体表!C:T,18,0)</f>
        <v>北京多彩</v>
      </c>
      <c r="L2719" s="51" t="s">
        <v>3251</v>
      </c>
      <c r="M2719" s="51"/>
      <c r="N2719" s="51" t="s">
        <v>3087</v>
      </c>
      <c r="O2719" s="51" t="s">
        <v>82</v>
      </c>
      <c r="P2719" s="58">
        <v>0</v>
      </c>
      <c r="Q2719" s="53"/>
      <c r="R2719" s="51" t="s">
        <v>3254</v>
      </c>
      <c r="S2719" s="59"/>
      <c r="T2719" s="59">
        <v>0</v>
      </c>
      <c r="U2719" s="59">
        <v>994.5</v>
      </c>
      <c r="V2719" s="59">
        <f t="shared" si="305"/>
        <v>-994.5</v>
      </c>
      <c r="W2719" s="32">
        <f t="shared" si="303"/>
        <v>994.5</v>
      </c>
      <c r="X2719" s="32"/>
      <c r="Y2719" s="32">
        <f t="shared" si="308"/>
        <v>994.5</v>
      </c>
      <c r="Z2719" s="55">
        <f t="shared" si="304"/>
        <v>0</v>
      </c>
      <c r="AA2719" s="59">
        <f>T2719</f>
        <v>0</v>
      </c>
      <c r="AB2719" s="58">
        <v>0</v>
      </c>
      <c r="AC2719" s="51"/>
      <c r="AD2719" s="51"/>
      <c r="AE2719" s="51" t="s">
        <v>3265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1736</v>
      </c>
      <c r="F2720" s="51" t="s">
        <v>1737</v>
      </c>
      <c r="G2720" s="51" t="s">
        <v>1736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1736</v>
      </c>
      <c r="M2720" s="51"/>
      <c r="N2720" s="51" t="s">
        <v>3098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5"/>
        <v>0</v>
      </c>
      <c r="W2720" s="32">
        <f t="shared" si="303"/>
        <v>105000</v>
      </c>
      <c r="X2720" s="32"/>
      <c r="Y2720" s="32">
        <f t="shared" si="308"/>
        <v>105000</v>
      </c>
      <c r="Z2720" s="55">
        <f t="shared" si="304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1795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3098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5"/>
        <v>0</v>
      </c>
      <c r="W2721" s="32">
        <f t="shared" si="303"/>
        <v>0</v>
      </c>
      <c r="X2721" s="32"/>
      <c r="Y2721" s="32">
        <f t="shared" si="308"/>
        <v>0</v>
      </c>
      <c r="Z2721" s="55">
        <f t="shared" si="304"/>
        <v>0</v>
      </c>
      <c r="AA2721" s="59"/>
      <c r="AB2721" s="58">
        <v>0.17</v>
      </c>
      <c r="AC2721" s="51"/>
      <c r="AD2721" s="51"/>
      <c r="AE2721" s="51" t="s">
        <v>3268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3269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5"/>
        <v>-8330.4</v>
      </c>
      <c r="W2722" s="32">
        <f t="shared" si="303"/>
        <v>8330.4</v>
      </c>
      <c r="X2722" s="32"/>
      <c r="Y2722" s="32">
        <f t="shared" si="308"/>
        <v>8330.4</v>
      </c>
      <c r="Z2722" s="55">
        <f t="shared" si="304"/>
        <v>0</v>
      </c>
      <c r="AA2722" s="59">
        <v>8330.4</v>
      </c>
      <c r="AB2722" s="58">
        <v>0.17</v>
      </c>
      <c r="AC2722" s="51"/>
      <c r="AD2722" s="51"/>
      <c r="AE2722" s="51" t="s">
        <v>3265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3152</v>
      </c>
      <c r="I2723" s="20" t="s">
        <v>1999</v>
      </c>
      <c r="J2723" s="20" t="s">
        <v>3153</v>
      </c>
      <c r="K2723" s="20" t="str">
        <f>VLOOKUP(H2723,[1]媒体表!C:T,18,0)</f>
        <v>北京多彩</v>
      </c>
      <c r="L2723" s="51" t="s">
        <v>2869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8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3152</v>
      </c>
      <c r="I2724" s="20" t="s">
        <v>1999</v>
      </c>
      <c r="J2724" s="20" t="s">
        <v>3153</v>
      </c>
      <c r="K2724" s="20" t="str">
        <f>VLOOKUP(H2724,[1]媒体表!C:T,18,0)</f>
        <v>北京多彩</v>
      </c>
      <c r="L2724" s="51" t="s">
        <v>2869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8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3152</v>
      </c>
      <c r="I2725" s="20" t="s">
        <v>1999</v>
      </c>
      <c r="J2725" s="20" t="s">
        <v>3153</v>
      </c>
      <c r="K2725" s="20" t="str">
        <f>VLOOKUP(H2725,[1]媒体表!C:T,18,0)</f>
        <v>北京多彩</v>
      </c>
      <c r="L2725" s="66" t="s">
        <v>3199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8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3270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8"/>
        <v>6156.7363636363698</v>
      </c>
      <c r="Z2726" s="76"/>
      <c r="AA2726" s="75">
        <f t="shared" ref="AA2726:AA2773" si="309">U2726</f>
        <v>6156.7363636363698</v>
      </c>
      <c r="AB2726" s="72">
        <v>0</v>
      </c>
      <c r="AC2726" s="79"/>
      <c r="AD2726" s="79"/>
      <c r="AE2726" s="75" t="s">
        <v>3149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3270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8"/>
        <v>303935.2</v>
      </c>
      <c r="Z2727" s="76"/>
      <c r="AA2727" s="75">
        <f t="shared" si="309"/>
        <v>303935.2</v>
      </c>
      <c r="AB2727" s="72">
        <v>0</v>
      </c>
      <c r="AC2727" s="79"/>
      <c r="AD2727" s="79"/>
      <c r="AE2727" s="75" t="s">
        <v>3149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3270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8"/>
        <v>25259.200000000001</v>
      </c>
      <c r="Z2728" s="76"/>
      <c r="AA2728" s="75">
        <f t="shared" si="309"/>
        <v>25259.200000000001</v>
      </c>
      <c r="AB2728" s="72">
        <v>0</v>
      </c>
      <c r="AC2728" s="79"/>
      <c r="AD2728" s="79"/>
      <c r="AE2728" s="75" t="s">
        <v>3149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3270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8"/>
        <v>69093.529411764699</v>
      </c>
      <c r="Z2729" s="76"/>
      <c r="AA2729" s="75">
        <f t="shared" si="309"/>
        <v>69093.529411764699</v>
      </c>
      <c r="AB2729" s="72">
        <v>0</v>
      </c>
      <c r="AC2729" s="79"/>
      <c r="AD2729" s="79"/>
      <c r="AE2729" s="75" t="s">
        <v>3149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3270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8"/>
        <v>53805.07</v>
      </c>
      <c r="Z2730" s="76"/>
      <c r="AA2730" s="75">
        <f t="shared" si="309"/>
        <v>53805.07</v>
      </c>
      <c r="AB2730" s="72">
        <v>0</v>
      </c>
      <c r="AC2730" s="79"/>
      <c r="AD2730" s="79"/>
      <c r="AE2730" s="75" t="s">
        <v>3149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3270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8"/>
        <v>102111.88</v>
      </c>
      <c r="Z2731" s="76"/>
      <c r="AA2731" s="75">
        <f t="shared" si="309"/>
        <v>102111.88</v>
      </c>
      <c r="AB2731" s="72">
        <v>0</v>
      </c>
      <c r="AC2731" s="79"/>
      <c r="AD2731" s="79"/>
      <c r="AE2731" s="75" t="s">
        <v>3149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3270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8"/>
        <v>5143.2</v>
      </c>
      <c r="Z2732" s="76"/>
      <c r="AA2732" s="75">
        <f t="shared" si="309"/>
        <v>5143.2</v>
      </c>
      <c r="AB2732" s="72">
        <v>0</v>
      </c>
      <c r="AC2732" s="79"/>
      <c r="AD2732" s="79"/>
      <c r="AE2732" s="75" t="s">
        <v>3149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3270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8"/>
        <v>3810.9117647058802</v>
      </c>
      <c r="Z2733" s="76"/>
      <c r="AA2733" s="75">
        <f t="shared" si="309"/>
        <v>3810.9117647058802</v>
      </c>
      <c r="AB2733" s="72">
        <v>0</v>
      </c>
      <c r="AC2733" s="79"/>
      <c r="AD2733" s="79"/>
      <c r="AE2733" s="75" t="s">
        <v>3149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3270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8"/>
        <v>2000</v>
      </c>
      <c r="Z2734" s="76"/>
      <c r="AA2734" s="75">
        <f t="shared" si="309"/>
        <v>2000</v>
      </c>
      <c r="AB2734" s="72">
        <v>0</v>
      </c>
      <c r="AC2734" s="79"/>
      <c r="AD2734" s="79"/>
      <c r="AE2734" s="75" t="s">
        <v>3149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3270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8"/>
        <v>66449.3</v>
      </c>
      <c r="Z2735" s="76"/>
      <c r="AA2735" s="75">
        <f t="shared" si="309"/>
        <v>66449.3</v>
      </c>
      <c r="AB2735" s="72">
        <v>0</v>
      </c>
      <c r="AC2735" s="79"/>
      <c r="AD2735" s="79"/>
      <c r="AE2735" s="75" t="s">
        <v>3149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3270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8"/>
        <v>191795.8</v>
      </c>
      <c r="Z2736" s="76"/>
      <c r="AA2736" s="75">
        <f t="shared" si="309"/>
        <v>191795.8</v>
      </c>
      <c r="AB2736" s="72">
        <v>0</v>
      </c>
      <c r="AC2736" s="79"/>
      <c r="AD2736" s="79"/>
      <c r="AE2736" s="75" t="s">
        <v>3149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3270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8"/>
        <v>24720.202499999999</v>
      </c>
      <c r="Z2737" s="76"/>
      <c r="AA2737" s="75">
        <f t="shared" si="309"/>
        <v>24720.202499999999</v>
      </c>
      <c r="AB2737" s="72">
        <v>0</v>
      </c>
      <c r="AC2737" s="79"/>
      <c r="AD2737" s="79"/>
      <c r="AE2737" s="75" t="s">
        <v>3149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3270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8"/>
        <v>40439.190476190503</v>
      </c>
      <c r="Z2738" s="76"/>
      <c r="AA2738" s="75">
        <f t="shared" si="309"/>
        <v>40439.190476190503</v>
      </c>
      <c r="AB2738" s="72">
        <v>0</v>
      </c>
      <c r="AC2738" s="79"/>
      <c r="AD2738" s="79"/>
      <c r="AE2738" s="75" t="s">
        <v>3149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3270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8"/>
        <v>40991.35</v>
      </c>
      <c r="Z2739" s="76"/>
      <c r="AA2739" s="75">
        <f t="shared" si="309"/>
        <v>40991.35</v>
      </c>
      <c r="AB2739" s="72">
        <v>0</v>
      </c>
      <c r="AC2739" s="79"/>
      <c r="AD2739" s="79"/>
      <c r="AE2739" s="75" t="s">
        <v>3149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3270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8"/>
        <v>6517.7238095238099</v>
      </c>
      <c r="Z2740" s="76"/>
      <c r="AA2740" s="75">
        <f t="shared" si="309"/>
        <v>6517.7238095238099</v>
      </c>
      <c r="AB2740" s="72">
        <v>0</v>
      </c>
      <c r="AC2740" s="79"/>
      <c r="AD2740" s="79"/>
      <c r="AE2740" s="75" t="s">
        <v>3149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3270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8"/>
        <v>57901.19</v>
      </c>
      <c r="Z2741" s="76"/>
      <c r="AA2741" s="75">
        <f t="shared" si="309"/>
        <v>57901.19</v>
      </c>
      <c r="AB2741" s="72">
        <v>0</v>
      </c>
      <c r="AC2741" s="79"/>
      <c r="AD2741" s="79"/>
      <c r="AE2741" s="75" t="s">
        <v>3149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3270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8"/>
        <v>85838.39</v>
      </c>
      <c r="Z2742" s="76"/>
      <c r="AA2742" s="75">
        <f t="shared" si="309"/>
        <v>85838.39</v>
      </c>
      <c r="AB2742" s="72">
        <v>0</v>
      </c>
      <c r="AC2742" s="79"/>
      <c r="AD2742" s="79"/>
      <c r="AE2742" s="75" t="s">
        <v>3149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3270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8"/>
        <v>163136</v>
      </c>
      <c r="Z2743" s="76"/>
      <c r="AA2743" s="75">
        <f t="shared" si="309"/>
        <v>163136</v>
      </c>
      <c r="AB2743" s="72">
        <v>0</v>
      </c>
      <c r="AC2743" s="79"/>
      <c r="AD2743" s="79"/>
      <c r="AE2743" s="75" t="s">
        <v>3149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3270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8"/>
        <v>20564.549019607799</v>
      </c>
      <c r="Z2744" s="76"/>
      <c r="AA2744" s="75">
        <f t="shared" si="309"/>
        <v>20564.549019607799</v>
      </c>
      <c r="AB2744" s="72">
        <v>0</v>
      </c>
      <c r="AC2744" s="79"/>
      <c r="AD2744" s="79"/>
      <c r="AE2744" s="75" t="s">
        <v>3149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3270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8"/>
        <v>37484.372549019601</v>
      </c>
      <c r="Z2745" s="76"/>
      <c r="AA2745" s="75">
        <f t="shared" si="309"/>
        <v>37484.372549019601</v>
      </c>
      <c r="AB2745" s="72">
        <v>0</v>
      </c>
      <c r="AC2745" s="79"/>
      <c r="AD2745" s="79"/>
      <c r="AE2745" s="75" t="s">
        <v>3149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3270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8"/>
        <v>-7911.2</v>
      </c>
      <c r="Z2746" s="76"/>
      <c r="AA2746" s="75">
        <f t="shared" si="309"/>
        <v>-7911.2</v>
      </c>
      <c r="AB2746" s="72">
        <v>0</v>
      </c>
      <c r="AC2746" s="79"/>
      <c r="AD2746" s="79"/>
      <c r="AE2746" s="75" t="s">
        <v>3149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3270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8"/>
        <v>12911.2</v>
      </c>
      <c r="Z2747" s="76"/>
      <c r="AA2747" s="75">
        <f t="shared" si="309"/>
        <v>12911.2</v>
      </c>
      <c r="AB2747" s="72">
        <v>0</v>
      </c>
      <c r="AC2747" s="79"/>
      <c r="AD2747" s="79"/>
      <c r="AE2747" s="75" t="s">
        <v>3149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3270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8"/>
        <v>14431.274509803899</v>
      </c>
      <c r="Z2748" s="76"/>
      <c r="AA2748" s="75">
        <f t="shared" si="309"/>
        <v>14431.274509803899</v>
      </c>
      <c r="AB2748" s="72">
        <v>0</v>
      </c>
      <c r="AC2748" s="79"/>
      <c r="AD2748" s="79"/>
      <c r="AE2748" s="75" t="s">
        <v>3149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3270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8"/>
        <v>7911.2</v>
      </c>
      <c r="Z2749" s="76"/>
      <c r="AA2749" s="75">
        <f t="shared" si="309"/>
        <v>7911.2</v>
      </c>
      <c r="AB2749" s="72">
        <v>0</v>
      </c>
      <c r="AC2749" s="79"/>
      <c r="AD2749" s="79"/>
      <c r="AE2749" s="75" t="s">
        <v>3149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2426</v>
      </c>
      <c r="G2750" s="70" t="s">
        <v>997</v>
      </c>
      <c r="H2750" s="70" t="s">
        <v>3270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8"/>
        <v>4619.34</v>
      </c>
      <c r="Z2750" s="76"/>
      <c r="AA2750" s="75">
        <f t="shared" si="309"/>
        <v>4619.34</v>
      </c>
      <c r="AB2750" s="72">
        <v>0</v>
      </c>
      <c r="AC2750" s="79"/>
      <c r="AD2750" s="79"/>
      <c r="AE2750" s="75" t="s">
        <v>3149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2426</v>
      </c>
      <c r="G2751" s="70" t="s">
        <v>997</v>
      </c>
      <c r="H2751" s="70" t="s">
        <v>3270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8"/>
        <v>10000</v>
      </c>
      <c r="Z2751" s="76"/>
      <c r="AA2751" s="75">
        <f t="shared" si="309"/>
        <v>10000</v>
      </c>
      <c r="AB2751" s="72">
        <v>0</v>
      </c>
      <c r="AC2751" s="79"/>
      <c r="AD2751" s="79"/>
      <c r="AE2751" s="75" t="s">
        <v>3149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2426</v>
      </c>
      <c r="G2752" s="70" t="s">
        <v>997</v>
      </c>
      <c r="H2752" s="70" t="s">
        <v>3270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8"/>
        <v>-4619.34</v>
      </c>
      <c r="Z2752" s="76"/>
      <c r="AA2752" s="75">
        <f t="shared" si="309"/>
        <v>-4619.34</v>
      </c>
      <c r="AB2752" s="72">
        <v>0</v>
      </c>
      <c r="AC2752" s="79"/>
      <c r="AD2752" s="79"/>
      <c r="AE2752" s="75" t="s">
        <v>3149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3270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8"/>
        <v>16934.320754716999</v>
      </c>
      <c r="Z2753" s="76"/>
      <c r="AA2753" s="75">
        <f t="shared" si="309"/>
        <v>16934.320754716999</v>
      </c>
      <c r="AB2753" s="72">
        <v>0</v>
      </c>
      <c r="AC2753" s="79"/>
      <c r="AD2753" s="79"/>
      <c r="AE2753" s="75" t="s">
        <v>3149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3270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8"/>
        <v>15003.92</v>
      </c>
      <c r="Z2754" s="76"/>
      <c r="AA2754" s="75">
        <f t="shared" si="309"/>
        <v>15003.92</v>
      </c>
      <c r="AB2754" s="72">
        <v>0</v>
      </c>
      <c r="AC2754" s="79"/>
      <c r="AD2754" s="79"/>
      <c r="AE2754" s="75" t="s">
        <v>3149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3270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8"/>
        <v>943.39622641509402</v>
      </c>
      <c r="Z2755" s="76"/>
      <c r="AA2755" s="75">
        <f t="shared" si="309"/>
        <v>943.39622641509402</v>
      </c>
      <c r="AB2755" s="72">
        <v>0</v>
      </c>
      <c r="AC2755" s="79"/>
      <c r="AD2755" s="79"/>
      <c r="AE2755" s="75" t="s">
        <v>3149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3270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8"/>
        <v>820.905660377358</v>
      </c>
      <c r="Z2756" s="76"/>
      <c r="AA2756" s="75">
        <f t="shared" si="309"/>
        <v>820.905660377358</v>
      </c>
      <c r="AB2756" s="72">
        <v>0</v>
      </c>
      <c r="AC2756" s="79"/>
      <c r="AD2756" s="79"/>
      <c r="AE2756" s="75" t="s">
        <v>3149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3270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8"/>
        <v>-1000</v>
      </c>
      <c r="Z2757" s="76"/>
      <c r="AA2757" s="75">
        <f t="shared" si="309"/>
        <v>-1000</v>
      </c>
      <c r="AB2757" s="72">
        <v>0</v>
      </c>
      <c r="AC2757" s="79"/>
      <c r="AD2757" s="79"/>
      <c r="AE2757" s="75" t="s">
        <v>3149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3270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8"/>
        <v>1872.94</v>
      </c>
      <c r="Z2758" s="76"/>
      <c r="AA2758" s="75">
        <f t="shared" si="309"/>
        <v>1872.94</v>
      </c>
      <c r="AB2758" s="72">
        <v>0</v>
      </c>
      <c r="AC2758" s="79"/>
      <c r="AD2758" s="79"/>
      <c r="AE2758" s="75" t="s">
        <v>3149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3270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8"/>
        <v>1604.7619047619</v>
      </c>
      <c r="Z2759" s="76"/>
      <c r="AA2759" s="75">
        <f t="shared" si="309"/>
        <v>1604.7619047619</v>
      </c>
      <c r="AB2759" s="72">
        <v>0</v>
      </c>
      <c r="AC2759" s="79"/>
      <c r="AD2759" s="79"/>
      <c r="AE2759" s="75" t="s">
        <v>3149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3270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8"/>
        <v>268043</v>
      </c>
      <c r="Z2760" s="76"/>
      <c r="AA2760" s="75">
        <f t="shared" si="309"/>
        <v>268043</v>
      </c>
      <c r="AB2760" s="72">
        <v>0</v>
      </c>
      <c r="AC2760" s="79"/>
      <c r="AD2760" s="79"/>
      <c r="AE2760" s="75" t="s">
        <v>3149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3270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8"/>
        <v>139589.89000000001</v>
      </c>
      <c r="Z2761" s="76"/>
      <c r="AA2761" s="75">
        <f t="shared" si="309"/>
        <v>139589.89000000001</v>
      </c>
      <c r="AB2761" s="72">
        <v>0</v>
      </c>
      <c r="AC2761" s="79"/>
      <c r="AD2761" s="79"/>
      <c r="AE2761" s="75" t="s">
        <v>3149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3270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8"/>
        <v>70979.8</v>
      </c>
      <c r="Z2762" s="76"/>
      <c r="AA2762" s="75">
        <f t="shared" si="309"/>
        <v>70979.8</v>
      </c>
      <c r="AB2762" s="72">
        <v>0</v>
      </c>
      <c r="AC2762" s="79"/>
      <c r="AD2762" s="79"/>
      <c r="AE2762" s="75" t="s">
        <v>3149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3270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8"/>
        <v>96865.2</v>
      </c>
      <c r="Z2763" s="76"/>
      <c r="AA2763" s="75">
        <f t="shared" si="309"/>
        <v>96865.2</v>
      </c>
      <c r="AB2763" s="72">
        <v>0</v>
      </c>
      <c r="AC2763" s="79"/>
      <c r="AD2763" s="79"/>
      <c r="AE2763" s="75" t="s">
        <v>3149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3270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8"/>
        <v>38249.285714285703</v>
      </c>
      <c r="Z2764" s="76"/>
      <c r="AA2764" s="75">
        <f t="shared" si="309"/>
        <v>38249.285714285703</v>
      </c>
      <c r="AB2764" s="72">
        <v>0</v>
      </c>
      <c r="AC2764" s="79"/>
      <c r="AD2764" s="79"/>
      <c r="AE2764" s="75" t="s">
        <v>3149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3270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8"/>
        <v>-15051</v>
      </c>
      <c r="Z2765" s="76"/>
      <c r="AA2765" s="75">
        <f t="shared" si="309"/>
        <v>-15051</v>
      </c>
      <c r="AB2765" s="72">
        <v>0</v>
      </c>
      <c r="AC2765" s="79"/>
      <c r="AD2765" s="79"/>
      <c r="AE2765" s="75" t="s">
        <v>3149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3270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8"/>
        <v>40958.9</v>
      </c>
      <c r="Z2766" s="76"/>
      <c r="AA2766" s="75">
        <f t="shared" si="309"/>
        <v>40958.9</v>
      </c>
      <c r="AB2766" s="72">
        <v>0</v>
      </c>
      <c r="AC2766" s="79"/>
      <c r="AD2766" s="79"/>
      <c r="AE2766" s="75" t="s">
        <v>3149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3270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8"/>
        <v>50680.1</v>
      </c>
      <c r="Z2767" s="76"/>
      <c r="AA2767" s="75">
        <f t="shared" si="309"/>
        <v>50680.1</v>
      </c>
      <c r="AB2767" s="72">
        <v>0</v>
      </c>
      <c r="AC2767" s="79"/>
      <c r="AD2767" s="79"/>
      <c r="AE2767" s="75" t="s">
        <v>3149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3270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8"/>
        <v>6515.4563106796204</v>
      </c>
      <c r="Z2768" s="76"/>
      <c r="AA2768" s="75">
        <f t="shared" si="309"/>
        <v>6515.4563106796204</v>
      </c>
      <c r="AB2768" s="72">
        <v>0</v>
      </c>
      <c r="AC2768" s="79"/>
      <c r="AD2768" s="79"/>
      <c r="AE2768" s="75" t="s">
        <v>3149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2859</v>
      </c>
      <c r="F2769" s="62" t="s">
        <v>3271</v>
      </c>
      <c r="G2769" s="70" t="s">
        <v>2859</v>
      </c>
      <c r="H2769" s="62" t="s">
        <v>3272</v>
      </c>
      <c r="I2769" s="20" t="s">
        <v>108</v>
      </c>
      <c r="J2769" s="20" t="s">
        <v>507</v>
      </c>
      <c r="K2769" s="20" t="s">
        <v>34</v>
      </c>
      <c r="L2769" s="62" t="s">
        <v>2859</v>
      </c>
      <c r="M2769" s="62"/>
      <c r="N2769" s="62" t="s">
        <v>3091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8"/>
        <v>360000</v>
      </c>
      <c r="Z2769" s="65"/>
      <c r="AA2769" s="75">
        <f t="shared" si="309"/>
        <v>360000</v>
      </c>
      <c r="AB2769" s="63">
        <v>0</v>
      </c>
      <c r="AC2769" s="62"/>
      <c r="AD2769" s="62"/>
      <c r="AE2769" s="75" t="s">
        <v>3149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1750</v>
      </c>
      <c r="F2770" s="62" t="s">
        <v>3273</v>
      </c>
      <c r="G2770" s="62" t="s">
        <v>1750</v>
      </c>
      <c r="H2770" s="62" t="s">
        <v>3272</v>
      </c>
      <c r="I2770" s="20" t="s">
        <v>108</v>
      </c>
      <c r="J2770" s="20" t="s">
        <v>507</v>
      </c>
      <c r="K2770" s="20" t="s">
        <v>34</v>
      </c>
      <c r="L2770" s="62" t="s">
        <v>1750</v>
      </c>
      <c r="M2770" s="62"/>
      <c r="N2770" s="62" t="s">
        <v>3091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8"/>
        <v>218000</v>
      </c>
      <c r="Z2770" s="65"/>
      <c r="AA2770" s="75">
        <f t="shared" si="309"/>
        <v>218000</v>
      </c>
      <c r="AB2770" s="63">
        <v>0</v>
      </c>
      <c r="AC2770" s="62"/>
      <c r="AD2770" s="62"/>
      <c r="AE2770" s="75" t="s">
        <v>3149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1750</v>
      </c>
      <c r="F2771" s="62" t="s">
        <v>3274</v>
      </c>
      <c r="G2771" s="62" t="s">
        <v>1750</v>
      </c>
      <c r="H2771" s="62" t="s">
        <v>3272</v>
      </c>
      <c r="I2771" s="20" t="s">
        <v>108</v>
      </c>
      <c r="J2771" s="20" t="s">
        <v>507</v>
      </c>
      <c r="K2771" s="20" t="s">
        <v>34</v>
      </c>
      <c r="L2771" s="62" t="s">
        <v>1750</v>
      </c>
      <c r="M2771" s="62"/>
      <c r="N2771" s="62" t="s">
        <v>3091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8"/>
        <v>270000</v>
      </c>
      <c r="Z2771" s="65"/>
      <c r="AA2771" s="75">
        <f t="shared" si="309"/>
        <v>270000</v>
      </c>
      <c r="AB2771" s="63">
        <v>0</v>
      </c>
      <c r="AC2771" s="62"/>
      <c r="AD2771" s="62"/>
      <c r="AE2771" s="75" t="s">
        <v>3149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2859</v>
      </c>
      <c r="F2772" s="62" t="s">
        <v>3275</v>
      </c>
      <c r="G2772" s="62" t="s">
        <v>2859</v>
      </c>
      <c r="H2772" s="62" t="s">
        <v>3272</v>
      </c>
      <c r="I2772" s="20" t="s">
        <v>108</v>
      </c>
      <c r="J2772" s="20" t="s">
        <v>507</v>
      </c>
      <c r="K2772" s="20" t="s">
        <v>34</v>
      </c>
      <c r="L2772" s="62" t="s">
        <v>2859</v>
      </c>
      <c r="M2772" s="62"/>
      <c r="N2772" s="62" t="s">
        <v>3091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8"/>
        <v>94000</v>
      </c>
      <c r="Z2772" s="65"/>
      <c r="AA2772" s="75">
        <f t="shared" si="309"/>
        <v>94000</v>
      </c>
      <c r="AB2772" s="63">
        <v>0</v>
      </c>
      <c r="AC2772" s="62"/>
      <c r="AD2772" s="62"/>
      <c r="AE2772" s="75" t="s">
        <v>3149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3105</v>
      </c>
      <c r="F2773" s="62" t="s">
        <v>3276</v>
      </c>
      <c r="G2773" s="62" t="s">
        <v>3105</v>
      </c>
      <c r="H2773" s="62" t="s">
        <v>3272</v>
      </c>
      <c r="I2773" s="20" t="s">
        <v>108</v>
      </c>
      <c r="J2773" s="20" t="s">
        <v>507</v>
      </c>
      <c r="K2773" s="20" t="s">
        <v>34</v>
      </c>
      <c r="L2773" s="62" t="s">
        <v>3105</v>
      </c>
      <c r="M2773" s="62"/>
      <c r="N2773" s="62" t="s">
        <v>59</v>
      </c>
      <c r="O2773" s="62" t="s">
        <v>82</v>
      </c>
      <c r="P2773" s="63">
        <v>0</v>
      </c>
      <c r="Q2773" s="64" t="s">
        <v>3107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8"/>
        <v>2225470.8803703701</v>
      </c>
      <c r="Z2773" s="65"/>
      <c r="AA2773" s="75">
        <f t="shared" si="309"/>
        <v>2225470.8803703701</v>
      </c>
      <c r="AB2773" s="63">
        <v>0</v>
      </c>
      <c r="AC2773" s="62"/>
      <c r="AD2773" s="62"/>
      <c r="AE2773" s="75" t="s">
        <v>3149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3270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3269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8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3265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3147</v>
      </c>
      <c r="I2775" s="20" t="s">
        <v>108</v>
      </c>
      <c r="J2775" s="20" t="s">
        <v>3148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8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3149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3147</v>
      </c>
      <c r="I2776" s="20" t="s">
        <v>108</v>
      </c>
      <c r="J2776" s="20" t="s">
        <v>3148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8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3149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3147</v>
      </c>
      <c r="I2777" s="20" t="s">
        <v>108</v>
      </c>
      <c r="J2777" s="20" t="s">
        <v>3148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8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3149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1617</v>
      </c>
      <c r="F2778" s="62" t="s">
        <v>1617</v>
      </c>
      <c r="G2778" s="62" t="s">
        <v>1617</v>
      </c>
      <c r="H2778" s="62" t="s">
        <v>3147</v>
      </c>
      <c r="I2778" s="20" t="s">
        <v>108</v>
      </c>
      <c r="J2778" s="20" t="s">
        <v>3148</v>
      </c>
      <c r="K2778" s="20" t="str">
        <f>VLOOKUP(H2778,[1]媒体表!C:T,18,0)</f>
        <v>北京多彩</v>
      </c>
      <c r="L2778" s="70" t="s">
        <v>2956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10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3149</v>
      </c>
      <c r="AF2778" s="84" t="s">
        <v>44</v>
      </c>
      <c r="AG2778" s="63" t="s">
        <v>3277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3147</v>
      </c>
      <c r="I2779" s="20" t="s">
        <v>108</v>
      </c>
      <c r="J2779" s="20" t="s">
        <v>3148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10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3149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1998</v>
      </c>
      <c r="I2780" s="20" t="s">
        <v>1999</v>
      </c>
      <c r="J2780" s="20" t="s">
        <v>2000</v>
      </c>
      <c r="K2780" s="20" t="str">
        <f>VLOOKUP(H2780,[1]媒体表!C:T,18,0)</f>
        <v>北京多彩</v>
      </c>
      <c r="L2780" s="20" t="s">
        <v>1793</v>
      </c>
      <c r="M2780" s="47"/>
      <c r="N2780" s="20" t="s">
        <v>59</v>
      </c>
      <c r="O2780" s="20" t="s">
        <v>43</v>
      </c>
      <c r="P2780" s="47">
        <v>0.04</v>
      </c>
      <c r="Q2780" s="48" t="s">
        <v>2458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10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3278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2843</v>
      </c>
      <c r="I2781" s="20" t="s">
        <v>2844</v>
      </c>
      <c r="J2781" s="20" t="s">
        <v>2845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11">S2781+T2781-U2781</f>
        <v>181204.72205673996</v>
      </c>
      <c r="W2781" s="32">
        <f t="shared" ref="W2781:W2796" si="312">U2781*(1+AG2781)/(1+AG2781+P2781)</f>
        <v>1223794.0288965518</v>
      </c>
      <c r="AA2781" s="45">
        <f t="shared" ref="AA2781" si="313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2843</v>
      </c>
      <c r="I2782" s="20" t="s">
        <v>2844</v>
      </c>
      <c r="J2782" s="20" t="s">
        <v>2845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11"/>
        <v>80176.923430657014</v>
      </c>
      <c r="W2782" s="32">
        <f t="shared" si="312"/>
        <v>61541.153499999993</v>
      </c>
      <c r="AA2782" s="45">
        <f t="shared" ref="AA2782:AA2796" si="314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2932</v>
      </c>
      <c r="F2783" s="51" t="s">
        <v>2932</v>
      </c>
      <c r="G2783" s="51" t="s">
        <v>2932</v>
      </c>
      <c r="H2783" s="51" t="s">
        <v>2843</v>
      </c>
      <c r="I2783" s="20" t="s">
        <v>2844</v>
      </c>
      <c r="J2783" s="20" t="s">
        <v>2845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45" t="s">
        <v>43</v>
      </c>
      <c r="P2783" s="52">
        <v>0.03</v>
      </c>
      <c r="T2783" s="85">
        <v>440000</v>
      </c>
      <c r="V2783" s="45">
        <f t="shared" si="311"/>
        <v>440000</v>
      </c>
      <c r="W2783" s="32">
        <f t="shared" si="312"/>
        <v>0</v>
      </c>
      <c r="AA2783" s="45">
        <f t="shared" si="314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2843</v>
      </c>
      <c r="I2784" s="20" t="s">
        <v>2844</v>
      </c>
      <c r="J2784" s="20" t="s">
        <v>2845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11"/>
        <v>54502.537737225997</v>
      </c>
      <c r="W2784" s="32">
        <f t="shared" si="312"/>
        <v>116665.37378571427</v>
      </c>
      <c r="AA2784" s="45">
        <f t="shared" si="314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2843</v>
      </c>
      <c r="I2785" s="20" t="s">
        <v>2844</v>
      </c>
      <c r="J2785" s="20" t="s">
        <v>2845</v>
      </c>
      <c r="K2785" s="20" t="s">
        <v>34</v>
      </c>
      <c r="L2785" s="52" t="s">
        <v>1568</v>
      </c>
      <c r="M2785" s="51"/>
      <c r="N2785" s="51" t="s">
        <v>110</v>
      </c>
      <c r="O2785" s="45" t="s">
        <v>43</v>
      </c>
      <c r="P2785" s="52">
        <v>0.04</v>
      </c>
      <c r="S2785" s="85">
        <v>0</v>
      </c>
      <c r="T2785" s="85">
        <v>400000</v>
      </c>
      <c r="U2785" s="85">
        <v>264928.27698630001</v>
      </c>
      <c r="V2785" s="45">
        <f t="shared" si="311"/>
        <v>135071.72301369999</v>
      </c>
      <c r="W2785" s="32">
        <f t="shared" si="312"/>
        <v>257619.91072460898</v>
      </c>
      <c r="AA2785" s="45">
        <f t="shared" si="314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2843</v>
      </c>
      <c r="I2786" s="20" t="s">
        <v>2844</v>
      </c>
      <c r="J2786" s="20" t="s">
        <v>2845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45" t="s">
        <v>43</v>
      </c>
      <c r="P2786" s="52">
        <v>0.04</v>
      </c>
      <c r="T2786" s="85">
        <v>350000</v>
      </c>
      <c r="U2786" s="85">
        <v>291421.53000000003</v>
      </c>
      <c r="V2786" s="45">
        <f t="shared" si="311"/>
        <v>58578.469999999972</v>
      </c>
      <c r="W2786" s="32">
        <f t="shared" si="312"/>
        <v>283650.28920000006</v>
      </c>
      <c r="AA2786" s="45">
        <f t="shared" si="314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2843</v>
      </c>
      <c r="I2787" s="20" t="s">
        <v>2844</v>
      </c>
      <c r="J2787" s="20" t="s">
        <v>2845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11"/>
        <v>61702.127659574398</v>
      </c>
      <c r="W2787" s="32">
        <f t="shared" si="312"/>
        <v>0</v>
      </c>
      <c r="AA2787" s="45">
        <f t="shared" si="314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2843</v>
      </c>
      <c r="I2788" s="20" t="s">
        <v>2844</v>
      </c>
      <c r="J2788" s="20" t="s">
        <v>2845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45" t="s">
        <v>43</v>
      </c>
      <c r="P2788" s="52">
        <v>0.04</v>
      </c>
      <c r="S2788" s="85">
        <v>0</v>
      </c>
      <c r="T2788" s="85">
        <v>950000</v>
      </c>
      <c r="U2788" s="85">
        <v>541960.98397260194</v>
      </c>
      <c r="V2788" s="45">
        <f t="shared" si="311"/>
        <v>408039.01602739806</v>
      </c>
      <c r="W2788" s="32">
        <f t="shared" si="312"/>
        <v>527010.33613887499</v>
      </c>
      <c r="AA2788" s="45">
        <f t="shared" si="314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2843</v>
      </c>
      <c r="I2789" s="20" t="s">
        <v>2844</v>
      </c>
      <c r="J2789" s="20" t="s">
        <v>2845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11"/>
        <v>-4761.5890273980604</v>
      </c>
      <c r="W2789" s="32">
        <f t="shared" si="312"/>
        <v>15209.573750000729</v>
      </c>
      <c r="AA2789" s="45">
        <f t="shared" si="314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2934</v>
      </c>
      <c r="F2790" s="51" t="s">
        <v>2934</v>
      </c>
      <c r="G2790" s="51" t="s">
        <v>2934</v>
      </c>
      <c r="H2790" s="51" t="s">
        <v>2843</v>
      </c>
      <c r="I2790" s="20" t="s">
        <v>2844</v>
      </c>
      <c r="J2790" s="20" t="s">
        <v>2845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11"/>
        <v>148840.57227047399</v>
      </c>
      <c r="W2790" s="32">
        <f t="shared" si="312"/>
        <v>155265.37455078011</v>
      </c>
      <c r="AA2790" s="45">
        <f t="shared" si="314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2893</v>
      </c>
      <c r="F2791" s="51" t="s">
        <v>2893</v>
      </c>
      <c r="G2791" s="51" t="s">
        <v>2893</v>
      </c>
      <c r="H2791" s="51" t="s">
        <v>2843</v>
      </c>
      <c r="I2791" s="20" t="s">
        <v>2844</v>
      </c>
      <c r="J2791" s="20" t="s">
        <v>2845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11"/>
        <v>51418.439716312103</v>
      </c>
      <c r="W2791" s="32">
        <f t="shared" si="312"/>
        <v>0</v>
      </c>
      <c r="AA2791" s="45">
        <f t="shared" si="314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2927</v>
      </c>
      <c r="F2792" s="51" t="s">
        <v>2927</v>
      </c>
      <c r="G2792" s="51" t="s">
        <v>2927</v>
      </c>
      <c r="H2792" s="51" t="s">
        <v>2843</v>
      </c>
      <c r="I2792" s="20" t="s">
        <v>2844</v>
      </c>
      <c r="J2792" s="20" t="s">
        <v>2845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45" t="s">
        <v>43</v>
      </c>
      <c r="P2792" s="52">
        <v>0.04</v>
      </c>
      <c r="S2792" s="85">
        <v>0</v>
      </c>
      <c r="T2792" s="85">
        <v>540000</v>
      </c>
      <c r="U2792" s="85">
        <v>184114.52235500101</v>
      </c>
      <c r="V2792" s="45">
        <f t="shared" si="311"/>
        <v>355885.47764499899</v>
      </c>
      <c r="W2792" s="32">
        <f t="shared" si="312"/>
        <v>179035.50104865615</v>
      </c>
      <c r="AA2792" s="45">
        <f t="shared" si="314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2927</v>
      </c>
      <c r="F2793" s="51" t="s">
        <v>2927</v>
      </c>
      <c r="G2793" s="51" t="s">
        <v>2927</v>
      </c>
      <c r="H2793" s="51" t="s">
        <v>2843</v>
      </c>
      <c r="I2793" s="20" t="s">
        <v>2844</v>
      </c>
      <c r="J2793" s="20" t="s">
        <v>2845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11"/>
        <v>0</v>
      </c>
      <c r="W2793" s="32">
        <f t="shared" si="312"/>
        <v>25616.311111109291</v>
      </c>
      <c r="AA2793" s="45">
        <f t="shared" si="314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2928</v>
      </c>
      <c r="F2794" s="51" t="s">
        <v>2928</v>
      </c>
      <c r="G2794" s="51" t="s">
        <v>2928</v>
      </c>
      <c r="H2794" s="51" t="s">
        <v>2843</v>
      </c>
      <c r="I2794" s="20" t="s">
        <v>2844</v>
      </c>
      <c r="J2794" s="20" t="s">
        <v>2845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3314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11"/>
        <v>52731.263255614103</v>
      </c>
      <c r="W2794" s="32">
        <f t="shared" si="312"/>
        <v>97268.736744385897</v>
      </c>
      <c r="AA2794" s="45">
        <f t="shared" si="314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2843</v>
      </c>
      <c r="I2795" s="20" t="s">
        <v>2844</v>
      </c>
      <c r="J2795" s="20" t="s">
        <v>2845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3315</v>
      </c>
      <c r="P2795" s="52">
        <v>0</v>
      </c>
      <c r="T2795" s="85">
        <v>190000</v>
      </c>
      <c r="V2795" s="45">
        <f t="shared" si="311"/>
        <v>190000</v>
      </c>
      <c r="W2795" s="32">
        <f t="shared" si="312"/>
        <v>0</v>
      </c>
      <c r="AA2795" s="45">
        <f t="shared" si="314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1608</v>
      </c>
      <c r="F2796" s="51" t="s">
        <v>1608</v>
      </c>
      <c r="G2796" s="51" t="s">
        <v>1608</v>
      </c>
      <c r="H2796" s="51" t="s">
        <v>2843</v>
      </c>
      <c r="I2796" s="20" t="s">
        <v>2844</v>
      </c>
      <c r="J2796" s="20" t="s">
        <v>2845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3316</v>
      </c>
      <c r="P2796" s="52">
        <v>0</v>
      </c>
      <c r="T2796" s="85">
        <v>360000</v>
      </c>
      <c r="V2796" s="45">
        <f t="shared" si="311"/>
        <v>360000</v>
      </c>
      <c r="W2796" s="32">
        <f t="shared" si="312"/>
        <v>0</v>
      </c>
      <c r="AA2796" s="45">
        <f t="shared" si="314"/>
        <v>0</v>
      </c>
      <c r="AB2796" s="56">
        <v>0.05</v>
      </c>
      <c r="AF2796" s="51" t="s">
        <v>53</v>
      </c>
      <c r="AG2796" s="56">
        <v>0.41</v>
      </c>
    </row>
    <row r="2797" spans="1:33" ht="14.25" customHeight="1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3317</v>
      </c>
      <c r="F2797" s="87" t="s">
        <v>3318</v>
      </c>
      <c r="G2797" s="51" t="s">
        <v>3317</v>
      </c>
      <c r="H2797" s="51" t="s">
        <v>2843</v>
      </c>
      <c r="I2797" s="20" t="s">
        <v>2844</v>
      </c>
      <c r="J2797" s="20" t="s">
        <v>2845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:V2798" si="315">S2797+T2797-U2797</f>
        <v>30851.063829787199</v>
      </c>
      <c r="W2797" s="32">
        <f t="shared" ref="W2797" si="316">U2797*(1+AG2797)/(1+AG2797+P2797)</f>
        <v>0</v>
      </c>
      <c r="AA2797" s="45">
        <f t="shared" ref="AA2797" si="317">U2797</f>
        <v>0</v>
      </c>
      <c r="AB2797" s="56">
        <v>0.05</v>
      </c>
      <c r="AF2797" s="87" t="s">
        <v>3319</v>
      </c>
      <c r="AG2797" s="88">
        <v>0.41</v>
      </c>
    </row>
    <row r="2798" spans="1:33" ht="14.25">
      <c r="A2798" s="19">
        <v>43831</v>
      </c>
      <c r="B2798" s="20" t="s">
        <v>34</v>
      </c>
      <c r="C2798" s="20" t="s">
        <v>1519</v>
      </c>
      <c r="D2798" s="20" t="s">
        <v>1558</v>
      </c>
      <c r="E2798" s="51" t="s">
        <v>3099</v>
      </c>
      <c r="F2798" s="51" t="s">
        <v>3100</v>
      </c>
      <c r="G2798" s="20" t="s">
        <v>1530</v>
      </c>
      <c r="H2798" s="20" t="s">
        <v>62</v>
      </c>
      <c r="I2798" s="20" t="s">
        <v>63</v>
      </c>
      <c r="J2798" s="20" t="s">
        <v>64</v>
      </c>
      <c r="K2798" s="20" t="str">
        <f>VLOOKUP(H2798,[1]媒体表!C:T,18,0)</f>
        <v>北京多彩</v>
      </c>
      <c r="L2798" s="20" t="s">
        <v>65</v>
      </c>
      <c r="M2798" s="20"/>
      <c r="N2798" s="20" t="s">
        <v>59</v>
      </c>
      <c r="O2798" s="20" t="s">
        <v>43</v>
      </c>
      <c r="P2798" s="23">
        <v>0</v>
      </c>
      <c r="T2798" s="31">
        <v>8580956.0199999996</v>
      </c>
      <c r="U2798" s="32">
        <v>6364233.7800000003</v>
      </c>
      <c r="V2798" s="32">
        <f t="shared" si="315"/>
        <v>2216722.2399999993</v>
      </c>
      <c r="W2798" s="34">
        <f t="shared" ref="W2798" si="318">IF(O2798="返货",U2798/(1+P2798),IF(O2798="返现",U2798,IF(O2798="折扣",U2798*P2798,IF(O2798="无",U2798))))</f>
        <v>6364233.7800000003</v>
      </c>
      <c r="AB2798" s="23">
        <v>7.0000000000000007E-2</v>
      </c>
      <c r="AF2798" s="51" t="s">
        <v>44</v>
      </c>
      <c r="AG2798" s="58">
        <v>0</v>
      </c>
    </row>
  </sheetData>
  <autoFilter ref="A1:AH2798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J15" sqref="J15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3279</v>
      </c>
      <c r="D1" s="1" t="s">
        <v>6</v>
      </c>
      <c r="E1" s="1" t="s">
        <v>3280</v>
      </c>
      <c r="F1" s="1" t="s">
        <v>13</v>
      </c>
      <c r="G1" s="2" t="s">
        <v>26</v>
      </c>
      <c r="H1" s="2" t="s">
        <v>3281</v>
      </c>
      <c r="I1" s="7" t="s">
        <v>3282</v>
      </c>
      <c r="J1" s="2" t="s">
        <v>3283</v>
      </c>
      <c r="K1" s="2" t="s">
        <v>3284</v>
      </c>
      <c r="L1" s="2" t="s">
        <v>3285</v>
      </c>
      <c r="M1" s="8" t="s">
        <v>14</v>
      </c>
      <c r="N1" s="1" t="s">
        <v>3286</v>
      </c>
      <c r="O1" s="9" t="s">
        <v>22</v>
      </c>
      <c r="P1" s="9" t="s">
        <v>3287</v>
      </c>
      <c r="Q1" s="9" t="s">
        <v>3288</v>
      </c>
      <c r="R1" s="9" t="s">
        <v>3289</v>
      </c>
      <c r="S1" s="14" t="s">
        <v>3290</v>
      </c>
      <c r="T1" s="8" t="s">
        <v>3291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3292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9748573.9230505284</v>
      </c>
      <c r="P2" s="12"/>
      <c r="Q2" s="12">
        <f>(O2-G2+J2)/1.06</f>
        <v>1497471.5043872916</v>
      </c>
      <c r="R2" s="12">
        <f t="shared" ref="R2:R60" si="2">Q2-(P2/1.06)</f>
        <v>1497471.5043872916</v>
      </c>
      <c r="S2" s="15">
        <f t="shared" ref="S2:S60" si="3">R2/O2</f>
        <v>0.15360928851824329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3292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3293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3294</v>
      </c>
      <c r="E4" s="4" t="s">
        <v>3292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3294</v>
      </c>
      <c r="E5" s="4" t="s">
        <v>3292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3292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3292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3295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3292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3296</v>
      </c>
      <c r="E9" s="4" t="s">
        <v>3292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3256043.7862172015</v>
      </c>
      <c r="P9" s="12"/>
      <c r="Q9" s="12">
        <f t="shared" si="5"/>
        <v>355781.02822377509</v>
      </c>
      <c r="R9" s="12">
        <f t="shared" si="2"/>
        <v>355781.02822377509</v>
      </c>
      <c r="S9" s="15">
        <f t="shared" si="3"/>
        <v>0.10926788814382422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3296</v>
      </c>
      <c r="E10" s="4" t="s">
        <v>3292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20879352.882304545</v>
      </c>
      <c r="P10" s="12">
        <v>2020.6782000000001</v>
      </c>
      <c r="Q10" s="12">
        <f t="shared" si="5"/>
        <v>763010.73917410104</v>
      </c>
      <c r="R10" s="12">
        <f t="shared" si="2"/>
        <v>761104.43898542179</v>
      </c>
      <c r="S10" s="15">
        <f t="shared" si="3"/>
        <v>3.6452491764266563E-2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3292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251421303.07971472</v>
      </c>
      <c r="P11" s="12"/>
      <c r="Q11" s="12">
        <f t="shared" si="5"/>
        <v>15690033.660768608</v>
      </c>
      <c r="R11" s="12">
        <f t="shared" si="2"/>
        <v>15690033.660768608</v>
      </c>
      <c r="S11" s="15">
        <f t="shared" si="3"/>
        <v>6.2405346995572542E-2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3292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3297</v>
      </c>
      <c r="E13" s="4" t="s">
        <v>3292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3292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3293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2000</v>
      </c>
      <c r="B15" s="3" t="s">
        <v>1999</v>
      </c>
      <c r="C15" s="3" t="s">
        <v>1998</v>
      </c>
      <c r="D15" s="3" t="s">
        <v>3298</v>
      </c>
      <c r="E15" s="4" t="s">
        <v>3292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4437844.8057246516</v>
      </c>
      <c r="P15" s="12"/>
      <c r="Q15" s="12">
        <f t="shared" si="6"/>
        <v>1998182.970655709</v>
      </c>
      <c r="R15" s="12">
        <f t="shared" si="2"/>
        <v>1998182.970655709</v>
      </c>
      <c r="S15" s="15">
        <f t="shared" si="3"/>
        <v>0.45025976755161173</v>
      </c>
      <c r="T15" s="3" t="s">
        <v>34</v>
      </c>
    </row>
    <row r="16" spans="1:20" ht="14.25">
      <c r="A16" s="3" t="s">
        <v>2000</v>
      </c>
      <c r="B16" s="3" t="s">
        <v>1999</v>
      </c>
      <c r="C16" s="3" t="s">
        <v>1998</v>
      </c>
      <c r="D16" s="3" t="s">
        <v>3298</v>
      </c>
      <c r="E16" s="4" t="s">
        <v>3292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3299</v>
      </c>
      <c r="O16" s="12">
        <f>SUMIFS(客户表!W:W,客户表!J:J,A16,客户表!A:A,E16,客户表!N:N,F16)+SUMIFS(客户表!X:X,客户表!J:J,A16,客户表!A:A,E16,客户表!N:N,F16)</f>
        <v>75983491.013424203</v>
      </c>
      <c r="P16" s="12">
        <v>4993.2299999999996</v>
      </c>
      <c r="Q16" s="12">
        <f t="shared" si="6"/>
        <v>2161706.3320353837</v>
      </c>
      <c r="R16" s="12">
        <f t="shared" si="2"/>
        <v>2156995.737695761</v>
      </c>
      <c r="S16" s="15">
        <f t="shared" si="3"/>
        <v>2.8387689337867866E-2</v>
      </c>
      <c r="T16" s="3" t="s">
        <v>34</v>
      </c>
    </row>
    <row r="17" spans="1:20" ht="14.25">
      <c r="A17" s="3" t="s">
        <v>2000</v>
      </c>
      <c r="B17" s="3" t="s">
        <v>1999</v>
      </c>
      <c r="C17" s="3" t="s">
        <v>1998</v>
      </c>
      <c r="D17" s="3" t="s">
        <v>3298</v>
      </c>
      <c r="E17" s="4" t="s">
        <v>3292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2845</v>
      </c>
      <c r="B18" s="3" t="s">
        <v>2844</v>
      </c>
      <c r="C18" s="3" t="s">
        <v>2843</v>
      </c>
      <c r="D18" s="3" t="s">
        <v>3300</v>
      </c>
      <c r="E18" s="4" t="s">
        <v>3292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55635220.063577987</v>
      </c>
      <c r="P18" s="12">
        <v>2178.7519047618998</v>
      </c>
      <c r="Q18" s="12">
        <f t="shared" ref="Q18:Q20" si="7">(O18-G18+J18)/1.06</f>
        <v>2283025.2217716854</v>
      </c>
      <c r="R18" s="12">
        <f t="shared" si="2"/>
        <v>2280969.7954464382</v>
      </c>
      <c r="S18" s="15">
        <f t="shared" si="3"/>
        <v>4.0998665824271488E-2</v>
      </c>
      <c r="T18" s="3" t="s">
        <v>34</v>
      </c>
    </row>
    <row r="19" spans="1:20" ht="14.25">
      <c r="A19" s="3" t="s">
        <v>2845</v>
      </c>
      <c r="B19" s="3" t="s">
        <v>2844</v>
      </c>
      <c r="C19" s="3" t="s">
        <v>2843</v>
      </c>
      <c r="D19" s="3" t="s">
        <v>3300</v>
      </c>
      <c r="E19" s="4" t="s">
        <v>3292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11270516.327259053</v>
      </c>
      <c r="P19" s="12"/>
      <c r="Q19" s="12">
        <f t="shared" si="7"/>
        <v>477337.29316891689</v>
      </c>
      <c r="R19" s="12">
        <f t="shared" si="2"/>
        <v>477337.29316891689</v>
      </c>
      <c r="S19" s="15">
        <f t="shared" si="3"/>
        <v>4.2352744036617138E-2</v>
      </c>
      <c r="T19" s="3" t="s">
        <v>34</v>
      </c>
    </row>
    <row r="20" spans="1:20" ht="14.25">
      <c r="A20" s="3" t="s">
        <v>2845</v>
      </c>
      <c r="B20" s="3" t="s">
        <v>2844</v>
      </c>
      <c r="C20" s="3" t="s">
        <v>2843</v>
      </c>
      <c r="D20" s="3" t="s">
        <v>3300</v>
      </c>
      <c r="E20" s="4" t="s">
        <v>3292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12884880.037931303</v>
      </c>
      <c r="P20" s="12"/>
      <c r="Q20" s="12">
        <f t="shared" si="7"/>
        <v>169974.91314273793</v>
      </c>
      <c r="R20" s="12">
        <f t="shared" si="2"/>
        <v>169974.91314273793</v>
      </c>
      <c r="S20" s="15">
        <f t="shared" si="3"/>
        <v>1.3191811847867836E-2</v>
      </c>
      <c r="T20" s="3" t="s">
        <v>34</v>
      </c>
    </row>
    <row r="21" spans="1:20" ht="14.25">
      <c r="A21" s="3" t="s">
        <v>2966</v>
      </c>
      <c r="B21" s="3" t="s">
        <v>2965</v>
      </c>
      <c r="C21" s="3" t="s">
        <v>2964</v>
      </c>
      <c r="D21" s="3" t="s">
        <v>2964</v>
      </c>
      <c r="E21" s="4" t="s">
        <v>3292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3292</v>
      </c>
      <c r="F22" s="5" t="s">
        <v>3098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3301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3140</v>
      </c>
      <c r="B23" s="3" t="s">
        <v>108</v>
      </c>
      <c r="C23" s="3" t="s">
        <v>3139</v>
      </c>
      <c r="D23" s="3" t="s">
        <v>3139</v>
      </c>
      <c r="E23" s="4" t="s">
        <v>3292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3097</v>
      </c>
      <c r="B24" s="3" t="s">
        <v>108</v>
      </c>
      <c r="C24" s="3" t="s">
        <v>3096</v>
      </c>
      <c r="D24" s="3" t="s">
        <v>1746</v>
      </c>
      <c r="E24" s="4" t="s">
        <v>3292</v>
      </c>
      <c r="F24" s="5" t="s">
        <v>3098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3102</v>
      </c>
      <c r="B25" s="3" t="s">
        <v>108</v>
      </c>
      <c r="C25" s="3" t="s">
        <v>3101</v>
      </c>
      <c r="D25" s="3" t="s">
        <v>3101</v>
      </c>
      <c r="E25" s="4" t="s">
        <v>3292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3086</v>
      </c>
      <c r="B26" s="3" t="s">
        <v>108</v>
      </c>
      <c r="C26" s="3" t="s">
        <v>3085</v>
      </c>
      <c r="D26" s="3" t="s">
        <v>3302</v>
      </c>
      <c r="E26" s="4" t="s">
        <v>3292</v>
      </c>
      <c r="F26" s="5" t="s">
        <v>3087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3303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3090</v>
      </c>
      <c r="B27" s="3" t="s">
        <v>108</v>
      </c>
      <c r="C27" s="3" t="s">
        <v>3089</v>
      </c>
      <c r="D27" s="3" t="s">
        <v>3304</v>
      </c>
      <c r="E27" s="4" t="s">
        <v>3292</v>
      </c>
      <c r="F27" s="5" t="s">
        <v>3091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3305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3090</v>
      </c>
      <c r="B28" s="3" t="s">
        <v>108</v>
      </c>
      <c r="C28" s="3" t="s">
        <v>3089</v>
      </c>
      <c r="D28" s="3" t="s">
        <v>3304</v>
      </c>
      <c r="E28" s="4" t="s">
        <v>3292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3305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3111</v>
      </c>
      <c r="B29" s="3" t="s">
        <v>108</v>
      </c>
      <c r="C29" s="3" t="s">
        <v>3110</v>
      </c>
      <c r="D29" s="3" t="s">
        <v>3306</v>
      </c>
      <c r="E29" s="4" t="s">
        <v>3292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3307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3109</v>
      </c>
      <c r="B30" s="3" t="s">
        <v>108</v>
      </c>
      <c r="C30" s="3" t="s">
        <v>3108</v>
      </c>
      <c r="D30" s="3" t="s">
        <v>3306</v>
      </c>
      <c r="E30" s="4" t="s">
        <v>3292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3307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3115</v>
      </c>
      <c r="B31" s="3" t="s">
        <v>108</v>
      </c>
      <c r="C31" s="3" t="s">
        <v>3114</v>
      </c>
      <c r="D31" s="3" t="s">
        <v>3306</v>
      </c>
      <c r="E31" s="4" t="s">
        <v>3292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3307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2845</v>
      </c>
      <c r="B32" s="3" t="s">
        <v>2844</v>
      </c>
      <c r="C32" s="3" t="s">
        <v>2843</v>
      </c>
      <c r="D32" s="3" t="s">
        <v>3300</v>
      </c>
      <c r="E32" s="4" t="s">
        <v>3292</v>
      </c>
      <c r="F32" s="5" t="s">
        <v>3091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3301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3156</v>
      </c>
      <c r="B33" s="3" t="s">
        <v>108</v>
      </c>
      <c r="C33" s="3" t="s">
        <v>3155</v>
      </c>
      <c r="D33" s="3" t="s">
        <v>2043</v>
      </c>
      <c r="E33" s="4" t="s">
        <v>3292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3308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3156</v>
      </c>
      <c r="B34" s="3" t="s">
        <v>108</v>
      </c>
      <c r="C34" s="3" t="s">
        <v>3155</v>
      </c>
      <c r="D34" s="3" t="s">
        <v>2043</v>
      </c>
      <c r="E34" s="4" t="s">
        <v>3292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3308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3183</v>
      </c>
      <c r="B35" s="3" t="s">
        <v>108</v>
      </c>
      <c r="C35" s="3" t="s">
        <v>3182</v>
      </c>
      <c r="D35" s="3" t="s">
        <v>275</v>
      </c>
      <c r="E35" s="4" t="s">
        <v>3292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3309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3183</v>
      </c>
      <c r="B36" s="3" t="s">
        <v>108</v>
      </c>
      <c r="C36" s="3" t="s">
        <v>3182</v>
      </c>
      <c r="D36" s="3" t="s">
        <v>275</v>
      </c>
      <c r="E36" s="4" t="s">
        <v>3292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3309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3185</v>
      </c>
      <c r="B37" s="3" t="s">
        <v>108</v>
      </c>
      <c r="C37" s="3" t="s">
        <v>3184</v>
      </c>
      <c r="D37" s="3" t="s">
        <v>275</v>
      </c>
      <c r="E37" s="4" t="s">
        <v>3292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3185</v>
      </c>
      <c r="B38" s="3" t="s">
        <v>108</v>
      </c>
      <c r="C38" s="3" t="s">
        <v>3184</v>
      </c>
      <c r="D38" s="3" t="s">
        <v>275</v>
      </c>
      <c r="E38" s="4" t="s">
        <v>3292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3153</v>
      </c>
      <c r="B39" s="3" t="s">
        <v>1999</v>
      </c>
      <c r="C39" s="3" t="s">
        <v>3152</v>
      </c>
      <c r="D39" s="3" t="s">
        <v>3310</v>
      </c>
      <c r="E39" s="4" t="s">
        <v>3292</v>
      </c>
      <c r="F39" s="5" t="s">
        <v>3098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3153</v>
      </c>
      <c r="B40" s="3" t="s">
        <v>1999</v>
      </c>
      <c r="C40" s="3" t="s">
        <v>3152</v>
      </c>
      <c r="D40" s="3" t="s">
        <v>3310</v>
      </c>
      <c r="E40" s="4" t="s">
        <v>3292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3153</v>
      </c>
      <c r="B41" s="3" t="s">
        <v>1999</v>
      </c>
      <c r="C41" s="3" t="s">
        <v>3152</v>
      </c>
      <c r="D41" s="3" t="s">
        <v>3310</v>
      </c>
      <c r="E41" s="4" t="s">
        <v>3292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2000</v>
      </c>
      <c r="B42" s="3" t="s">
        <v>1999</v>
      </c>
      <c r="C42" s="3" t="s">
        <v>1998</v>
      </c>
      <c r="D42" s="3" t="s">
        <v>3298</v>
      </c>
      <c r="E42" s="4" t="s">
        <v>3292</v>
      </c>
      <c r="F42" s="5" t="s">
        <v>3098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3292</v>
      </c>
      <c r="F43" s="5" t="s">
        <v>3098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3189</v>
      </c>
      <c r="B44" s="3" t="s">
        <v>108</v>
      </c>
      <c r="C44" s="3" t="s">
        <v>3188</v>
      </c>
      <c r="D44" s="3" t="s">
        <v>163</v>
      </c>
      <c r="E44" s="4" t="s">
        <v>3292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3192</v>
      </c>
      <c r="B45" s="3" t="s">
        <v>108</v>
      </c>
      <c r="C45" s="3" t="s">
        <v>3191</v>
      </c>
      <c r="D45" s="3" t="s">
        <v>130</v>
      </c>
      <c r="E45" s="4" t="s">
        <v>3292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3311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3296</v>
      </c>
      <c r="E46" s="4" t="s">
        <v>3292</v>
      </c>
      <c r="F46" s="5" t="s">
        <v>3098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3301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3248</v>
      </c>
      <c r="B47" s="3" t="s">
        <v>108</v>
      </c>
      <c r="C47" s="3" t="s">
        <v>2324</v>
      </c>
      <c r="D47" s="3" t="s">
        <v>2324</v>
      </c>
      <c r="E47" s="4" t="s">
        <v>3292</v>
      </c>
      <c r="F47" s="5" t="s">
        <v>3250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3312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3253</v>
      </c>
      <c r="B48" s="3" t="s">
        <v>108</v>
      </c>
      <c r="C48" s="3" t="s">
        <v>3252</v>
      </c>
      <c r="D48" s="3" t="s">
        <v>3252</v>
      </c>
      <c r="E48" s="4" t="s">
        <v>3292</v>
      </c>
      <c r="F48" s="5" t="s">
        <v>3087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3256</v>
      </c>
      <c r="B49" s="3" t="s">
        <v>108</v>
      </c>
      <c r="C49" s="3" t="s">
        <v>3255</v>
      </c>
      <c r="D49" s="3" t="s">
        <v>3255</v>
      </c>
      <c r="E49" s="4" t="s">
        <v>3292</v>
      </c>
      <c r="F49" s="5" t="s">
        <v>3087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3258</v>
      </c>
      <c r="B50" s="3" t="s">
        <v>108</v>
      </c>
      <c r="C50" s="3" t="s">
        <v>3257</v>
      </c>
      <c r="D50" s="3" t="s">
        <v>3257</v>
      </c>
      <c r="E50" s="4" t="s">
        <v>3292</v>
      </c>
      <c r="F50" s="5" t="s">
        <v>3087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3260</v>
      </c>
      <c r="B51" s="3" t="s">
        <v>108</v>
      </c>
      <c r="C51" s="3" t="s">
        <v>3259</v>
      </c>
      <c r="D51" s="3" t="s">
        <v>3259</v>
      </c>
      <c r="E51" s="4" t="s">
        <v>3292</v>
      </c>
      <c r="F51" s="5" t="s">
        <v>3087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3262</v>
      </c>
      <c r="B52" s="3" t="s">
        <v>108</v>
      </c>
      <c r="C52" s="3" t="s">
        <v>3261</v>
      </c>
      <c r="D52" s="3" t="s">
        <v>3313</v>
      </c>
      <c r="E52" s="4" t="s">
        <v>3292</v>
      </c>
      <c r="F52" s="5" t="s">
        <v>3087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3263</v>
      </c>
      <c r="B53" s="3" t="s">
        <v>108</v>
      </c>
      <c r="C53" s="3" t="s">
        <v>72</v>
      </c>
      <c r="D53" s="3" t="s">
        <v>72</v>
      </c>
      <c r="E53" s="4" t="s">
        <v>3292</v>
      </c>
      <c r="F53" s="5" t="s">
        <v>3087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3267</v>
      </c>
      <c r="B54" s="3" t="s">
        <v>108</v>
      </c>
      <c r="C54" s="3" t="s">
        <v>3266</v>
      </c>
      <c r="D54" s="3" t="s">
        <v>3313</v>
      </c>
      <c r="E54" s="4" t="s">
        <v>3292</v>
      </c>
      <c r="F54" s="5" t="s">
        <v>3087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3292</v>
      </c>
      <c r="F55" s="5" t="s">
        <v>3098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3301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3148</v>
      </c>
      <c r="B56" s="3" t="s">
        <v>108</v>
      </c>
      <c r="C56" s="3" t="s">
        <v>3147</v>
      </c>
      <c r="D56" s="3" t="s">
        <v>1926</v>
      </c>
      <c r="E56" s="4" t="s">
        <v>3292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3149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3148</v>
      </c>
      <c r="B57" s="3" t="s">
        <v>108</v>
      </c>
      <c r="C57" s="3" t="s">
        <v>3147</v>
      </c>
      <c r="D57" s="3" t="s">
        <v>1926</v>
      </c>
      <c r="E57" s="4" t="s">
        <v>3292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3149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3148</v>
      </c>
      <c r="B58" s="3" t="s">
        <v>108</v>
      </c>
      <c r="C58" s="3" t="s">
        <v>3147</v>
      </c>
      <c r="D58" s="3" t="s">
        <v>1926</v>
      </c>
      <c r="E58" s="4" t="s">
        <v>3292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3149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3148</v>
      </c>
      <c r="B59" s="3" t="s">
        <v>108</v>
      </c>
      <c r="C59" s="3" t="s">
        <v>3147</v>
      </c>
      <c r="D59" s="3" t="s">
        <v>1926</v>
      </c>
      <c r="E59" s="4" t="s">
        <v>3292</v>
      </c>
      <c r="F59" s="5" t="s">
        <v>3091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3149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2976</v>
      </c>
      <c r="D60" s="3" t="s">
        <v>2976</v>
      </c>
      <c r="E60" s="4" t="s">
        <v>3292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2020-03-06T11:50:26Z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