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客户表!$A$1:$AI$7476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V5029" i="1" l="1"/>
  <c r="W7476" i="1"/>
  <c r="Z7476" i="1" s="1"/>
  <c r="V7476" i="1"/>
  <c r="AA7476" i="1" l="1"/>
  <c r="Y7476" i="1"/>
  <c r="AA4678" i="1"/>
  <c r="W4678" i="1"/>
  <c r="AA7047" i="1"/>
  <c r="AA7046" i="1"/>
  <c r="AA2245" i="1"/>
  <c r="W7047" i="1"/>
  <c r="W2245" i="1"/>
  <c r="AB7475" i="1" l="1"/>
  <c r="AB7474" i="1"/>
  <c r="AB7473" i="1"/>
  <c r="W7475" i="1"/>
  <c r="V7475" i="1"/>
  <c r="W7474" i="1"/>
  <c r="W7473" i="1"/>
  <c r="V7474" i="1"/>
  <c r="V7473" i="1"/>
  <c r="T4058" i="1"/>
  <c r="H74" i="2" l="1"/>
  <c r="H9" i="2"/>
  <c r="H10" i="2"/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2231" i="1" l="1"/>
  <c r="AA2231" i="1"/>
  <c r="W7467" i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AB7459" i="1"/>
  <c r="W7459" i="1"/>
  <c r="Z7459" i="1" s="1"/>
  <c r="V7459" i="1"/>
  <c r="AB7458" i="1"/>
  <c r="W7458" i="1"/>
  <c r="Z7458" i="1" s="1"/>
  <c r="V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W23" i="1"/>
  <c r="Y23" i="1" s="1"/>
  <c r="W24" i="1"/>
  <c r="Y24" i="1" s="1"/>
  <c r="W25" i="1"/>
  <c r="Y25" i="1" s="1"/>
  <c r="W26" i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AA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AA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AA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Z835" i="1" s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W847" i="1"/>
  <c r="W848" i="1"/>
  <c r="Y848" i="1" s="1"/>
  <c r="W849" i="1"/>
  <c r="Y849" i="1" s="1"/>
  <c r="W850" i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AA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Z1098" i="1" s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W1115" i="1"/>
  <c r="AA1115" i="1" s="1"/>
  <c r="W1116" i="1"/>
  <c r="Y1116" i="1" s="1"/>
  <c r="W1117" i="1"/>
  <c r="Y1117" i="1" s="1"/>
  <c r="W1118" i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AA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W1147" i="1"/>
  <c r="W1148" i="1"/>
  <c r="AA1148" i="1" s="1"/>
  <c r="W1149" i="1"/>
  <c r="AA1149" i="1" s="1"/>
  <c r="W1150" i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Z1158" i="1" s="1"/>
  <c r="W1159" i="1"/>
  <c r="W1160" i="1"/>
  <c r="Y1160" i="1" s="1"/>
  <c r="W1161" i="1"/>
  <c r="AA1161" i="1" s="1"/>
  <c r="W1162" i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W1179" i="1"/>
  <c r="W1180" i="1"/>
  <c r="Y1180" i="1" s="1"/>
  <c r="W1181" i="1"/>
  <c r="Y1181" i="1" s="1"/>
  <c r="W1182" i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AA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AA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Z1349" i="1" s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AA1389" i="1" s="1"/>
  <c r="W1390" i="1"/>
  <c r="AA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AA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AA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AA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AA1591" i="1" s="1"/>
  <c r="W1592" i="1"/>
  <c r="Y1592" i="1" s="1"/>
  <c r="W1593" i="1"/>
  <c r="Y1593" i="1" s="1"/>
  <c r="W1594" i="1"/>
  <c r="W1595" i="1"/>
  <c r="Z1595" i="1" s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AA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Y1635" i="1" s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AA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AA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Y1734" i="1" s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AA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AA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AA1771" i="1" s="1"/>
  <c r="W1772" i="1"/>
  <c r="W1773" i="1"/>
  <c r="Y1773" i="1" s="1"/>
  <c r="W1774" i="1"/>
  <c r="Y1774" i="1" s="1"/>
  <c r="W1775" i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AA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AA1900" i="1" s="1"/>
  <c r="W1901" i="1"/>
  <c r="Y1901" i="1" s="1"/>
  <c r="W1902" i="1"/>
  <c r="Y1902" i="1" s="1"/>
  <c r="W1903" i="1"/>
  <c r="Y1903" i="1" s="1"/>
  <c r="W1904" i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AA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AA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AA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AA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AA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Z2193" i="1" s="1"/>
  <c r="W2194" i="1"/>
  <c r="Z2194" i="1" s="1"/>
  <c r="W2195" i="1"/>
  <c r="W2196" i="1"/>
  <c r="Z2196" i="1" s="1"/>
  <c r="W2197" i="1"/>
  <c r="Z2197" i="1" s="1"/>
  <c r="W2198" i="1"/>
  <c r="W2199" i="1"/>
  <c r="W2200" i="1"/>
  <c r="Z2200" i="1" s="1"/>
  <c r="W2201" i="1"/>
  <c r="W2202" i="1"/>
  <c r="W2203" i="1"/>
  <c r="W2204" i="1"/>
  <c r="Z2204" i="1" s="1"/>
  <c r="W2205" i="1"/>
  <c r="Z2205" i="1" s="1"/>
  <c r="W2206" i="1"/>
  <c r="W2207" i="1"/>
  <c r="W2208" i="1"/>
  <c r="Z2208" i="1" s="1"/>
  <c r="W2209" i="1"/>
  <c r="W2210" i="1"/>
  <c r="Z2210" i="1" s="1"/>
  <c r="W2211" i="1"/>
  <c r="W2212" i="1"/>
  <c r="Z2212" i="1" s="1"/>
  <c r="W2213" i="1"/>
  <c r="Z2213" i="1" s="1"/>
  <c r="W2214" i="1"/>
  <c r="W2215" i="1"/>
  <c r="W2216" i="1"/>
  <c r="Z2216" i="1" s="1"/>
  <c r="W2217" i="1"/>
  <c r="W2218" i="1"/>
  <c r="W2219" i="1"/>
  <c r="W2220" i="1"/>
  <c r="Z2220" i="1" s="1"/>
  <c r="W2221" i="1"/>
  <c r="Z2221" i="1" s="1"/>
  <c r="W2222" i="1"/>
  <c r="W2223" i="1"/>
  <c r="W2224" i="1"/>
  <c r="Z2224" i="1" s="1"/>
  <c r="W2225" i="1"/>
  <c r="Z2225" i="1" s="1"/>
  <c r="W2226" i="1"/>
  <c r="Z2226" i="1" s="1"/>
  <c r="W2227" i="1"/>
  <c r="W2228" i="1"/>
  <c r="Z2228" i="1" s="1"/>
  <c r="W2229" i="1"/>
  <c r="Z2229" i="1" s="1"/>
  <c r="W2230" i="1"/>
  <c r="W2232" i="1"/>
  <c r="W2233" i="1"/>
  <c r="Z2233" i="1" s="1"/>
  <c r="W2234" i="1"/>
  <c r="Z2234" i="1" s="1"/>
  <c r="W2235" i="1"/>
  <c r="W2236" i="1"/>
  <c r="W2237" i="1"/>
  <c r="Z2237" i="1" s="1"/>
  <c r="W2238" i="1"/>
  <c r="W2239" i="1"/>
  <c r="W2240" i="1"/>
  <c r="W2241" i="1"/>
  <c r="W2242" i="1"/>
  <c r="W2243" i="1"/>
  <c r="W2244" i="1"/>
  <c r="Z2245" i="1"/>
  <c r="W2246" i="1"/>
  <c r="Z2246" i="1" s="1"/>
  <c r="W2247" i="1"/>
  <c r="W2248" i="1"/>
  <c r="W2249" i="1"/>
  <c r="W2250" i="1"/>
  <c r="W2251" i="1"/>
  <c r="W2252" i="1"/>
  <c r="W2253" i="1"/>
  <c r="W2254" i="1"/>
  <c r="W2255" i="1"/>
  <c r="W2256" i="1"/>
  <c r="W2257" i="1"/>
  <c r="Z2257" i="1" s="1"/>
  <c r="W2258" i="1"/>
  <c r="Z2258" i="1" s="1"/>
  <c r="W2259" i="1"/>
  <c r="W2260" i="1"/>
  <c r="W2261" i="1"/>
  <c r="Z2261" i="1" s="1"/>
  <c r="W2262" i="1"/>
  <c r="Z2262" i="1" s="1"/>
  <c r="W2263" i="1"/>
  <c r="W2264" i="1"/>
  <c r="W2265" i="1"/>
  <c r="W2266" i="1"/>
  <c r="Z2266" i="1" s="1"/>
  <c r="W2267" i="1"/>
  <c r="W2268" i="1"/>
  <c r="W2269" i="1"/>
  <c r="Z2269" i="1" s="1"/>
  <c r="W2270" i="1"/>
  <c r="Z2270" i="1" s="1"/>
  <c r="W2271" i="1"/>
  <c r="W2272" i="1"/>
  <c r="W2273" i="1"/>
  <c r="W2274" i="1"/>
  <c r="Z2274" i="1" s="1"/>
  <c r="W2275" i="1"/>
  <c r="W2276" i="1"/>
  <c r="X2276" i="1" s="1"/>
  <c r="W2277" i="1"/>
  <c r="Z2277" i="1" s="1"/>
  <c r="W2278" i="1"/>
  <c r="Z2278" i="1" s="1"/>
  <c r="W2279" i="1"/>
  <c r="W2280" i="1"/>
  <c r="W2281" i="1"/>
  <c r="W2282" i="1"/>
  <c r="Z2282" i="1" s="1"/>
  <c r="W2283" i="1"/>
  <c r="W2284" i="1"/>
  <c r="W2285" i="1"/>
  <c r="Z2285" i="1" s="1"/>
  <c r="W2286" i="1"/>
  <c r="Z2286" i="1" s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Z2294" i="1" s="1"/>
  <c r="W2295" i="1"/>
  <c r="W2296" i="1"/>
  <c r="W2297" i="1"/>
  <c r="W2298" i="1"/>
  <c r="Z2298" i="1" s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Z2310" i="1" s="1"/>
  <c r="W2311" i="1"/>
  <c r="W2312" i="1"/>
  <c r="W2313" i="1"/>
  <c r="W2314" i="1"/>
  <c r="Z2314" i="1" s="1"/>
  <c r="W2315" i="1"/>
  <c r="W2316" i="1"/>
  <c r="W2317" i="1"/>
  <c r="Z2317" i="1" s="1"/>
  <c r="W2318" i="1"/>
  <c r="Z2318" i="1" s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Z2326" i="1" s="1"/>
  <c r="W2327" i="1"/>
  <c r="W2328" i="1"/>
  <c r="W2329" i="1"/>
  <c r="W2330" i="1"/>
  <c r="Z2330" i="1" s="1"/>
  <c r="W2331" i="1"/>
  <c r="W2332" i="1"/>
  <c r="W2333" i="1"/>
  <c r="Z2333" i="1" s="1"/>
  <c r="W2334" i="1"/>
  <c r="Z2334" i="1" s="1"/>
  <c r="W2335" i="1"/>
  <c r="W2336" i="1"/>
  <c r="W2337" i="1"/>
  <c r="Z2337" i="1" s="1"/>
  <c r="W2338" i="1"/>
  <c r="Z2338" i="1" s="1"/>
  <c r="W2339" i="1"/>
  <c r="W2340" i="1"/>
  <c r="W2341" i="1"/>
  <c r="Z2341" i="1" s="1"/>
  <c r="Z2342" i="1"/>
  <c r="W2344" i="1"/>
  <c r="W2345" i="1"/>
  <c r="W2346" i="1"/>
  <c r="Z2346" i="1" s="1"/>
  <c r="W2347" i="1"/>
  <c r="Z2347" i="1" s="1"/>
  <c r="W2348" i="1"/>
  <c r="W2349" i="1"/>
  <c r="Z2349" i="1" s="1"/>
  <c r="W2350" i="1"/>
  <c r="Z2350" i="1" s="1"/>
  <c r="W2351" i="1"/>
  <c r="Z2351" i="1" s="1"/>
  <c r="W2352" i="1"/>
  <c r="W2353" i="1"/>
  <c r="W2354" i="1"/>
  <c r="Z2354" i="1" s="1"/>
  <c r="W2355" i="1"/>
  <c r="Z2355" i="1" s="1"/>
  <c r="W2356" i="1"/>
  <c r="W2357" i="1"/>
  <c r="W2358" i="1"/>
  <c r="Z2358" i="1" s="1"/>
  <c r="W2359" i="1"/>
  <c r="Z2359" i="1" s="1"/>
  <c r="W2360" i="1"/>
  <c r="W2361" i="1"/>
  <c r="Z2361" i="1" s="1"/>
  <c r="W2362" i="1"/>
  <c r="Z2362" i="1" s="1"/>
  <c r="W2363" i="1"/>
  <c r="W2364" i="1"/>
  <c r="W2365" i="1"/>
  <c r="Z2365" i="1" s="1"/>
  <c r="W2366" i="1"/>
  <c r="Z2366" i="1" s="1"/>
  <c r="W2367" i="1"/>
  <c r="Z2367" i="1" s="1"/>
  <c r="W2368" i="1"/>
  <c r="W2369" i="1"/>
  <c r="W2370" i="1"/>
  <c r="Z2370" i="1" s="1"/>
  <c r="W2371" i="1"/>
  <c r="W2372" i="1"/>
  <c r="W2373" i="1"/>
  <c r="Z2373" i="1" s="1"/>
  <c r="W2374" i="1"/>
  <c r="Z2374" i="1" s="1"/>
  <c r="W2375" i="1"/>
  <c r="Z2375" i="1" s="1"/>
  <c r="W2376" i="1"/>
  <c r="W2377" i="1"/>
  <c r="W2378" i="1"/>
  <c r="Z2378" i="1" s="1"/>
  <c r="W2379" i="1"/>
  <c r="Z2379" i="1" s="1"/>
  <c r="W2380" i="1"/>
  <c r="W2381" i="1"/>
  <c r="Z2381" i="1" s="1"/>
  <c r="W2382" i="1"/>
  <c r="Z2382" i="1" s="1"/>
  <c r="W2383" i="1"/>
  <c r="Z2383" i="1" s="1"/>
  <c r="W2384" i="1"/>
  <c r="W2385" i="1"/>
  <c r="W2386" i="1"/>
  <c r="Z2386" i="1" s="1"/>
  <c r="W2387" i="1"/>
  <c r="Z2387" i="1" s="1"/>
  <c r="W2388" i="1"/>
  <c r="W2389" i="1"/>
  <c r="Z2389" i="1" s="1"/>
  <c r="W2390" i="1"/>
  <c r="Z2390" i="1" s="1"/>
  <c r="W2391" i="1"/>
  <c r="Z2391" i="1" s="1"/>
  <c r="W2392" i="1"/>
  <c r="W2393" i="1"/>
  <c r="W2394" i="1"/>
  <c r="Z2394" i="1" s="1"/>
  <c r="W2395" i="1"/>
  <c r="W2396" i="1"/>
  <c r="W2397" i="1"/>
  <c r="Z2397" i="1" s="1"/>
  <c r="W2398" i="1"/>
  <c r="Z2398" i="1" s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AA2435" i="1" s="1"/>
  <c r="W2436" i="1"/>
  <c r="X2436" i="1" s="1"/>
  <c r="W2437" i="1"/>
  <c r="Y2437" i="1" s="1"/>
  <c r="W2438" i="1"/>
  <c r="Y2438" i="1" s="1"/>
  <c r="W2439" i="1"/>
  <c r="W2440" i="1"/>
  <c r="W2441" i="1"/>
  <c r="Y2441" i="1" s="1"/>
  <c r="W2442" i="1"/>
  <c r="AA2442" i="1" s="1"/>
  <c r="W2443" i="1"/>
  <c r="AA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AA2475" i="1" s="1"/>
  <c r="W2476" i="1"/>
  <c r="W2477" i="1"/>
  <c r="Y2477" i="1" s="1"/>
  <c r="W2478" i="1"/>
  <c r="W2479" i="1"/>
  <c r="AA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AA2503" i="1" s="1"/>
  <c r="W2504" i="1"/>
  <c r="Y2504" i="1" s="1"/>
  <c r="W2505" i="1"/>
  <c r="Y2505" i="1" s="1"/>
  <c r="W2506" i="1"/>
  <c r="W2507" i="1"/>
  <c r="Y2507" i="1" s="1"/>
  <c r="W2508" i="1"/>
  <c r="W2509" i="1"/>
  <c r="Y2509" i="1" s="1"/>
  <c r="W2510" i="1"/>
  <c r="W2511" i="1"/>
  <c r="AA2511" i="1" s="1"/>
  <c r="W2512" i="1"/>
  <c r="W2513" i="1"/>
  <c r="Y2513" i="1" s="1"/>
  <c r="W2514" i="1"/>
  <c r="AA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W2564" i="1"/>
  <c r="W2565" i="1"/>
  <c r="W2566" i="1"/>
  <c r="W2567" i="1"/>
  <c r="W2568" i="1"/>
  <c r="Y2568" i="1" s="1"/>
  <c r="W2569" i="1"/>
  <c r="Y2569" i="1" s="1"/>
  <c r="W2570" i="1"/>
  <c r="W2571" i="1"/>
  <c r="W2572" i="1"/>
  <c r="W2574" i="1"/>
  <c r="Y2574" i="1" s="1"/>
  <c r="W2575" i="1"/>
  <c r="W2576" i="1"/>
  <c r="Y2576" i="1" s="1"/>
  <c r="W2577" i="1"/>
  <c r="W2578" i="1"/>
  <c r="Y2578" i="1" s="1"/>
  <c r="W2579" i="1"/>
  <c r="AA2579" i="1" s="1"/>
  <c r="W2580" i="1"/>
  <c r="AA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AA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AA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AA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AA2657" i="1" s="1"/>
  <c r="W2658" i="1"/>
  <c r="Y2658" i="1" s="1"/>
  <c r="W2659" i="1"/>
  <c r="Y2659" i="1" s="1"/>
  <c r="W2660" i="1"/>
  <c r="W2661" i="1"/>
  <c r="AA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AA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AA2681" i="1" s="1"/>
  <c r="W2682" i="1"/>
  <c r="Y2682" i="1" s="1"/>
  <c r="W2683" i="1"/>
  <c r="Y2683" i="1" s="1"/>
  <c r="W2684" i="1"/>
  <c r="AA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AA2700" i="1" s="1"/>
  <c r="W2701" i="1"/>
  <c r="W2702" i="1"/>
  <c r="W2703" i="1"/>
  <c r="Y2703" i="1" s="1"/>
  <c r="W2704" i="1"/>
  <c r="W2705" i="1"/>
  <c r="Y2705" i="1" s="1"/>
  <c r="W2706" i="1"/>
  <c r="W2707" i="1"/>
  <c r="O50" i="2" s="1"/>
  <c r="W2708" i="1"/>
  <c r="W2709" i="1"/>
  <c r="Z2709" i="1" s="1"/>
  <c r="W2710" i="1"/>
  <c r="W2711" i="1"/>
  <c r="O54" i="2" s="1"/>
  <c r="W2712" i="1"/>
  <c r="Z2712" i="1" s="1"/>
  <c r="W2713" i="1"/>
  <c r="Z2713" i="1" s="1"/>
  <c r="W2714" i="1"/>
  <c r="W2715" i="1"/>
  <c r="Z2715" i="1" s="1"/>
  <c r="W2716" i="1"/>
  <c r="W2717" i="1"/>
  <c r="Z2717" i="1" s="1"/>
  <c r="W2718" i="1"/>
  <c r="Z2718" i="1" s="1"/>
  <c r="W2719" i="1"/>
  <c r="O55" i="2" s="1"/>
  <c r="W2720" i="1"/>
  <c r="W2721" i="1"/>
  <c r="W2722" i="1"/>
  <c r="W2725" i="1"/>
  <c r="W2774" i="1"/>
  <c r="AA2774" i="1" s="1"/>
  <c r="W2780" i="1"/>
  <c r="W2781" i="1"/>
  <c r="Z2781" i="1" s="1"/>
  <c r="W2782" i="1"/>
  <c r="Z2782" i="1" s="1"/>
  <c r="W2783" i="1"/>
  <c r="Z2783" i="1" s="1"/>
  <c r="W2784" i="1"/>
  <c r="Z2784" i="1" s="1"/>
  <c r="W2785" i="1"/>
  <c r="Z2785" i="1" s="1"/>
  <c r="W2786" i="1"/>
  <c r="Z2786" i="1" s="1"/>
  <c r="W2787" i="1"/>
  <c r="Z2787" i="1" s="1"/>
  <c r="W2788" i="1"/>
  <c r="Z2788" i="1" s="1"/>
  <c r="W2789" i="1"/>
  <c r="Z2789" i="1" s="1"/>
  <c r="W2790" i="1"/>
  <c r="Z2790" i="1" s="1"/>
  <c r="W2791" i="1"/>
  <c r="Z2791" i="1" s="1"/>
  <c r="W2792" i="1"/>
  <c r="Z2792" i="1" s="1"/>
  <c r="W2793" i="1"/>
  <c r="W2794" i="1"/>
  <c r="Z2794" i="1" s="1"/>
  <c r="W2795" i="1"/>
  <c r="W2796" i="1"/>
  <c r="Z2796" i="1" s="1"/>
  <c r="W2797" i="1"/>
  <c r="Z2797" i="1" s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Z2805" i="1" s="1"/>
  <c r="W2806" i="1"/>
  <c r="Z2806" i="1" s="1"/>
  <c r="W2807" i="1"/>
  <c r="W2808" i="1"/>
  <c r="W2809" i="1"/>
  <c r="AA2809" i="1" s="1"/>
  <c r="W2810" i="1"/>
  <c r="Z2810" i="1" s="1"/>
  <c r="W2811" i="1"/>
  <c r="Z2811" i="1" s="1"/>
  <c r="W2812" i="1"/>
  <c r="W2813" i="1"/>
  <c r="Z2813" i="1" s="1"/>
  <c r="W2814" i="1"/>
  <c r="Z2814" i="1" s="1"/>
  <c r="W2815" i="1"/>
  <c r="W2819" i="1"/>
  <c r="Z2819" i="1" s="1"/>
  <c r="W2820" i="1"/>
  <c r="Z2820" i="1" s="1"/>
  <c r="W2821" i="1"/>
  <c r="Z2821" i="1" s="1"/>
  <c r="W2822" i="1"/>
  <c r="Z2822" i="1" s="1"/>
  <c r="W2826" i="1"/>
  <c r="W2827" i="1"/>
  <c r="AA2827" i="1" s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Z2838" i="1" s="1"/>
  <c r="W2841" i="1"/>
  <c r="W2845" i="1"/>
  <c r="Z2845" i="1" s="1"/>
  <c r="W2846" i="1"/>
  <c r="Z2846" i="1" s="1"/>
  <c r="W2847" i="1"/>
  <c r="W2848" i="1"/>
  <c r="Z2848" i="1" s="1"/>
  <c r="W2850" i="1"/>
  <c r="W2851" i="1"/>
  <c r="Z2851" i="1" s="1"/>
  <c r="W2852" i="1"/>
  <c r="Z2852" i="1" s="1"/>
  <c r="W2853" i="1"/>
  <c r="Z2853" i="1" s="1"/>
  <c r="W2855" i="1"/>
  <c r="Z2855" i="1" s="1"/>
  <c r="W2856" i="1"/>
  <c r="Z2856" i="1" s="1"/>
  <c r="W2857" i="1"/>
  <c r="Z2857" i="1" s="1"/>
  <c r="W2858" i="1"/>
  <c r="Z2858" i="1" s="1"/>
  <c r="W2859" i="1"/>
  <c r="Z2859" i="1" s="1"/>
  <c r="W2860" i="1"/>
  <c r="Z2860" i="1" s="1"/>
  <c r="W2861" i="1"/>
  <c r="Z2861" i="1" s="1"/>
  <c r="W2862" i="1"/>
  <c r="Z2862" i="1" s="1"/>
  <c r="W2866" i="1"/>
  <c r="Z2866" i="1" s="1"/>
  <c r="W2867" i="1"/>
  <c r="Z2867" i="1" s="1"/>
  <c r="W2868" i="1"/>
  <c r="Z2868" i="1" s="1"/>
  <c r="W2869" i="1"/>
  <c r="Z2869" i="1" s="1"/>
  <c r="W2870" i="1"/>
  <c r="W2874" i="1"/>
  <c r="W2876" i="1"/>
  <c r="Z2876" i="1" s="1"/>
  <c r="W2877" i="1"/>
  <c r="Z2877" i="1" s="1"/>
  <c r="W2878" i="1"/>
  <c r="Z2878" i="1" s="1"/>
  <c r="W2879" i="1"/>
  <c r="Z2879" i="1" s="1"/>
  <c r="W2881" i="1"/>
  <c r="Z2881" i="1" s="1"/>
  <c r="W2883" i="1"/>
  <c r="W2887" i="1"/>
  <c r="W2889" i="1"/>
  <c r="Z2889" i="1" s="1"/>
  <c r="W2890" i="1"/>
  <c r="Z2890" i="1" s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Z2898" i="1" s="1"/>
  <c r="W2899" i="1"/>
  <c r="Z2899" i="1" s="1"/>
  <c r="W2900" i="1"/>
  <c r="W2901" i="1"/>
  <c r="Z2901" i="1" s="1"/>
  <c r="W2902" i="1"/>
  <c r="Z2902" i="1" s="1"/>
  <c r="W2903" i="1"/>
  <c r="Z2903" i="1" s="1"/>
  <c r="W2904" i="1"/>
  <c r="W2905" i="1"/>
  <c r="AA2905" i="1" s="1"/>
  <c r="W2906" i="1"/>
  <c r="W2907" i="1"/>
  <c r="Z2907" i="1" s="1"/>
  <c r="W2908" i="1"/>
  <c r="Z2908" i="1" s="1"/>
  <c r="W2909" i="1"/>
  <c r="Z2909" i="1" s="1"/>
  <c r="W2910" i="1"/>
  <c r="Z2910" i="1" s="1"/>
  <c r="W2911" i="1"/>
  <c r="Z2911" i="1" s="1"/>
  <c r="W2912" i="1"/>
  <c r="W2913" i="1"/>
  <c r="W2914" i="1"/>
  <c r="W2915" i="1"/>
  <c r="W2916" i="1"/>
  <c r="W2917" i="1"/>
  <c r="Z2917" i="1" s="1"/>
  <c r="W2918" i="1"/>
  <c r="W2919" i="1"/>
  <c r="Z2919" i="1" s="1"/>
  <c r="W2920" i="1"/>
  <c r="Z2920" i="1" s="1"/>
  <c r="W2921" i="1"/>
  <c r="W2922" i="1"/>
  <c r="W2923" i="1"/>
  <c r="Z2923" i="1" s="1"/>
  <c r="W2924" i="1"/>
  <c r="W2926" i="1"/>
  <c r="W2929" i="1"/>
  <c r="W2930" i="1"/>
  <c r="Z2930" i="1" s="1"/>
  <c r="W2931" i="1"/>
  <c r="Z2931" i="1" s="1"/>
  <c r="W2932" i="1"/>
  <c r="W2933" i="1"/>
  <c r="Z2933" i="1" s="1"/>
  <c r="W2934" i="1"/>
  <c r="Z2934" i="1" s="1"/>
  <c r="W2936" i="1"/>
  <c r="W2937" i="1"/>
  <c r="W2938" i="1"/>
  <c r="AA2938" i="1" s="1"/>
  <c r="W2940" i="1"/>
  <c r="Z2940" i="1" s="1"/>
  <c r="W2941" i="1"/>
  <c r="Z2941" i="1" s="1"/>
  <c r="W2942" i="1"/>
  <c r="W2943" i="1"/>
  <c r="Z2943" i="1" s="1"/>
  <c r="W2944" i="1"/>
  <c r="Z2944" i="1" s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Z2952" i="1" s="1"/>
  <c r="W2953" i="1"/>
  <c r="Z2953" i="1" s="1"/>
  <c r="W2954" i="1"/>
  <c r="Z2954" i="1" s="1"/>
  <c r="W2955" i="1"/>
  <c r="Z2955" i="1" s="1"/>
  <c r="W2956" i="1"/>
  <c r="Z2956" i="1" s="1"/>
  <c r="W2957" i="1"/>
  <c r="Z2957" i="1" s="1"/>
  <c r="W2958" i="1"/>
  <c r="W2959" i="1"/>
  <c r="Z2959" i="1" s="1"/>
  <c r="W2960" i="1"/>
  <c r="Z2960" i="1" s="1"/>
  <c r="W2961" i="1"/>
  <c r="Z2961" i="1" s="1"/>
  <c r="W2962" i="1"/>
  <c r="Z2962" i="1" s="1"/>
  <c r="W2963" i="1"/>
  <c r="Z2963" i="1" s="1"/>
  <c r="W2964" i="1"/>
  <c r="Z2964" i="1" s="1"/>
  <c r="W2965" i="1"/>
  <c r="W2966" i="1"/>
  <c r="W2967" i="1"/>
  <c r="Z2967" i="1" s="1"/>
  <c r="W2968" i="1"/>
  <c r="Z2968" i="1" s="1"/>
  <c r="W2969" i="1"/>
  <c r="Z2969" i="1" s="1"/>
  <c r="W2970" i="1"/>
  <c r="Z2970" i="1" s="1"/>
  <c r="W2971" i="1"/>
  <c r="Z2971" i="1" s="1"/>
  <c r="W2972" i="1"/>
  <c r="W2973" i="1"/>
  <c r="Z2973" i="1" s="1"/>
  <c r="W2974" i="1"/>
  <c r="W2975" i="1"/>
  <c r="W2976" i="1"/>
  <c r="Z2976" i="1" s="1"/>
  <c r="W2977" i="1"/>
  <c r="Z2977" i="1" s="1"/>
  <c r="W2978" i="1"/>
  <c r="Z2978" i="1" s="1"/>
  <c r="W2979" i="1"/>
  <c r="Z2979" i="1" s="1"/>
  <c r="W2980" i="1"/>
  <c r="Z2980" i="1" s="1"/>
  <c r="W2981" i="1"/>
  <c r="Z2981" i="1" s="1"/>
  <c r="W2982" i="1"/>
  <c r="W2983" i="1"/>
  <c r="W2984" i="1"/>
  <c r="Z2984" i="1" s="1"/>
  <c r="W2985" i="1"/>
  <c r="W2986" i="1"/>
  <c r="Z2986" i="1" s="1"/>
  <c r="W2987" i="1"/>
  <c r="AA2987" i="1" s="1"/>
  <c r="W2988" i="1"/>
  <c r="W2989" i="1"/>
  <c r="W2990" i="1"/>
  <c r="AA2990" i="1" s="1"/>
  <c r="W2991" i="1"/>
  <c r="AA2991" i="1" s="1"/>
  <c r="W2992" i="1"/>
  <c r="W2993" i="1"/>
  <c r="Z2993" i="1" s="1"/>
  <c r="W2994" i="1"/>
  <c r="Z2994" i="1" s="1"/>
  <c r="W2995" i="1"/>
  <c r="W2996" i="1"/>
  <c r="Z2996" i="1" s="1"/>
  <c r="W2997" i="1"/>
  <c r="W2998" i="1"/>
  <c r="W2999" i="1"/>
  <c r="Z2999" i="1" s="1"/>
  <c r="W3000" i="1"/>
  <c r="Z3000" i="1" s="1"/>
  <c r="W3001" i="1"/>
  <c r="Z3001" i="1" s="1"/>
  <c r="W3002" i="1"/>
  <c r="Z3002" i="1" s="1"/>
  <c r="W3003" i="1"/>
  <c r="Z3003" i="1" s="1"/>
  <c r="W3004" i="1"/>
  <c r="Z3004" i="1" s="1"/>
  <c r="W3005" i="1"/>
  <c r="W3006" i="1"/>
  <c r="Z3006" i="1" s="1"/>
  <c r="W3007" i="1"/>
  <c r="W3008" i="1"/>
  <c r="Z3008" i="1" s="1"/>
  <c r="W3009" i="1"/>
  <c r="Z3009" i="1" s="1"/>
  <c r="W3010" i="1"/>
  <c r="Z3010" i="1" s="1"/>
  <c r="W3011" i="1"/>
  <c r="Z3011" i="1" s="1"/>
  <c r="W3012" i="1"/>
  <c r="Z3012" i="1" s="1"/>
  <c r="W3013" i="1"/>
  <c r="W3014" i="1"/>
  <c r="Z3014" i="1" s="1"/>
  <c r="W3015" i="1"/>
  <c r="W3016" i="1"/>
  <c r="Z3016" i="1" s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Z3024" i="1" s="1"/>
  <c r="W3025" i="1"/>
  <c r="Z3025" i="1" s="1"/>
  <c r="W3026" i="1"/>
  <c r="Z3026" i="1" s="1"/>
  <c r="W3027" i="1"/>
  <c r="Z3027" i="1" s="1"/>
  <c r="W3028" i="1"/>
  <c r="Z3028" i="1" s="1"/>
  <c r="W3029" i="1"/>
  <c r="Z3029" i="1" s="1"/>
  <c r="W3030" i="1"/>
  <c r="Z3030" i="1" s="1"/>
  <c r="W3031" i="1"/>
  <c r="Z3031" i="1" s="1"/>
  <c r="W3032" i="1"/>
  <c r="Z3032" i="1" s="1"/>
  <c r="W3033" i="1"/>
  <c r="Z3033" i="1" s="1"/>
  <c r="W3034" i="1"/>
  <c r="Z3034" i="1" s="1"/>
  <c r="W3035" i="1"/>
  <c r="Z3035" i="1" s="1"/>
  <c r="W3036" i="1"/>
  <c r="W3037" i="1"/>
  <c r="W3038" i="1"/>
  <c r="W3039" i="1"/>
  <c r="AA3039" i="1" s="1"/>
  <c r="W3040" i="1"/>
  <c r="Z3040" i="1" s="1"/>
  <c r="W3041" i="1"/>
  <c r="W3042" i="1"/>
  <c r="Z3042" i="1" s="1"/>
  <c r="W3043" i="1"/>
  <c r="W3044" i="1"/>
  <c r="Z3044" i="1" s="1"/>
  <c r="W3045" i="1"/>
  <c r="W3046" i="1"/>
  <c r="AA3046" i="1" s="1"/>
  <c r="W3047" i="1"/>
  <c r="AA3047" i="1" s="1"/>
  <c r="W3048" i="1"/>
  <c r="W3049" i="1"/>
  <c r="W3050" i="1"/>
  <c r="W3051" i="1"/>
  <c r="AA3051" i="1" s="1"/>
  <c r="W3052" i="1"/>
  <c r="W3053" i="1"/>
  <c r="W3054" i="1"/>
  <c r="AA3054" i="1" s="1"/>
  <c r="W3055" i="1"/>
  <c r="AA3055" i="1" s="1"/>
  <c r="W3056" i="1"/>
  <c r="W3057" i="1"/>
  <c r="Z3057" i="1" s="1"/>
  <c r="W3058" i="1"/>
  <c r="Z3058" i="1" s="1"/>
  <c r="W3059" i="1"/>
  <c r="Z3059" i="1" s="1"/>
  <c r="W3060" i="1"/>
  <c r="Z3060" i="1" s="1"/>
  <c r="W3061" i="1"/>
  <c r="Z3061" i="1" s="1"/>
  <c r="W3062" i="1"/>
  <c r="W3063" i="1"/>
  <c r="W3064" i="1"/>
  <c r="Z3064" i="1" s="1"/>
  <c r="W3065" i="1"/>
  <c r="Z3065" i="1" s="1"/>
  <c r="W3066" i="1"/>
  <c r="Z3066" i="1" s="1"/>
  <c r="W3067" i="1"/>
  <c r="Z3067" i="1" s="1"/>
  <c r="W3068" i="1"/>
  <c r="Z3068" i="1" s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Z3075" i="1" s="1"/>
  <c r="W3076" i="1"/>
  <c r="Z3076" i="1" s="1"/>
  <c r="W3077" i="1"/>
  <c r="W3078" i="1"/>
  <c r="W3079" i="1"/>
  <c r="AA3079" i="1" s="1"/>
  <c r="W3080" i="1"/>
  <c r="Z3080" i="1" s="1"/>
  <c r="W3081" i="1"/>
  <c r="Z3081" i="1" s="1"/>
  <c r="W3082" i="1"/>
  <c r="Z3082" i="1" s="1"/>
  <c r="W3083" i="1"/>
  <c r="Z3083" i="1" s="1"/>
  <c r="W3084" i="1"/>
  <c r="Z3084" i="1" s="1"/>
  <c r="W3085" i="1"/>
  <c r="W3086" i="1"/>
  <c r="Z3086" i="1" s="1"/>
  <c r="W3087" i="1"/>
  <c r="Z3087" i="1" s="1"/>
  <c r="W3088" i="1"/>
  <c r="Z3088" i="1" s="1"/>
  <c r="W3089" i="1"/>
  <c r="W3090" i="1"/>
  <c r="Z3090" i="1" s="1"/>
  <c r="W3091" i="1"/>
  <c r="W3092" i="1"/>
  <c r="W3093" i="1"/>
  <c r="Z3093" i="1" s="1"/>
  <c r="W3094" i="1"/>
  <c r="AA3094" i="1" s="1"/>
  <c r="W3095" i="1"/>
  <c r="AA3095" i="1" s="1"/>
  <c r="W3096" i="1"/>
  <c r="Z3096" i="1" s="1"/>
  <c r="W3097" i="1"/>
  <c r="Z3097" i="1" s="1"/>
  <c r="W3098" i="1"/>
  <c r="Z3098" i="1" s="1"/>
  <c r="W3099" i="1"/>
  <c r="Z3099" i="1" s="1"/>
  <c r="W3100" i="1"/>
  <c r="Z3100" i="1" s="1"/>
  <c r="W3101" i="1"/>
  <c r="Z3101" i="1" s="1"/>
  <c r="W3102" i="1"/>
  <c r="W3103" i="1"/>
  <c r="W3104" i="1"/>
  <c r="Z3104" i="1" s="1"/>
  <c r="W3105" i="1"/>
  <c r="Z3105" i="1" s="1"/>
  <c r="W3106" i="1"/>
  <c r="Z3106" i="1" s="1"/>
  <c r="W3107" i="1"/>
  <c r="Z3107" i="1" s="1"/>
  <c r="W3108" i="1"/>
  <c r="Z3108" i="1" s="1"/>
  <c r="W3109" i="1"/>
  <c r="Z3109" i="1" s="1"/>
  <c r="W3110" i="1"/>
  <c r="W3111" i="1"/>
  <c r="Z3111" i="1" s="1"/>
  <c r="W3112" i="1"/>
  <c r="Z3112" i="1" s="1"/>
  <c r="W3113" i="1"/>
  <c r="Z3113" i="1" s="1"/>
  <c r="W3114" i="1"/>
  <c r="Z3114" i="1" s="1"/>
  <c r="W3115" i="1"/>
  <c r="Z3115" i="1" s="1"/>
  <c r="W3116" i="1"/>
  <c r="Z3116" i="1" s="1"/>
  <c r="W3117" i="1"/>
  <c r="Z3117" i="1" s="1"/>
  <c r="W3118" i="1"/>
  <c r="Z3118" i="1" s="1"/>
  <c r="W3119" i="1"/>
  <c r="Z3119" i="1" s="1"/>
  <c r="W3120" i="1"/>
  <c r="Z3120" i="1" s="1"/>
  <c r="W3121" i="1"/>
  <c r="Z3121" i="1" s="1"/>
  <c r="W3122" i="1"/>
  <c r="Z3122" i="1" s="1"/>
  <c r="W3123" i="1"/>
  <c r="Z3123" i="1" s="1"/>
  <c r="W3124" i="1"/>
  <c r="Z3124" i="1" s="1"/>
  <c r="W3125" i="1"/>
  <c r="Z3125" i="1" s="1"/>
  <c r="W3126" i="1"/>
  <c r="Z3126" i="1" s="1"/>
  <c r="W3127" i="1"/>
  <c r="W3128" i="1"/>
  <c r="Z3128" i="1" s="1"/>
  <c r="W3129" i="1"/>
  <c r="W3130" i="1"/>
  <c r="Z3130" i="1" s="1"/>
  <c r="W3131" i="1"/>
  <c r="Z3131" i="1" s="1"/>
  <c r="W3132" i="1"/>
  <c r="Z3132" i="1" s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Z3140" i="1" s="1"/>
  <c r="W3141" i="1"/>
  <c r="W3142" i="1"/>
  <c r="Z3142" i="1" s="1"/>
  <c r="W3143" i="1"/>
  <c r="W3144" i="1"/>
  <c r="Z3144" i="1" s="1"/>
  <c r="W3145" i="1"/>
  <c r="Z3145" i="1" s="1"/>
  <c r="W3146" i="1"/>
  <c r="Z3146" i="1" s="1"/>
  <c r="W3147" i="1"/>
  <c r="Z3147" i="1" s="1"/>
  <c r="W3148" i="1"/>
  <c r="Z3148" i="1" s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Z3156" i="1" s="1"/>
  <c r="W3157" i="1"/>
  <c r="W3158" i="1"/>
  <c r="Z3158" i="1" s="1"/>
  <c r="W3159" i="1"/>
  <c r="Z3159" i="1" s="1"/>
  <c r="W3160" i="1"/>
  <c r="Z3160" i="1" s="1"/>
  <c r="W3161" i="1"/>
  <c r="Z3161" i="1" s="1"/>
  <c r="W3162" i="1"/>
  <c r="Z3162" i="1" s="1"/>
  <c r="W3163" i="1"/>
  <c r="Z3163" i="1" s="1"/>
  <c r="W3164" i="1"/>
  <c r="Z3164" i="1" s="1"/>
  <c r="W3165" i="1"/>
  <c r="Z3165" i="1" s="1"/>
  <c r="W3166" i="1"/>
  <c r="W3167" i="1"/>
  <c r="Z3167" i="1" s="1"/>
  <c r="W3168" i="1"/>
  <c r="Z3168" i="1" s="1"/>
  <c r="W3169" i="1"/>
  <c r="W3170" i="1"/>
  <c r="Z3170" i="1" s="1"/>
  <c r="W3171" i="1"/>
  <c r="W3172" i="1"/>
  <c r="W3173" i="1"/>
  <c r="Z3173" i="1" s="1"/>
  <c r="W3174" i="1"/>
  <c r="W3175" i="1"/>
  <c r="W3176" i="1"/>
  <c r="Z3176" i="1" s="1"/>
  <c r="W3177" i="1"/>
  <c r="W3178" i="1"/>
  <c r="Z3178" i="1" s="1"/>
  <c r="W3179" i="1"/>
  <c r="W3180" i="1"/>
  <c r="Z3180" i="1" s="1"/>
  <c r="W3181" i="1"/>
  <c r="Z3181" i="1" s="1"/>
  <c r="W3182" i="1"/>
  <c r="W3183" i="1"/>
  <c r="Z3183" i="1" s="1"/>
  <c r="W3184" i="1"/>
  <c r="Z3184" i="1" s="1"/>
  <c r="W3185" i="1"/>
  <c r="Z3185" i="1" s="1"/>
  <c r="W3186" i="1"/>
  <c r="Z3186" i="1" s="1"/>
  <c r="W3187" i="1"/>
  <c r="Z3187" i="1" s="1"/>
  <c r="W3188" i="1"/>
  <c r="W3189" i="1"/>
  <c r="Z3189" i="1" s="1"/>
  <c r="W3190" i="1"/>
  <c r="Z3190" i="1" s="1"/>
  <c r="W3191" i="1"/>
  <c r="W3192" i="1"/>
  <c r="W3193" i="1"/>
  <c r="Z3193" i="1" s="1"/>
  <c r="W3194" i="1"/>
  <c r="Z3194" i="1" s="1"/>
  <c r="W3195" i="1"/>
  <c r="Z3195" i="1" s="1"/>
  <c r="W3196" i="1"/>
  <c r="Z3196" i="1" s="1"/>
  <c r="W3197" i="1"/>
  <c r="Z3197" i="1" s="1"/>
  <c r="W3198" i="1"/>
  <c r="W3199" i="1"/>
  <c r="Z3199" i="1" s="1"/>
  <c r="W3200" i="1"/>
  <c r="Z3200" i="1" s="1"/>
  <c r="W3201" i="1"/>
  <c r="W3202" i="1"/>
  <c r="Z3202" i="1" s="1"/>
  <c r="W3203" i="1"/>
  <c r="Z3203" i="1" s="1"/>
  <c r="W3204" i="1"/>
  <c r="Z3204" i="1" s="1"/>
  <c r="W3205" i="1"/>
  <c r="Z3205" i="1" s="1"/>
  <c r="W3206" i="1"/>
  <c r="W3207" i="1"/>
  <c r="W3208" i="1"/>
  <c r="Z3208" i="1" s="1"/>
  <c r="W3209" i="1"/>
  <c r="W3210" i="1"/>
  <c r="Z3210" i="1" s="1"/>
  <c r="W3211" i="1"/>
  <c r="Z3211" i="1" s="1"/>
  <c r="W3212" i="1"/>
  <c r="Z3212" i="1" s="1"/>
  <c r="W3213" i="1"/>
  <c r="W3214" i="1"/>
  <c r="AA3214" i="1" s="1"/>
  <c r="W3215" i="1"/>
  <c r="Z3215" i="1" s="1"/>
  <c r="W3216" i="1"/>
  <c r="W3217" i="1"/>
  <c r="W3218" i="1"/>
  <c r="Z3218" i="1" s="1"/>
  <c r="W3219" i="1"/>
  <c r="Z3219" i="1" s="1"/>
  <c r="W3220" i="1"/>
  <c r="Z3220" i="1" s="1"/>
  <c r="W3221" i="1"/>
  <c r="W3222" i="1"/>
  <c r="W3223" i="1"/>
  <c r="W3224" i="1"/>
  <c r="Z3224" i="1" s="1"/>
  <c r="W3225" i="1"/>
  <c r="Z3225" i="1" s="1"/>
  <c r="W3226" i="1"/>
  <c r="Z3226" i="1" s="1"/>
  <c r="W3227" i="1"/>
  <c r="Z3227" i="1" s="1"/>
  <c r="W3228" i="1"/>
  <c r="Z3228" i="1" s="1"/>
  <c r="W3229" i="1"/>
  <c r="Z3229" i="1" s="1"/>
  <c r="W3230" i="1"/>
  <c r="W3231" i="1"/>
  <c r="W3232" i="1"/>
  <c r="Z3232" i="1" s="1"/>
  <c r="W3233" i="1"/>
  <c r="Z3233" i="1" s="1"/>
  <c r="W3234" i="1"/>
  <c r="Z3234" i="1" s="1"/>
  <c r="W3235" i="1"/>
  <c r="Z3235" i="1" s="1"/>
  <c r="W3236" i="1"/>
  <c r="Z3236" i="1" s="1"/>
  <c r="W3237" i="1"/>
  <c r="Z3237" i="1" s="1"/>
  <c r="W3238" i="1"/>
  <c r="Z3238" i="1" s="1"/>
  <c r="W3239" i="1"/>
  <c r="Z3239" i="1" s="1"/>
  <c r="W3240" i="1"/>
  <c r="Z3240" i="1" s="1"/>
  <c r="W3241" i="1"/>
  <c r="W3242" i="1"/>
  <c r="Z3242" i="1" s="1"/>
  <c r="W3243" i="1"/>
  <c r="AA3243" i="1" s="1"/>
  <c r="W3244" i="1"/>
  <c r="W3245" i="1"/>
  <c r="Z3245" i="1" s="1"/>
  <c r="W3246" i="1"/>
  <c r="W3247" i="1"/>
  <c r="AA3247" i="1" s="1"/>
  <c r="W3248" i="1"/>
  <c r="Z3248" i="1" s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W3256" i="1"/>
  <c r="Z3256" i="1" s="1"/>
  <c r="W3257" i="1"/>
  <c r="Z3257" i="1" s="1"/>
  <c r="W3258" i="1"/>
  <c r="Z3258" i="1" s="1"/>
  <c r="W3259" i="1"/>
  <c r="Z3259" i="1" s="1"/>
  <c r="W3260" i="1"/>
  <c r="Z3260" i="1" s="1"/>
  <c r="W3261" i="1"/>
  <c r="Z3261" i="1" s="1"/>
  <c r="W3262" i="1"/>
  <c r="Z3262" i="1" s="1"/>
  <c r="W3263" i="1"/>
  <c r="W3264" i="1"/>
  <c r="W3265" i="1"/>
  <c r="W3266" i="1"/>
  <c r="Z3266" i="1" s="1"/>
  <c r="W3267" i="1"/>
  <c r="Z3267" i="1" s="1"/>
  <c r="W3268" i="1"/>
  <c r="Z3268" i="1" s="1"/>
  <c r="W3269" i="1"/>
  <c r="Z3269" i="1" s="1"/>
  <c r="W3270" i="1"/>
  <c r="Z3270" i="1" s="1"/>
  <c r="W3271" i="1"/>
  <c r="Z3271" i="1" s="1"/>
  <c r="W3272" i="1"/>
  <c r="Z3272" i="1" s="1"/>
  <c r="W3273" i="1"/>
  <c r="W3274" i="1"/>
  <c r="Z3274" i="1" s="1"/>
  <c r="W3275" i="1"/>
  <c r="W3276" i="1"/>
  <c r="W3277" i="1"/>
  <c r="Z3277" i="1" s="1"/>
  <c r="W3278" i="1"/>
  <c r="W3279" i="1"/>
  <c r="Z3279" i="1" s="1"/>
  <c r="W3280" i="1"/>
  <c r="Z3280" i="1" s="1"/>
  <c r="W3281" i="1"/>
  <c r="Z3281" i="1" s="1"/>
  <c r="W3282" i="1"/>
  <c r="Z3282" i="1" s="1"/>
  <c r="W3283" i="1"/>
  <c r="W3284" i="1"/>
  <c r="W3285" i="1"/>
  <c r="W3286" i="1"/>
  <c r="W3287" i="1"/>
  <c r="Z3287" i="1" s="1"/>
  <c r="W3288" i="1"/>
  <c r="Z3288" i="1" s="1"/>
  <c r="W3289" i="1"/>
  <c r="Z3289" i="1" s="1"/>
  <c r="W3290" i="1"/>
  <c r="Z3290" i="1" s="1"/>
  <c r="W3291" i="1"/>
  <c r="W3292" i="1"/>
  <c r="Z3292" i="1" s="1"/>
  <c r="W3293" i="1"/>
  <c r="Z3293" i="1" s="1"/>
  <c r="W3294" i="1"/>
  <c r="W3295" i="1"/>
  <c r="W3296" i="1"/>
  <c r="Z3296" i="1" s="1"/>
  <c r="W3297" i="1"/>
  <c r="W3298" i="1"/>
  <c r="Z3298" i="1" s="1"/>
  <c r="W3299" i="1"/>
  <c r="Z3299" i="1" s="1"/>
  <c r="W3300" i="1"/>
  <c r="Z3300" i="1" s="1"/>
  <c r="W3301" i="1"/>
  <c r="Z3301" i="1" s="1"/>
  <c r="W3302" i="1"/>
  <c r="Z3302" i="1" s="1"/>
  <c r="W3303" i="1"/>
  <c r="Z3303" i="1" s="1"/>
  <c r="W3304" i="1"/>
  <c r="Z3304" i="1" s="1"/>
  <c r="W3305" i="1"/>
  <c r="Z3305" i="1" s="1"/>
  <c r="W3306" i="1"/>
  <c r="Z3306" i="1" s="1"/>
  <c r="W3307" i="1"/>
  <c r="W3308" i="1"/>
  <c r="Z3308" i="1" s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Z3316" i="1" s="1"/>
  <c r="W3317" i="1"/>
  <c r="W3318" i="1"/>
  <c r="Z3318" i="1" s="1"/>
  <c r="W3319" i="1"/>
  <c r="W3322" i="1"/>
  <c r="Z3322" i="1" s="1"/>
  <c r="W3323" i="1"/>
  <c r="Z3323" i="1" s="1"/>
  <c r="W3324" i="1"/>
  <c r="Z3324" i="1" s="1"/>
  <c r="W3325" i="1"/>
  <c r="Z3325" i="1" s="1"/>
  <c r="W3326" i="1"/>
  <c r="Z3326" i="1" s="1"/>
  <c r="W3327" i="1"/>
  <c r="W3328" i="1"/>
  <c r="W3329" i="1"/>
  <c r="Z3329" i="1" s="1"/>
  <c r="W3330" i="1"/>
  <c r="Z3330" i="1" s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Z3337" i="1" s="1"/>
  <c r="W3338" i="1"/>
  <c r="Z3338" i="1" s="1"/>
  <c r="W3339" i="1"/>
  <c r="Z3339" i="1" s="1"/>
  <c r="W3340" i="1"/>
  <c r="Z3340" i="1" s="1"/>
  <c r="W3341" i="1"/>
  <c r="W3342" i="1"/>
  <c r="W3343" i="1"/>
  <c r="W3344" i="1"/>
  <c r="W3345" i="1"/>
  <c r="Z3345" i="1" s="1"/>
  <c r="W3346" i="1"/>
  <c r="Z3346" i="1" s="1"/>
  <c r="W3347" i="1"/>
  <c r="Z3347" i="1" s="1"/>
  <c r="W3348" i="1"/>
  <c r="Z3348" i="1" s="1"/>
  <c r="W3349" i="1"/>
  <c r="W3350" i="1"/>
  <c r="Z3350" i="1" s="1"/>
  <c r="W3351" i="1"/>
  <c r="Z3351" i="1" s="1"/>
  <c r="W3352" i="1"/>
  <c r="Z3352" i="1" s="1"/>
  <c r="W3353" i="1"/>
  <c r="W3354" i="1"/>
  <c r="Z3354" i="1" s="1"/>
  <c r="W3355" i="1"/>
  <c r="W3356" i="1"/>
  <c r="Z3356" i="1" s="1"/>
  <c r="W3357" i="1"/>
  <c r="Z3357" i="1" s="1"/>
  <c r="W3358" i="1"/>
  <c r="Z3358" i="1" s="1"/>
  <c r="W3359" i="1"/>
  <c r="Z3359" i="1" s="1"/>
  <c r="W3360" i="1"/>
  <c r="Z3360" i="1" s="1"/>
  <c r="W3361" i="1"/>
  <c r="Z3361" i="1" s="1"/>
  <c r="W3362" i="1"/>
  <c r="Z3362" i="1" s="1"/>
  <c r="W3363" i="1"/>
  <c r="Z3363" i="1" s="1"/>
  <c r="W3364" i="1"/>
  <c r="Z3364" i="1" s="1"/>
  <c r="W3365" i="1"/>
  <c r="Z3365" i="1" s="1"/>
  <c r="W3366" i="1"/>
  <c r="Z3366" i="1" s="1"/>
  <c r="W3367" i="1"/>
  <c r="W3368" i="1"/>
  <c r="Z3368" i="1" s="1"/>
  <c r="W3369" i="1"/>
  <c r="Z3369" i="1" s="1"/>
  <c r="W3370" i="1"/>
  <c r="W3371" i="1"/>
  <c r="W3372" i="1"/>
  <c r="Z3372" i="1" s="1"/>
  <c r="W3373" i="1"/>
  <c r="W3374" i="1"/>
  <c r="Z3374" i="1" s="1"/>
  <c r="W3375" i="1"/>
  <c r="Z3375" i="1" s="1"/>
  <c r="W3376" i="1"/>
  <c r="Z3376" i="1" s="1"/>
  <c r="W3377" i="1"/>
  <c r="Z3377" i="1" s="1"/>
  <c r="W3378" i="1"/>
  <c r="Z3378" i="1" s="1"/>
  <c r="W3379" i="1"/>
  <c r="Z3379" i="1" s="1"/>
  <c r="W3380" i="1"/>
  <c r="Z3380" i="1" s="1"/>
  <c r="W3381" i="1"/>
  <c r="Z3381" i="1" s="1"/>
  <c r="W3382" i="1"/>
  <c r="Z3382" i="1" s="1"/>
  <c r="W3383" i="1"/>
  <c r="Z3383" i="1" s="1"/>
  <c r="W3384" i="1"/>
  <c r="W3385" i="1"/>
  <c r="Z3385" i="1" s="1"/>
  <c r="W3386" i="1"/>
  <c r="Z3386" i="1" s="1"/>
  <c r="W3387" i="1"/>
  <c r="W3388" i="1"/>
  <c r="Z3388" i="1" s="1"/>
  <c r="W3389" i="1"/>
  <c r="Z3389" i="1" s="1"/>
  <c r="W3390" i="1"/>
  <c r="Z3390" i="1" s="1"/>
  <c r="W3391" i="1"/>
  <c r="W3392" i="1"/>
  <c r="W3393" i="1"/>
  <c r="W3394" i="1"/>
  <c r="Z3394" i="1" s="1"/>
  <c r="W3395" i="1"/>
  <c r="W3396" i="1"/>
  <c r="Z3396" i="1" s="1"/>
  <c r="W3397" i="1"/>
  <c r="W3398" i="1"/>
  <c r="Z3398" i="1" s="1"/>
  <c r="W3399" i="1"/>
  <c r="Z3399" i="1" s="1"/>
  <c r="W3400" i="1"/>
  <c r="W3401" i="1"/>
  <c r="Z3401" i="1" s="1"/>
  <c r="W3402" i="1"/>
  <c r="Z3402" i="1" s="1"/>
  <c r="W3403" i="1"/>
  <c r="Z3403" i="1" s="1"/>
  <c r="W3404" i="1"/>
  <c r="Z3404" i="1" s="1"/>
  <c r="W3405" i="1"/>
  <c r="W3406" i="1"/>
  <c r="Z3406" i="1" s="1"/>
  <c r="W3407" i="1"/>
  <c r="Z3407" i="1" s="1"/>
  <c r="W3408" i="1"/>
  <c r="W3409" i="1"/>
  <c r="Z3409" i="1" s="1"/>
  <c r="W3410" i="1"/>
  <c r="Z3410" i="1" s="1"/>
  <c r="W3411" i="1"/>
  <c r="Z3411" i="1" s="1"/>
  <c r="W3412" i="1"/>
  <c r="Z3412" i="1" s="1"/>
  <c r="W3413" i="1"/>
  <c r="Z3413" i="1" s="1"/>
  <c r="W3414" i="1"/>
  <c r="Z3414" i="1" s="1"/>
  <c r="W3415" i="1"/>
  <c r="Z3415" i="1" s="1"/>
  <c r="W3416" i="1"/>
  <c r="W3417" i="1"/>
  <c r="AA3417" i="1" s="1"/>
  <c r="W3418" i="1"/>
  <c r="Z3418" i="1" s="1"/>
  <c r="W3419" i="1"/>
  <c r="Z3419" i="1" s="1"/>
  <c r="W3420" i="1"/>
  <c r="Z3420" i="1" s="1"/>
  <c r="W3421" i="1"/>
  <c r="W3422" i="1"/>
  <c r="W3423" i="1"/>
  <c r="Z3423" i="1" s="1"/>
  <c r="W3424" i="1"/>
  <c r="W3425" i="1"/>
  <c r="Z3425" i="1" s="1"/>
  <c r="W3426" i="1"/>
  <c r="Z3426" i="1" s="1"/>
  <c r="W3427" i="1"/>
  <c r="Z3427" i="1" s="1"/>
  <c r="W3428" i="1"/>
  <c r="Z3428" i="1" s="1"/>
  <c r="W3429" i="1"/>
  <c r="Z3429" i="1" s="1"/>
  <c r="W3430" i="1"/>
  <c r="Z3430" i="1" s="1"/>
  <c r="W3431" i="1"/>
  <c r="W3432" i="1"/>
  <c r="AA3432" i="1" s="1"/>
  <c r="W3433" i="1"/>
  <c r="Z3433" i="1" s="1"/>
  <c r="W3434" i="1"/>
  <c r="Z3434" i="1" s="1"/>
  <c r="W3435" i="1"/>
  <c r="Z3435" i="1" s="1"/>
  <c r="W3436" i="1"/>
  <c r="Z3436" i="1" s="1"/>
  <c r="W3437" i="1"/>
  <c r="W3438" i="1"/>
  <c r="W3439" i="1"/>
  <c r="W3440" i="1"/>
  <c r="W3441" i="1"/>
  <c r="Z3441" i="1" s="1"/>
  <c r="W3442" i="1"/>
  <c r="Z3442" i="1" s="1"/>
  <c r="W3443" i="1"/>
  <c r="W3444" i="1"/>
  <c r="Z3444" i="1" s="1"/>
  <c r="W3445" i="1"/>
  <c r="Z3445" i="1" s="1"/>
  <c r="W3446" i="1"/>
  <c r="Z3446" i="1" s="1"/>
  <c r="W3447" i="1"/>
  <c r="Z3447" i="1" s="1"/>
  <c r="W3448" i="1"/>
  <c r="W3449" i="1"/>
  <c r="W3450" i="1"/>
  <c r="W3451" i="1"/>
  <c r="W3452" i="1"/>
  <c r="Z3452" i="1" s="1"/>
  <c r="W3453" i="1"/>
  <c r="Z3453" i="1" s="1"/>
  <c r="W3454" i="1"/>
  <c r="Z3454" i="1" s="1"/>
  <c r="W3455" i="1"/>
  <c r="W3456" i="1"/>
  <c r="Z3456" i="1" s="1"/>
  <c r="W3457" i="1"/>
  <c r="Z3457" i="1" s="1"/>
  <c r="W3458" i="1"/>
  <c r="Z3458" i="1" s="1"/>
  <c r="W3459" i="1"/>
  <c r="W3460" i="1"/>
  <c r="Z3460" i="1" s="1"/>
  <c r="W3461" i="1"/>
  <c r="W3462" i="1"/>
  <c r="Z3462" i="1" s="1"/>
  <c r="W3463" i="1"/>
  <c r="Z3463" i="1" s="1"/>
  <c r="W3464" i="1"/>
  <c r="Z3464" i="1" s="1"/>
  <c r="W3465" i="1"/>
  <c r="W3466" i="1"/>
  <c r="Z3466" i="1" s="1"/>
  <c r="W3467" i="1"/>
  <c r="W3468" i="1"/>
  <c r="Z3468" i="1" s="1"/>
  <c r="W3469" i="1"/>
  <c r="W3470" i="1"/>
  <c r="Z3470" i="1" s="1"/>
  <c r="W3471" i="1"/>
  <c r="W3472" i="1"/>
  <c r="AA3472" i="1" s="1"/>
  <c r="W3473" i="1"/>
  <c r="AA3473" i="1" s="1"/>
  <c r="W3474" i="1"/>
  <c r="W3475" i="1"/>
  <c r="W3476" i="1"/>
  <c r="Z3476" i="1" s="1"/>
  <c r="W3477" i="1"/>
  <c r="Z3477" i="1" s="1"/>
  <c r="W3478" i="1"/>
  <c r="Z3478" i="1" s="1"/>
  <c r="W3479" i="1"/>
  <c r="Z3479" i="1" s="1"/>
  <c r="W3480" i="1"/>
  <c r="Z3480" i="1" s="1"/>
  <c r="W3481" i="1"/>
  <c r="W3482" i="1"/>
  <c r="Z3482" i="1" s="1"/>
  <c r="W3483" i="1"/>
  <c r="Z3483" i="1" s="1"/>
  <c r="W3484" i="1"/>
  <c r="Z3484" i="1" s="1"/>
  <c r="W3485" i="1"/>
  <c r="Z3485" i="1" s="1"/>
  <c r="W3486" i="1"/>
  <c r="Z3486" i="1" s="1"/>
  <c r="W3487" i="1"/>
  <c r="Z3487" i="1" s="1"/>
  <c r="W3488" i="1"/>
  <c r="W3489" i="1"/>
  <c r="Z3489" i="1" s="1"/>
  <c r="W3490" i="1"/>
  <c r="Z3490" i="1" s="1"/>
  <c r="W3491" i="1"/>
  <c r="Z3491" i="1" s="1"/>
  <c r="W3492" i="1"/>
  <c r="Z3492" i="1" s="1"/>
  <c r="W3493" i="1"/>
  <c r="Z3493" i="1" s="1"/>
  <c r="W3494" i="1"/>
  <c r="Z3494" i="1" s="1"/>
  <c r="W3495" i="1"/>
  <c r="Z3495" i="1" s="1"/>
  <c r="W3496" i="1"/>
  <c r="W3497" i="1"/>
  <c r="Z3497" i="1" s="1"/>
  <c r="W3498" i="1"/>
  <c r="Z3498" i="1" s="1"/>
  <c r="W3499" i="1"/>
  <c r="Z3499" i="1" s="1"/>
  <c r="W3500" i="1"/>
  <c r="Z3500" i="1" s="1"/>
  <c r="W3501" i="1"/>
  <c r="W3502" i="1"/>
  <c r="Z3502" i="1" s="1"/>
  <c r="W3503" i="1"/>
  <c r="Z3503" i="1" s="1"/>
  <c r="W3504" i="1"/>
  <c r="Z3504" i="1" s="1"/>
  <c r="W3505" i="1"/>
  <c r="W3506" i="1"/>
  <c r="Z3506" i="1" s="1"/>
  <c r="W3507" i="1"/>
  <c r="Z3507" i="1" s="1"/>
  <c r="W3508" i="1"/>
  <c r="Z3508" i="1" s="1"/>
  <c r="W3509" i="1"/>
  <c r="Z3509" i="1" s="1"/>
  <c r="W3510" i="1"/>
  <c r="Z3510" i="1" s="1"/>
  <c r="W3511" i="1"/>
  <c r="W3512" i="1"/>
  <c r="W3513" i="1"/>
  <c r="Z3513" i="1" s="1"/>
  <c r="W3514" i="1"/>
  <c r="Z3514" i="1" s="1"/>
  <c r="W3515" i="1"/>
  <c r="Z3515" i="1" s="1"/>
  <c r="W3516" i="1"/>
  <c r="Z3516" i="1" s="1"/>
  <c r="W3517" i="1"/>
  <c r="W3518" i="1"/>
  <c r="Z3518" i="1" s="1"/>
  <c r="W3519" i="1"/>
  <c r="Z3519" i="1" s="1"/>
  <c r="W3520" i="1"/>
  <c r="W3521" i="1"/>
  <c r="W3522" i="1"/>
  <c r="Z3522" i="1" s="1"/>
  <c r="W3523" i="1"/>
  <c r="Z3523" i="1" s="1"/>
  <c r="W3524" i="1"/>
  <c r="Z3524" i="1" s="1"/>
  <c r="W3525" i="1"/>
  <c r="Z3525" i="1" s="1"/>
  <c r="W3526" i="1"/>
  <c r="Z3526" i="1" s="1"/>
  <c r="W3527" i="1"/>
  <c r="Z3527" i="1" s="1"/>
  <c r="W3528" i="1"/>
  <c r="W3530" i="1"/>
  <c r="Z3530" i="1" s="1"/>
  <c r="W3531" i="1"/>
  <c r="Z3531" i="1" s="1"/>
  <c r="W3532" i="1"/>
  <c r="Z3532" i="1" s="1"/>
  <c r="W3533" i="1"/>
  <c r="Z3533" i="1" s="1"/>
  <c r="W3534" i="1"/>
  <c r="Z3534" i="1" s="1"/>
  <c r="W3535" i="1"/>
  <c r="Z3535" i="1" s="1"/>
  <c r="W3536" i="1"/>
  <c r="W3537" i="1"/>
  <c r="Z3537" i="1" s="1"/>
  <c r="W3538" i="1"/>
  <c r="W3539" i="1"/>
  <c r="Z3539" i="1" s="1"/>
  <c r="W3540" i="1"/>
  <c r="Z3540" i="1" s="1"/>
  <c r="W3541" i="1"/>
  <c r="Z3541" i="1" s="1"/>
  <c r="W3542" i="1"/>
  <c r="W3543" i="1"/>
  <c r="Z3543" i="1" s="1"/>
  <c r="W3544" i="1"/>
  <c r="Z3544" i="1" s="1"/>
  <c r="W3545" i="1"/>
  <c r="W3546" i="1"/>
  <c r="Z3546" i="1" s="1"/>
  <c r="W3547" i="1"/>
  <c r="Z3547" i="1" s="1"/>
  <c r="W3548" i="1"/>
  <c r="Z3548" i="1" s="1"/>
  <c r="W3549" i="1"/>
  <c r="Z3549" i="1" s="1"/>
  <c r="W3550" i="1"/>
  <c r="W3551" i="1"/>
  <c r="Z3551" i="1" s="1"/>
  <c r="W3552" i="1"/>
  <c r="Z3552" i="1" s="1"/>
  <c r="W3553" i="1"/>
  <c r="W3554" i="1"/>
  <c r="Z3554" i="1" s="1"/>
  <c r="W3555" i="1"/>
  <c r="Z3555" i="1" s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Z3563" i="1" s="1"/>
  <c r="W3564" i="1"/>
  <c r="Z3564" i="1" s="1"/>
  <c r="W3565" i="1"/>
  <c r="Z3565" i="1" s="1"/>
  <c r="W3566" i="1"/>
  <c r="Z3566" i="1" s="1"/>
  <c r="W3567" i="1"/>
  <c r="Z3567" i="1" s="1"/>
  <c r="W3568" i="1"/>
  <c r="W3569" i="1"/>
  <c r="W3570" i="1"/>
  <c r="Z3570" i="1" s="1"/>
  <c r="W3571" i="1"/>
  <c r="Z3571" i="1" s="1"/>
  <c r="W3572" i="1"/>
  <c r="W3573" i="1"/>
  <c r="Z3573" i="1" s="1"/>
  <c r="W3574" i="1"/>
  <c r="W3575" i="1"/>
  <c r="W3576" i="1"/>
  <c r="W3577" i="1"/>
  <c r="W3579" i="1"/>
  <c r="W3580" i="1"/>
  <c r="Z3580" i="1" s="1"/>
  <c r="W3581" i="1"/>
  <c r="W3582" i="1"/>
  <c r="Z3582" i="1" s="1"/>
  <c r="W3583" i="1"/>
  <c r="W3584" i="1"/>
  <c r="W3585" i="1"/>
  <c r="Z3585" i="1" s="1"/>
  <c r="W3586" i="1"/>
  <c r="W3587" i="1"/>
  <c r="Z3587" i="1" s="1"/>
  <c r="W3588" i="1"/>
  <c r="Z3588" i="1" s="1"/>
  <c r="W3589" i="1"/>
  <c r="W3590" i="1"/>
  <c r="Z3590" i="1" s="1"/>
  <c r="W3591" i="1"/>
  <c r="Z3591" i="1" s="1"/>
  <c r="W3592" i="1"/>
  <c r="Z3592" i="1" s="1"/>
  <c r="W3593" i="1"/>
  <c r="W3594" i="1"/>
  <c r="Z3594" i="1" s="1"/>
  <c r="W3595" i="1"/>
  <c r="AA3595" i="1" s="1"/>
  <c r="W3596" i="1"/>
  <c r="X3596" i="1" s="1"/>
  <c r="W3597" i="1"/>
  <c r="W3598" i="1"/>
  <c r="Z3598" i="1" s="1"/>
  <c r="W3599" i="1"/>
  <c r="AA3599" i="1" s="1"/>
  <c r="W3600" i="1"/>
  <c r="Z3600" i="1" s="1"/>
  <c r="W3601" i="1"/>
  <c r="Z3601" i="1" s="1"/>
  <c r="W3602" i="1"/>
  <c r="W3603" i="1"/>
  <c r="W3604" i="1"/>
  <c r="W3605" i="1"/>
  <c r="W3606" i="1"/>
  <c r="Z3606" i="1" s="1"/>
  <c r="W3607" i="1"/>
  <c r="Z3607" i="1" s="1"/>
  <c r="W3608" i="1"/>
  <c r="Z3608" i="1" s="1"/>
  <c r="W3609" i="1"/>
  <c r="Z3609" i="1" s="1"/>
  <c r="W3610" i="1"/>
  <c r="W3611" i="1"/>
  <c r="W3612" i="1"/>
  <c r="Z3612" i="1" s="1"/>
  <c r="W3613" i="1"/>
  <c r="Z3613" i="1" s="1"/>
  <c r="W3614" i="1"/>
  <c r="Z3614" i="1" s="1"/>
  <c r="W3615" i="1"/>
  <c r="W3616" i="1"/>
  <c r="Z3616" i="1" s="1"/>
  <c r="W3617" i="1"/>
  <c r="Z3617" i="1" s="1"/>
  <c r="W3618" i="1"/>
  <c r="W3619" i="1"/>
  <c r="W3620" i="1"/>
  <c r="Z3620" i="1" s="1"/>
  <c r="W3621" i="1"/>
  <c r="W3622" i="1"/>
  <c r="Z3622" i="1" s="1"/>
  <c r="W3623" i="1"/>
  <c r="W3624" i="1"/>
  <c r="Z3624" i="1" s="1"/>
  <c r="W3625" i="1"/>
  <c r="Z3625" i="1" s="1"/>
  <c r="W3626" i="1"/>
  <c r="Z3626" i="1" s="1"/>
  <c r="W3627" i="1"/>
  <c r="W3628" i="1"/>
  <c r="Z3628" i="1" s="1"/>
  <c r="W3629" i="1"/>
  <c r="Z3629" i="1" s="1"/>
  <c r="W3630" i="1"/>
  <c r="Z3630" i="1" s="1"/>
  <c r="W3631" i="1"/>
  <c r="W3632" i="1"/>
  <c r="Z3632" i="1" s="1"/>
  <c r="W3633" i="1"/>
  <c r="Z3633" i="1" s="1"/>
  <c r="W3634" i="1"/>
  <c r="Z3634" i="1" s="1"/>
  <c r="W3635" i="1"/>
  <c r="W3636" i="1"/>
  <c r="Z3636" i="1" s="1"/>
  <c r="W3637" i="1"/>
  <c r="Z3637" i="1" s="1"/>
  <c r="W3638" i="1"/>
  <c r="Z3638" i="1" s="1"/>
  <c r="W3639" i="1"/>
  <c r="Z3639" i="1" s="1"/>
  <c r="W3640" i="1"/>
  <c r="Z3640" i="1" s="1"/>
  <c r="W3641" i="1"/>
  <c r="W3642" i="1"/>
  <c r="AA3642" i="1" s="1"/>
  <c r="W3643" i="1"/>
  <c r="U3644" i="1"/>
  <c r="W3644" i="1" s="1"/>
  <c r="W3645" i="1"/>
  <c r="Z3645" i="1" s="1"/>
  <c r="W3646" i="1"/>
  <c r="Z3646" i="1" s="1"/>
  <c r="W3647" i="1"/>
  <c r="Z3647" i="1" s="1"/>
  <c r="W3648" i="1"/>
  <c r="Z3648" i="1" s="1"/>
  <c r="W3649" i="1"/>
  <c r="Z3649" i="1" s="1"/>
  <c r="W3650" i="1"/>
  <c r="W3651" i="1"/>
  <c r="Z3651" i="1" s="1"/>
  <c r="W3652" i="1"/>
  <c r="W3653" i="1"/>
  <c r="W3654" i="1"/>
  <c r="Z3654" i="1" s="1"/>
  <c r="W3655" i="1"/>
  <c r="Z3655" i="1" s="1"/>
  <c r="W3656" i="1"/>
  <c r="Z3656" i="1" s="1"/>
  <c r="W3657" i="1"/>
  <c r="Z3657" i="1" s="1"/>
  <c r="W3658" i="1"/>
  <c r="Z3658" i="1" s="1"/>
  <c r="W3659" i="1"/>
  <c r="Z3659" i="1" s="1"/>
  <c r="W3660" i="1"/>
  <c r="Z3660" i="1" s="1"/>
  <c r="W3661" i="1"/>
  <c r="Z3661" i="1" s="1"/>
  <c r="W3662" i="1"/>
  <c r="Z3662" i="1" s="1"/>
  <c r="W3663" i="1"/>
  <c r="Z3663" i="1" s="1"/>
  <c r="W3664" i="1"/>
  <c r="Z3664" i="1" s="1"/>
  <c r="W3665" i="1"/>
  <c r="Z3665" i="1" s="1"/>
  <c r="W3666" i="1"/>
  <c r="W3667" i="1"/>
  <c r="Z3667" i="1" s="1"/>
  <c r="W3668" i="1"/>
  <c r="Z3668" i="1" s="1"/>
  <c r="W3669" i="1"/>
  <c r="Z3669" i="1" s="1"/>
  <c r="W3670" i="1"/>
  <c r="Z3670" i="1" s="1"/>
  <c r="W3671" i="1"/>
  <c r="W3672" i="1"/>
  <c r="Z3672" i="1" s="1"/>
  <c r="W3673" i="1"/>
  <c r="Z3673" i="1" s="1"/>
  <c r="W3674" i="1"/>
  <c r="W3675" i="1"/>
  <c r="W3676" i="1"/>
  <c r="Z3676" i="1" s="1"/>
  <c r="W3677" i="1"/>
  <c r="Z3677" i="1" s="1"/>
  <c r="W3678" i="1"/>
  <c r="Z3678" i="1" s="1"/>
  <c r="W3679" i="1"/>
  <c r="Z3679" i="1" s="1"/>
  <c r="W3680" i="1"/>
  <c r="Z3680" i="1" s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Z3688" i="1" s="1"/>
  <c r="W3689" i="1"/>
  <c r="Z3689" i="1" s="1"/>
  <c r="W3690" i="1"/>
  <c r="W3691" i="1"/>
  <c r="Z3691" i="1" s="1"/>
  <c r="W3692" i="1"/>
  <c r="Z3692" i="1" s="1"/>
  <c r="W3693" i="1"/>
  <c r="Z3693" i="1" s="1"/>
  <c r="W3694" i="1"/>
  <c r="Z3694" i="1" s="1"/>
  <c r="W3695" i="1"/>
  <c r="W3696" i="1"/>
  <c r="Z3696" i="1" s="1"/>
  <c r="W3697" i="1"/>
  <c r="Z3697" i="1" s="1"/>
  <c r="W3698" i="1"/>
  <c r="Z3698" i="1" s="1"/>
  <c r="W3699" i="1"/>
  <c r="Z3699" i="1" s="1"/>
  <c r="W3700" i="1"/>
  <c r="Z3700" i="1" s="1"/>
  <c r="W3701" i="1"/>
  <c r="W3702" i="1"/>
  <c r="Z3702" i="1" s="1"/>
  <c r="W3703" i="1"/>
  <c r="W3704" i="1"/>
  <c r="Z3704" i="1" s="1"/>
  <c r="W3705" i="1"/>
  <c r="Z3705" i="1" s="1"/>
  <c r="W3706" i="1"/>
  <c r="W3707" i="1"/>
  <c r="W3708" i="1"/>
  <c r="Z3708" i="1" s="1"/>
  <c r="W3709" i="1"/>
  <c r="Z3709" i="1" s="1"/>
  <c r="W3710" i="1"/>
  <c r="Z3710" i="1" s="1"/>
  <c r="W3711" i="1"/>
  <c r="Z3711" i="1" s="1"/>
  <c r="W3712" i="1"/>
  <c r="Z3712" i="1" s="1"/>
  <c r="W3713" i="1"/>
  <c r="W3714" i="1"/>
  <c r="Z3714" i="1" s="1"/>
  <c r="W3715" i="1"/>
  <c r="Z3715" i="1" s="1"/>
  <c r="W3716" i="1"/>
  <c r="Z3716" i="1" s="1"/>
  <c r="W3717" i="1"/>
  <c r="Z3717" i="1" s="1"/>
  <c r="W3718" i="1"/>
  <c r="Z3718" i="1" s="1"/>
  <c r="W3719" i="1"/>
  <c r="AA3719" i="1" s="1"/>
  <c r="W3720" i="1"/>
  <c r="Z3720" i="1" s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Z3728" i="1" s="1"/>
  <c r="W3729" i="1"/>
  <c r="W3730" i="1"/>
  <c r="W3731" i="1"/>
  <c r="Z3731" i="1" s="1"/>
  <c r="W3732" i="1"/>
  <c r="Z3732" i="1" s="1"/>
  <c r="W3733" i="1"/>
  <c r="Z3733" i="1" s="1"/>
  <c r="W3734" i="1"/>
  <c r="W3735" i="1"/>
  <c r="W3736" i="1"/>
  <c r="W3737" i="1"/>
  <c r="Z3737" i="1" s="1"/>
  <c r="W3738" i="1"/>
  <c r="W3739" i="1"/>
  <c r="Z3739" i="1" s="1"/>
  <c r="W3740" i="1"/>
  <c r="Z3740" i="1" s="1"/>
  <c r="W3741" i="1"/>
  <c r="Z3741" i="1" s="1"/>
  <c r="W3742" i="1"/>
  <c r="Z3742" i="1" s="1"/>
  <c r="W3743" i="1"/>
  <c r="Z3743" i="1" s="1"/>
  <c r="W3744" i="1"/>
  <c r="Z3744" i="1" s="1"/>
  <c r="W3745" i="1"/>
  <c r="Z3745" i="1" s="1"/>
  <c r="W3746" i="1"/>
  <c r="Z3746" i="1" s="1"/>
  <c r="W3747" i="1"/>
  <c r="W3748" i="1"/>
  <c r="Z3748" i="1" s="1"/>
  <c r="W3749" i="1"/>
  <c r="Z3749" i="1" s="1"/>
  <c r="W3750" i="1"/>
  <c r="Z3750" i="1" s="1"/>
  <c r="W3751" i="1"/>
  <c r="Z3751" i="1" s="1"/>
  <c r="W3752" i="1"/>
  <c r="Z3752" i="1" s="1"/>
  <c r="W3753" i="1"/>
  <c r="Z3753" i="1" s="1"/>
  <c r="W3754" i="1"/>
  <c r="W3755" i="1"/>
  <c r="Z3755" i="1" s="1"/>
  <c r="W3756" i="1"/>
  <c r="Z3756" i="1" s="1"/>
  <c r="W3757" i="1"/>
  <c r="Z3757" i="1" s="1"/>
  <c r="W3758" i="1"/>
  <c r="Z3758" i="1" s="1"/>
  <c r="W3759" i="1"/>
  <c r="W3760" i="1"/>
  <c r="Z3760" i="1" s="1"/>
  <c r="W3761" i="1"/>
  <c r="W3762" i="1"/>
  <c r="W3763" i="1"/>
  <c r="W3764" i="1"/>
  <c r="Z3764" i="1" s="1"/>
  <c r="W3765" i="1"/>
  <c r="Z3765" i="1" s="1"/>
  <c r="W3766" i="1"/>
  <c r="Z3766" i="1" s="1"/>
  <c r="W3767" i="1"/>
  <c r="Z3767" i="1" s="1"/>
  <c r="W3768" i="1"/>
  <c r="Z3768" i="1" s="1"/>
  <c r="W3769" i="1"/>
  <c r="Z3769" i="1" s="1"/>
  <c r="W3770" i="1"/>
  <c r="Z3770" i="1" s="1"/>
  <c r="W3771" i="1"/>
  <c r="W3772" i="1"/>
  <c r="Z3772" i="1" s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Z3780" i="1" s="1"/>
  <c r="W3781" i="1"/>
  <c r="Z3781" i="1" s="1"/>
  <c r="W3782" i="1"/>
  <c r="Z3782" i="1" s="1"/>
  <c r="W3783" i="1"/>
  <c r="W3784" i="1"/>
  <c r="Z3784" i="1" s="1"/>
  <c r="W3785" i="1"/>
  <c r="Z3785" i="1" s="1"/>
  <c r="W3786" i="1"/>
  <c r="Z3786" i="1" s="1"/>
  <c r="W3787" i="1"/>
  <c r="AA3787" i="1" s="1"/>
  <c r="W3788" i="1"/>
  <c r="Z3788" i="1" s="1"/>
  <c r="W3789" i="1"/>
  <c r="W3790" i="1"/>
  <c r="Z3790" i="1" s="1"/>
  <c r="W3791" i="1"/>
  <c r="Z3791" i="1" s="1"/>
  <c r="W3792" i="1"/>
  <c r="Z3792" i="1" s="1"/>
  <c r="W3793" i="1"/>
  <c r="Z3793" i="1" s="1"/>
  <c r="W3794" i="1"/>
  <c r="W3795" i="1"/>
  <c r="W3796" i="1"/>
  <c r="Z3796" i="1" s="1"/>
  <c r="W3797" i="1"/>
  <c r="Z3797" i="1" s="1"/>
  <c r="W3798" i="1"/>
  <c r="Z3798" i="1" s="1"/>
  <c r="W3799" i="1"/>
  <c r="Z3799" i="1" s="1"/>
  <c r="W3800" i="1"/>
  <c r="Z3800" i="1" s="1"/>
  <c r="W3801" i="1"/>
  <c r="W3802" i="1"/>
  <c r="W3803" i="1"/>
  <c r="W3804" i="1"/>
  <c r="Z3804" i="1" s="1"/>
  <c r="W3805" i="1"/>
  <c r="Z3805" i="1" s="1"/>
  <c r="W3806" i="1"/>
  <c r="Z3806" i="1" s="1"/>
  <c r="W3807" i="1"/>
  <c r="Z3807" i="1" s="1"/>
  <c r="W3808" i="1"/>
  <c r="Z3808" i="1" s="1"/>
  <c r="W3809" i="1"/>
  <c r="Z3809" i="1" s="1"/>
  <c r="W3810" i="1"/>
  <c r="Z3810" i="1" s="1"/>
  <c r="W3811" i="1"/>
  <c r="Z3811" i="1" s="1"/>
  <c r="W3812" i="1"/>
  <c r="Z3812" i="1" s="1"/>
  <c r="W3813" i="1"/>
  <c r="Z3813" i="1" s="1"/>
  <c r="W3814" i="1"/>
  <c r="Z3814" i="1" s="1"/>
  <c r="W3815" i="1"/>
  <c r="Z3815" i="1" s="1"/>
  <c r="W3816" i="1"/>
  <c r="Z3816" i="1" s="1"/>
  <c r="W3817" i="1"/>
  <c r="Z3817" i="1" s="1"/>
  <c r="W3818" i="1"/>
  <c r="W3820" i="1"/>
  <c r="Z3820" i="1" s="1"/>
  <c r="W3821" i="1"/>
  <c r="Z3821" i="1" s="1"/>
  <c r="W3822" i="1"/>
  <c r="Z3822" i="1" s="1"/>
  <c r="W3823" i="1"/>
  <c r="Z3823" i="1" s="1"/>
  <c r="W3824" i="1"/>
  <c r="Z3824" i="1" s="1"/>
  <c r="W3825" i="1"/>
  <c r="Z3825" i="1" s="1"/>
  <c r="W3826" i="1"/>
  <c r="Z3826" i="1" s="1"/>
  <c r="W3827" i="1"/>
  <c r="W3828" i="1"/>
  <c r="Z3828" i="1" s="1"/>
  <c r="W3829" i="1"/>
  <c r="Z3829" i="1" s="1"/>
  <c r="W3830" i="1"/>
  <c r="W3831" i="1"/>
  <c r="W3832" i="1"/>
  <c r="W3833" i="1"/>
  <c r="Z3833" i="1" s="1"/>
  <c r="W3834" i="1"/>
  <c r="Z3834" i="1" s="1"/>
  <c r="W3835" i="1"/>
  <c r="W3836" i="1"/>
  <c r="AA3836" i="1" s="1"/>
  <c r="W3837" i="1"/>
  <c r="W3838" i="1"/>
  <c r="Z3838" i="1" s="1"/>
  <c r="W3839" i="1"/>
  <c r="Z3839" i="1" s="1"/>
  <c r="W3840" i="1"/>
  <c r="Z3840" i="1" s="1"/>
  <c r="W3841" i="1"/>
  <c r="Z3841" i="1" s="1"/>
  <c r="W3842" i="1"/>
  <c r="Z3842" i="1" s="1"/>
  <c r="W3843" i="1"/>
  <c r="W3844" i="1"/>
  <c r="Z3844" i="1" s="1"/>
  <c r="W3845" i="1"/>
  <c r="Z3845" i="1" s="1"/>
  <c r="W3846" i="1"/>
  <c r="Z3846" i="1" s="1"/>
  <c r="W3847" i="1"/>
  <c r="Z3847" i="1" s="1"/>
  <c r="W3848" i="1"/>
  <c r="Z3848" i="1" s="1"/>
  <c r="W3849" i="1"/>
  <c r="Z3849" i="1" s="1"/>
  <c r="W3850" i="1"/>
  <c r="Z3850" i="1" s="1"/>
  <c r="W3851" i="1"/>
  <c r="W3852" i="1"/>
  <c r="W3853" i="1"/>
  <c r="Z3853" i="1" s="1"/>
  <c r="W3854" i="1"/>
  <c r="Z3854" i="1" s="1"/>
  <c r="W3855" i="1"/>
  <c r="Z3855" i="1" s="1"/>
  <c r="W3856" i="1"/>
  <c r="AA3856" i="1" s="1"/>
  <c r="W3857" i="1"/>
  <c r="Z3857" i="1" s="1"/>
  <c r="W3858" i="1"/>
  <c r="Z3858" i="1" s="1"/>
  <c r="W3861" i="1"/>
  <c r="W3862" i="1"/>
  <c r="AA3862" i="1" s="1"/>
  <c r="W3863" i="1"/>
  <c r="W3864" i="1"/>
  <c r="Z3864" i="1" s="1"/>
  <c r="W3865" i="1"/>
  <c r="Z3865" i="1" s="1"/>
  <c r="W3866" i="1"/>
  <c r="AA3866" i="1" s="1"/>
  <c r="W3867" i="1"/>
  <c r="W3868" i="1"/>
  <c r="W3869" i="1"/>
  <c r="AA3869" i="1" s="1"/>
  <c r="W3870" i="1"/>
  <c r="AA3870" i="1" s="1"/>
  <c r="W3871" i="1"/>
  <c r="X3871" i="1" s="1"/>
  <c r="Z3871" i="1" s="1"/>
  <c r="W3872" i="1"/>
  <c r="Z3872" i="1" s="1"/>
  <c r="W3873" i="1"/>
  <c r="Z3873" i="1" s="1"/>
  <c r="W3874" i="1"/>
  <c r="Z3874" i="1" s="1"/>
  <c r="W3875" i="1"/>
  <c r="Z3875" i="1" s="1"/>
  <c r="W3876" i="1"/>
  <c r="W3877" i="1"/>
  <c r="AA3877" i="1" s="1"/>
  <c r="W3878" i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Z3890" i="1" s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W3900" i="1"/>
  <c r="W3901" i="1"/>
  <c r="AA3901" i="1" s="1"/>
  <c r="W3902" i="1"/>
  <c r="Z3902" i="1" s="1"/>
  <c r="W3903" i="1"/>
  <c r="Z3903" i="1" s="1"/>
  <c r="W3904" i="1"/>
  <c r="Z3904" i="1" s="1"/>
  <c r="W3905" i="1"/>
  <c r="Z3905" i="1" s="1"/>
  <c r="W3906" i="1"/>
  <c r="W3907" i="1"/>
  <c r="Z3907" i="1" s="1"/>
  <c r="W3908" i="1"/>
  <c r="Z3908" i="1" s="1"/>
  <c r="W3909" i="1"/>
  <c r="Z3909" i="1" s="1"/>
  <c r="W3910" i="1"/>
  <c r="W3911" i="1"/>
  <c r="Z3911" i="1" s="1"/>
  <c r="W3912" i="1"/>
  <c r="Z3912" i="1" s="1"/>
  <c r="W3913" i="1"/>
  <c r="Z3913" i="1" s="1"/>
  <c r="W3914" i="1"/>
  <c r="W3915" i="1"/>
  <c r="Y3915" i="1" s="1"/>
  <c r="W3916" i="1"/>
  <c r="Z3916" i="1" s="1"/>
  <c r="W3917" i="1"/>
  <c r="W3918" i="1"/>
  <c r="Z3918" i="1" s="1"/>
  <c r="W3919" i="1"/>
  <c r="Z3919" i="1" s="1"/>
  <c r="W3920" i="1"/>
  <c r="Z3920" i="1" s="1"/>
  <c r="W3921" i="1"/>
  <c r="Z3921" i="1" s="1"/>
  <c r="W3922" i="1"/>
  <c r="W3923" i="1"/>
  <c r="Z3923" i="1" s="1"/>
  <c r="W3924" i="1"/>
  <c r="Z3924" i="1" s="1"/>
  <c r="W3925" i="1"/>
  <c r="Z3925" i="1" s="1"/>
  <c r="W3926" i="1"/>
  <c r="W3927" i="1"/>
  <c r="W3928" i="1"/>
  <c r="W3929" i="1"/>
  <c r="Z3929" i="1" s="1"/>
  <c r="W3930" i="1"/>
  <c r="Z3930" i="1" s="1"/>
  <c r="W3931" i="1"/>
  <c r="Z3931" i="1" s="1"/>
  <c r="W3932" i="1"/>
  <c r="Z3932" i="1" s="1"/>
  <c r="W3933" i="1"/>
  <c r="Z3933" i="1" s="1"/>
  <c r="W3934" i="1"/>
  <c r="W3935" i="1"/>
  <c r="Z3935" i="1" s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Z3947" i="1" s="1"/>
  <c r="W3948" i="1"/>
  <c r="Z3948" i="1" s="1"/>
  <c r="W3949" i="1"/>
  <c r="W3950" i="1"/>
  <c r="W3951" i="1"/>
  <c r="Z3951" i="1" s="1"/>
  <c r="W3952" i="1"/>
  <c r="Z3952" i="1" s="1"/>
  <c r="W3953" i="1"/>
  <c r="Z3953" i="1" s="1"/>
  <c r="W3954" i="1"/>
  <c r="Z3954" i="1" s="1"/>
  <c r="W3955" i="1"/>
  <c r="Z3955" i="1" s="1"/>
  <c r="W3956" i="1"/>
  <c r="W3957" i="1"/>
  <c r="W3958" i="1"/>
  <c r="W3959" i="1"/>
  <c r="Z3959" i="1" s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Z3971" i="1" s="1"/>
  <c r="W3972" i="1"/>
  <c r="Z3972" i="1" s="1"/>
  <c r="W3973" i="1"/>
  <c r="Z3973" i="1" s="1"/>
  <c r="W3974" i="1"/>
  <c r="Z3974" i="1" s="1"/>
  <c r="W3975" i="1"/>
  <c r="Z3975" i="1" s="1"/>
  <c r="W3976" i="1"/>
  <c r="Z3976" i="1" s="1"/>
  <c r="W3977" i="1"/>
  <c r="Z3977" i="1" s="1"/>
  <c r="W3978" i="1"/>
  <c r="W3979" i="1"/>
  <c r="Z3979" i="1" s="1"/>
  <c r="W3980" i="1"/>
  <c r="Z3980" i="1" s="1"/>
  <c r="W3981" i="1"/>
  <c r="Z3981" i="1" s="1"/>
  <c r="W3982" i="1"/>
  <c r="Z3982" i="1" s="1"/>
  <c r="W3983" i="1"/>
  <c r="Z3983" i="1" s="1"/>
  <c r="W3984" i="1"/>
  <c r="Z3984" i="1" s="1"/>
  <c r="W3985" i="1"/>
  <c r="AA3985" i="1" s="1"/>
  <c r="W3986" i="1"/>
  <c r="W3987" i="1"/>
  <c r="Z3987" i="1" s="1"/>
  <c r="W3988" i="1"/>
  <c r="Z3988" i="1" s="1"/>
  <c r="W3989" i="1"/>
  <c r="W3990" i="1"/>
  <c r="W3991" i="1"/>
  <c r="Z3991" i="1" s="1"/>
  <c r="W3992" i="1"/>
  <c r="X3992" i="1" s="1"/>
  <c r="W3993" i="1"/>
  <c r="W3994" i="1"/>
  <c r="AA3994" i="1" s="1"/>
  <c r="W3995" i="1"/>
  <c r="Z3995" i="1" s="1"/>
  <c r="W3996" i="1"/>
  <c r="W3997" i="1"/>
  <c r="Z3997" i="1" s="1"/>
  <c r="W3998" i="1"/>
  <c r="Z3998" i="1" s="1"/>
  <c r="W3999" i="1"/>
  <c r="Z3999" i="1" s="1"/>
  <c r="W4000" i="1"/>
  <c r="Z4000" i="1" s="1"/>
  <c r="W4001" i="1"/>
  <c r="Z4001" i="1" s="1"/>
  <c r="W4002" i="1"/>
  <c r="W4003" i="1"/>
  <c r="Z4003" i="1" s="1"/>
  <c r="W4004" i="1"/>
  <c r="Z4004" i="1" s="1"/>
  <c r="W4005" i="1"/>
  <c r="W4006" i="1"/>
  <c r="Z4006" i="1" s="1"/>
  <c r="W4007" i="1"/>
  <c r="W4008" i="1"/>
  <c r="Z4008" i="1" s="1"/>
  <c r="W4009" i="1"/>
  <c r="Z4009" i="1" s="1"/>
  <c r="W4010" i="1"/>
  <c r="Z4010" i="1" s="1"/>
  <c r="W4011" i="1"/>
  <c r="Z4011" i="1" s="1"/>
  <c r="W4012" i="1"/>
  <c r="Z4012" i="1" s="1"/>
  <c r="W4013" i="1"/>
  <c r="W4014" i="1"/>
  <c r="W4015" i="1"/>
  <c r="Z4015" i="1" s="1"/>
  <c r="W4016" i="1"/>
  <c r="Z4016" i="1" s="1"/>
  <c r="W4017" i="1"/>
  <c r="Z4017" i="1" s="1"/>
  <c r="W4018" i="1"/>
  <c r="Z4018" i="1" s="1"/>
  <c r="W4019" i="1"/>
  <c r="Z4019" i="1" s="1"/>
  <c r="W4020" i="1"/>
  <c r="Z4020" i="1" s="1"/>
  <c r="W4021" i="1"/>
  <c r="Z4021" i="1" s="1"/>
  <c r="W4022" i="1"/>
  <c r="Z4022" i="1" s="1"/>
  <c r="W4023" i="1"/>
  <c r="Z4023" i="1" s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Z4031" i="1" s="1"/>
  <c r="W4032" i="1"/>
  <c r="Z4032" i="1" s="1"/>
  <c r="W4033" i="1"/>
  <c r="Z4033" i="1" s="1"/>
  <c r="W4034" i="1"/>
  <c r="Z4034" i="1" s="1"/>
  <c r="W4035" i="1"/>
  <c r="Z4035" i="1" s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Z4043" i="1" s="1"/>
  <c r="W4044" i="1"/>
  <c r="Z4044" i="1" s="1"/>
  <c r="W4045" i="1"/>
  <c r="AA4045" i="1" s="1"/>
  <c r="W4046" i="1"/>
  <c r="Z4046" i="1" s="1"/>
  <c r="W4047" i="1"/>
  <c r="Z4047" i="1" s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W4055" i="1"/>
  <c r="Z4055" i="1" s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Z4062" i="1" s="1"/>
  <c r="W4063" i="1"/>
  <c r="Z4063" i="1" s="1"/>
  <c r="W4064" i="1"/>
  <c r="Z4064" i="1" s="1"/>
  <c r="W4065" i="1"/>
  <c r="Z4065" i="1" s="1"/>
  <c r="W4066" i="1"/>
  <c r="W4067" i="1"/>
  <c r="Z4067" i="1" s="1"/>
  <c r="W4068" i="1"/>
  <c r="AA4068" i="1" s="1"/>
  <c r="W4069" i="1"/>
  <c r="AA4069" i="1" s="1"/>
  <c r="W4070" i="1"/>
  <c r="Z4070" i="1" s="1"/>
  <c r="W4071" i="1"/>
  <c r="Z4071" i="1" s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Z4079" i="1" s="1"/>
  <c r="W4080" i="1"/>
  <c r="W4081" i="1"/>
  <c r="Z4081" i="1" s="1"/>
  <c r="W4082" i="1"/>
  <c r="Z4082" i="1" s="1"/>
  <c r="W4083" i="1"/>
  <c r="Z4083" i="1" s="1"/>
  <c r="W4084" i="1"/>
  <c r="Z4084" i="1" s="1"/>
  <c r="W4085" i="1"/>
  <c r="Z4085" i="1" s="1"/>
  <c r="W4086" i="1"/>
  <c r="W4087" i="1"/>
  <c r="Z4087" i="1" s="1"/>
  <c r="W4088" i="1"/>
  <c r="Z4088" i="1" s="1"/>
  <c r="W4089" i="1"/>
  <c r="Z4089" i="1" s="1"/>
  <c r="W4090" i="1"/>
  <c r="Z4090" i="1" s="1"/>
  <c r="W4091" i="1"/>
  <c r="Z4091" i="1" s="1"/>
  <c r="W4092" i="1"/>
  <c r="W4093" i="1"/>
  <c r="AA4093" i="1" s="1"/>
  <c r="W4094" i="1"/>
  <c r="Z4094" i="1" s="1"/>
  <c r="W4095" i="1"/>
  <c r="Z4095" i="1" s="1"/>
  <c r="W4096" i="1"/>
  <c r="Z4096" i="1" s="1"/>
  <c r="W4097" i="1"/>
  <c r="Z4097" i="1" s="1"/>
  <c r="W4098" i="1"/>
  <c r="Z4098" i="1" s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Z4138" i="1" s="1"/>
  <c r="W4139" i="1"/>
  <c r="Z4139" i="1" s="1"/>
  <c r="W4140" i="1"/>
  <c r="Z4140" i="1" s="1"/>
  <c r="W4141" i="1"/>
  <c r="Z4141" i="1" s="1"/>
  <c r="W4142" i="1"/>
  <c r="Z4142" i="1" s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Z4174" i="1" s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Z4198" i="1" s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AA4226" i="1" s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Z4246" i="1" s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AA4258" i="1" s="1"/>
  <c r="W4259" i="1"/>
  <c r="AA4259" i="1" s="1"/>
  <c r="W4260" i="1"/>
  <c r="W4261" i="1"/>
  <c r="AA4261" i="1" s="1"/>
  <c r="W4262" i="1"/>
  <c r="AA4262" i="1" s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AA4270" i="1" s="1"/>
  <c r="W4271" i="1"/>
  <c r="Z4271" i="1" s="1"/>
  <c r="W4272" i="1"/>
  <c r="Z4272" i="1" s="1"/>
  <c r="W4273" i="1"/>
  <c r="Z4273" i="1" s="1"/>
  <c r="W4274" i="1"/>
  <c r="AA4274" i="1" s="1"/>
  <c r="W4275" i="1"/>
  <c r="W4276" i="1"/>
  <c r="Z4276" i="1" s="1"/>
  <c r="W4277" i="1"/>
  <c r="W4278" i="1"/>
  <c r="AA4278" i="1" s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AA4286" i="1" s="1"/>
  <c r="W4287" i="1"/>
  <c r="W4288" i="1"/>
  <c r="Z4288" i="1" s="1"/>
  <c r="W4289" i="1"/>
  <c r="Z4289" i="1" s="1"/>
  <c r="W4290" i="1"/>
  <c r="AA4290" i="1" s="1"/>
  <c r="W4291" i="1"/>
  <c r="W4292" i="1"/>
  <c r="W4293" i="1"/>
  <c r="Z4293" i="1" s="1"/>
  <c r="W4294" i="1"/>
  <c r="AA4294" i="1" s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AA4302" i="1" s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AA4314" i="1" s="1"/>
  <c r="W4315" i="1"/>
  <c r="W4316" i="1"/>
  <c r="W4317" i="1"/>
  <c r="W4318" i="1"/>
  <c r="AA4318" i="1" s="1"/>
  <c r="W4319" i="1"/>
  <c r="Z4319" i="1" s="1"/>
  <c r="W4320" i="1"/>
  <c r="Z4320" i="1" s="1"/>
  <c r="W4321" i="1"/>
  <c r="Z4321" i="1" s="1"/>
  <c r="W4322" i="1"/>
  <c r="AA4322" i="1" s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Z4338" i="1" s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Z4354" i="1" s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Z4386" i="1" s="1"/>
  <c r="W4387" i="1"/>
  <c r="W4388" i="1"/>
  <c r="Z4388" i="1" s="1"/>
  <c r="W4389" i="1"/>
  <c r="W4390" i="1"/>
  <c r="Z4390" i="1" s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Z4474" i="1" s="1"/>
  <c r="W4475" i="1"/>
  <c r="Z4475" i="1" s="1"/>
  <c r="W4476" i="1"/>
  <c r="Z4476" i="1" s="1"/>
  <c r="W4477" i="1"/>
  <c r="Z4477" i="1" s="1"/>
  <c r="W4478" i="1"/>
  <c r="Z4478" i="1" s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AA4498" i="1" s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Z4514" i="1" s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Z4546" i="1" s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Z4568" i="1" s="1"/>
  <c r="W4569" i="1"/>
  <c r="Z4569" i="1" s="1"/>
  <c r="W4570" i="1"/>
  <c r="Z4570" i="1" s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Z4578" i="1" s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Z4602" i="1" s="1"/>
  <c r="W4603" i="1"/>
  <c r="W4604" i="1"/>
  <c r="Z4604" i="1" s="1"/>
  <c r="W4605" i="1"/>
  <c r="Z4605" i="1" s="1"/>
  <c r="W4606" i="1"/>
  <c r="AA4606" i="1" s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AA4614" i="1" s="1"/>
  <c r="W4615" i="1"/>
  <c r="W4616" i="1"/>
  <c r="Z4616" i="1" s="1"/>
  <c r="W4617" i="1"/>
  <c r="Z4617" i="1" s="1"/>
  <c r="W4618" i="1"/>
  <c r="AA4618" i="1" s="1"/>
  <c r="W4619" i="1"/>
  <c r="W4620" i="1"/>
  <c r="W4621" i="1"/>
  <c r="W4622" i="1"/>
  <c r="AA4622" i="1" s="1"/>
  <c r="W4623" i="1"/>
  <c r="W4624" i="1"/>
  <c r="Z4624" i="1" s="1"/>
  <c r="W4625" i="1"/>
  <c r="Z4625" i="1" s="1"/>
  <c r="W4626" i="1"/>
  <c r="AA4626" i="1" s="1"/>
  <c r="W4627" i="1"/>
  <c r="W4628" i="1"/>
  <c r="Z4628" i="1" s="1"/>
  <c r="W4629" i="1"/>
  <c r="W4630" i="1"/>
  <c r="AA4630" i="1" s="1"/>
  <c r="W4631" i="1"/>
  <c r="W4632" i="1"/>
  <c r="W4633" i="1"/>
  <c r="Z4633" i="1" s="1"/>
  <c r="W4634" i="1"/>
  <c r="AA4634" i="1" s="1"/>
  <c r="W4635" i="1"/>
  <c r="W4636" i="1"/>
  <c r="Z4636" i="1" s="1"/>
  <c r="W4637" i="1"/>
  <c r="Z4637" i="1" s="1"/>
  <c r="W4638" i="1"/>
  <c r="AA4638" i="1" s="1"/>
  <c r="W4639" i="1"/>
  <c r="W4640" i="1"/>
  <c r="W4641" i="1"/>
  <c r="Z4641" i="1" s="1"/>
  <c r="W4642" i="1"/>
  <c r="W4643" i="1"/>
  <c r="W4644" i="1"/>
  <c r="Z4644" i="1" s="1"/>
  <c r="W4645" i="1"/>
  <c r="W4647" i="1"/>
  <c r="AA4647" i="1" s="1"/>
  <c r="W4648" i="1"/>
  <c r="W4649" i="1"/>
  <c r="W4650" i="1"/>
  <c r="Z4650" i="1" s="1"/>
  <c r="W4651" i="1"/>
  <c r="W4652" i="1"/>
  <c r="W4653" i="1"/>
  <c r="W4654" i="1"/>
  <c r="Z4654" i="1" s="1"/>
  <c r="W4655" i="1"/>
  <c r="AA4655" i="1" s="1"/>
  <c r="W4656" i="1"/>
  <c r="W4657" i="1"/>
  <c r="Z4657" i="1" s="1"/>
  <c r="W4658" i="1"/>
  <c r="Z4658" i="1" s="1"/>
  <c r="W4659" i="1"/>
  <c r="AA4659" i="1" s="1"/>
  <c r="W4663" i="1"/>
  <c r="Z4663" i="1" s="1"/>
  <c r="W4664" i="1"/>
  <c r="Z4664" i="1" s="1"/>
  <c r="W4665" i="1"/>
  <c r="W4666" i="1"/>
  <c r="Z4666" i="1" s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Z4678" i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Z4718" i="1" s="1"/>
  <c r="W4719" i="1"/>
  <c r="W4720" i="1"/>
  <c r="Z4720" i="1" s="1"/>
  <c r="W4721" i="1"/>
  <c r="W4722" i="1"/>
  <c r="Z4722" i="1" s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AA4739" i="1" s="1"/>
  <c r="W4740" i="1"/>
  <c r="W4741" i="1"/>
  <c r="Z4741" i="1" s="1"/>
  <c r="W4742" i="1"/>
  <c r="Z4742" i="1" s="1"/>
  <c r="W4743" i="1"/>
  <c r="AA4743" i="1" s="1"/>
  <c r="W4744" i="1"/>
  <c r="W4745" i="1"/>
  <c r="Z4745" i="1" s="1"/>
  <c r="W4746" i="1"/>
  <c r="Z4746" i="1" s="1"/>
  <c r="W4747" i="1"/>
  <c r="AA4747" i="1" s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AA4759" i="1" s="1"/>
  <c r="W4760" i="1"/>
  <c r="W4761" i="1"/>
  <c r="Z4761" i="1" s="1"/>
  <c r="W4762" i="1"/>
  <c r="W4763" i="1"/>
  <c r="AA4763" i="1" s="1"/>
  <c r="W4764" i="1"/>
  <c r="W4765" i="1"/>
  <c r="Z4765" i="1" s="1"/>
  <c r="W4766" i="1"/>
  <c r="Z4766" i="1" s="1"/>
  <c r="W4767" i="1"/>
  <c r="AA4767" i="1" s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Z4795" i="1" s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Z4823" i="1" s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AA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AA4930" i="1" s="1"/>
  <c r="W4931" i="1"/>
  <c r="W4932" i="1"/>
  <c r="Y4932" i="1" s="1"/>
  <c r="W4933" i="1"/>
  <c r="AA4933" i="1" s="1"/>
  <c r="W4934" i="1"/>
  <c r="AA4934" i="1" s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AA4943" i="1" s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AA4951" i="1" s="1"/>
  <c r="W4952" i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AA4959" i="1" s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Z4971" i="1" s="1"/>
  <c r="W4972" i="1"/>
  <c r="W4973" i="1"/>
  <c r="W4974" i="1"/>
  <c r="W4975" i="1"/>
  <c r="Z4975" i="1" s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AA5040" i="1" s="1"/>
  <c r="W5041" i="1"/>
  <c r="Z5041" i="1" s="1"/>
  <c r="W5042" i="1"/>
  <c r="Z5042" i="1" s="1"/>
  <c r="W5043" i="1"/>
  <c r="AA5043" i="1" s="1"/>
  <c r="W5044" i="1"/>
  <c r="W5045" i="1"/>
  <c r="Z5045" i="1" s="1"/>
  <c r="W5046" i="1"/>
  <c r="Z5046" i="1" s="1"/>
  <c r="W5047" i="1"/>
  <c r="Z5047" i="1" s="1"/>
  <c r="W5048" i="1"/>
  <c r="W5049" i="1"/>
  <c r="Z5049" i="1" s="1"/>
  <c r="W5050" i="1"/>
  <c r="Z5050" i="1" s="1"/>
  <c r="W5051" i="1"/>
  <c r="W5052" i="1"/>
  <c r="AA5052" i="1" s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AA5072" i="1" s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W5081" i="1"/>
  <c r="AA5081" i="1" s="1"/>
  <c r="W5082" i="1"/>
  <c r="Z5082" i="1" s="1"/>
  <c r="W5083" i="1"/>
  <c r="Z5083" i="1" s="1"/>
  <c r="W5085" i="1"/>
  <c r="W5086" i="1"/>
  <c r="Z5086" i="1" s="1"/>
  <c r="W5087" i="1"/>
  <c r="Z5087" i="1" s="1"/>
  <c r="W5088" i="1"/>
  <c r="W5089" i="1"/>
  <c r="W5090" i="1"/>
  <c r="Z5090" i="1" s="1"/>
  <c r="W5091" i="1"/>
  <c r="Z5091" i="1" s="1"/>
  <c r="W5093" i="1"/>
  <c r="Z5093" i="1" s="1"/>
  <c r="W5094" i="1"/>
  <c r="W5095" i="1"/>
  <c r="Z5095" i="1" s="1"/>
  <c r="W5096" i="1"/>
  <c r="Z5096" i="1" s="1"/>
  <c r="W5097" i="1"/>
  <c r="W5098" i="1"/>
  <c r="W5099" i="1"/>
  <c r="Z5099" i="1" s="1"/>
  <c r="W5100" i="1"/>
  <c r="W5101" i="1"/>
  <c r="Z5101" i="1" s="1"/>
  <c r="W5102" i="1"/>
  <c r="W5104" i="1"/>
  <c r="Z5104" i="1" s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AA5117" i="1" s="1"/>
  <c r="W5118" i="1"/>
  <c r="Z5118" i="1" s="1"/>
  <c r="W5119" i="1"/>
  <c r="W5120" i="1"/>
  <c r="W5121" i="1"/>
  <c r="W5122" i="1"/>
  <c r="Z5122" i="1" s="1"/>
  <c r="W5123" i="1"/>
  <c r="Z5123" i="1" s="1"/>
  <c r="W5124" i="1"/>
  <c r="W5125" i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AA5133" i="1" s="1"/>
  <c r="W5134" i="1"/>
  <c r="Z5134" i="1" s="1"/>
  <c r="W5135" i="1"/>
  <c r="W5136" i="1"/>
  <c r="W5137" i="1"/>
  <c r="W5138" i="1"/>
  <c r="Z5138" i="1" s="1"/>
  <c r="W5139" i="1"/>
  <c r="Z5139" i="1" s="1"/>
  <c r="W5140" i="1"/>
  <c r="W5141" i="1"/>
  <c r="W5142" i="1"/>
  <c r="Z5142" i="1" s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AA5149" i="1" s="1"/>
  <c r="W5150" i="1"/>
  <c r="Z5150" i="1" s="1"/>
  <c r="W5151" i="1"/>
  <c r="Z5151" i="1" s="1"/>
  <c r="W5152" i="1"/>
  <c r="AA5152" i="1" s="1"/>
  <c r="W5153" i="1"/>
  <c r="W5154" i="1"/>
  <c r="Z5154" i="1" s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Z5165" i="1" s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Z5185" i="1" s="1"/>
  <c r="W5186" i="1"/>
  <c r="Z5186" i="1" s="1"/>
  <c r="W5188" i="1"/>
  <c r="W5190" i="1"/>
  <c r="AA5190" i="1" s="1"/>
  <c r="W5191" i="1"/>
  <c r="Z5191" i="1" s="1"/>
  <c r="W5193" i="1"/>
  <c r="Z5193" i="1" s="1"/>
  <c r="W5194" i="1"/>
  <c r="Z5194" i="1" s="1"/>
  <c r="W5195" i="1"/>
  <c r="W5196" i="1"/>
  <c r="Z5196" i="1" s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Z5209" i="1" s="1"/>
  <c r="W5210" i="1"/>
  <c r="Z5210" i="1" s="1"/>
  <c r="W5211" i="1"/>
  <c r="Z5211" i="1" s="1"/>
  <c r="W5212" i="1"/>
  <c r="AA5212" i="1" s="1"/>
  <c r="W5213" i="1"/>
  <c r="Z5213" i="1" s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Z5221" i="1" s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AA5228" i="1" s="1"/>
  <c r="W5229" i="1"/>
  <c r="Z5229" i="1" s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W5237" i="1"/>
  <c r="Z5237" i="1" s="1"/>
  <c r="W5238" i="1"/>
  <c r="Z5238" i="1" s="1"/>
  <c r="W5239" i="1"/>
  <c r="Z5239" i="1" s="1"/>
  <c r="W5240" i="1"/>
  <c r="W5241" i="1"/>
  <c r="Z5241" i="1" s="1"/>
  <c r="W5242" i="1"/>
  <c r="Z5242" i="1" s="1"/>
  <c r="W5243" i="1"/>
  <c r="AA5243" i="1" s="1"/>
  <c r="W5244" i="1"/>
  <c r="AA5244" i="1" s="1"/>
  <c r="W5245" i="1"/>
  <c r="AA5245" i="1" s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Z5253" i="1" s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Z5261" i="1" s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Z5273" i="1" s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AA5289" i="1" s="1"/>
  <c r="W5290" i="1"/>
  <c r="AA5290" i="1" s="1"/>
  <c r="W5291" i="1"/>
  <c r="AA5291" i="1" s="1"/>
  <c r="W5292" i="1"/>
  <c r="W5293" i="1"/>
  <c r="Z5293" i="1" s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Z5305" i="1" s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Z5321" i="1" s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Z5329" i="1" s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Z5353" i="1" s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Z5369" i="1" s="1"/>
  <c r="W5370" i="1"/>
  <c r="AA5370" i="1" s="1"/>
  <c r="W5371" i="1"/>
  <c r="AA5371" i="1" s="1"/>
  <c r="W5372" i="1"/>
  <c r="W5373" i="1"/>
  <c r="AA5373" i="1" s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AA5385" i="1" s="1"/>
  <c r="W5386" i="1"/>
  <c r="AA5386" i="1" s="1"/>
  <c r="W5387" i="1"/>
  <c r="AA5387" i="1" s="1"/>
  <c r="W5388" i="1"/>
  <c r="AA5388" i="1" s="1"/>
  <c r="W5389" i="1"/>
  <c r="AA5389" i="1" s="1"/>
  <c r="W5390" i="1"/>
  <c r="AA5390" i="1" s="1"/>
  <c r="W5391" i="1"/>
  <c r="W5392" i="1"/>
  <c r="W5393" i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Z5401" i="1" s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Z5409" i="1" s="1"/>
  <c r="W5410" i="1"/>
  <c r="U5411" i="1"/>
  <c r="W5411" i="1" s="1"/>
  <c r="W5412" i="1"/>
  <c r="W5413" i="1"/>
  <c r="AA5413" i="1" s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Z5425" i="1" s="1"/>
  <c r="W5426" i="1"/>
  <c r="W5427" i="1"/>
  <c r="Z5427" i="1" s="1"/>
  <c r="W5428" i="1"/>
  <c r="W5429" i="1"/>
  <c r="W5430" i="1"/>
  <c r="Z5430" i="1" s="1"/>
  <c r="W5431" i="1"/>
  <c r="W5432" i="1"/>
  <c r="W5433" i="1"/>
  <c r="Z5433" i="1" s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W5446" i="1"/>
  <c r="Z5446" i="1" s="1"/>
  <c r="W5447" i="1"/>
  <c r="W5448" i="1"/>
  <c r="W5449" i="1"/>
  <c r="Z5449" i="1" s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Z5461" i="1" s="1"/>
  <c r="W5462" i="1"/>
  <c r="Z5462" i="1" s="1"/>
  <c r="W5463" i="1"/>
  <c r="W5464" i="1"/>
  <c r="W5465" i="1"/>
  <c r="AA5465" i="1" s="1"/>
  <c r="W5466" i="1"/>
  <c r="W5467" i="1"/>
  <c r="Z5467" i="1" s="1"/>
  <c r="W5468" i="1"/>
  <c r="W5469" i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Z5477" i="1" s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AA5489" i="1" s="1"/>
  <c r="W5490" i="1"/>
  <c r="W5491" i="1"/>
  <c r="AA5491" i="1" s="1"/>
  <c r="W5492" i="1"/>
  <c r="W5493" i="1"/>
  <c r="Z5493" i="1" s="1"/>
  <c r="W5494" i="1"/>
  <c r="W5495" i="1"/>
  <c r="W5496" i="1"/>
  <c r="W5497" i="1"/>
  <c r="W5498" i="1"/>
  <c r="W5499" i="1"/>
  <c r="Z5499" i="1" s="1"/>
  <c r="W5500" i="1"/>
  <c r="W5501" i="1"/>
  <c r="Z5501" i="1" s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Z5513" i="1" s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Z5529" i="1" s="1"/>
  <c r="W5530" i="1"/>
  <c r="W5531" i="1"/>
  <c r="Z5531" i="1" s="1"/>
  <c r="W5532" i="1"/>
  <c r="W5533" i="1"/>
  <c r="W5534" i="1"/>
  <c r="Z5534" i="1" s="1"/>
  <c r="W5535" i="1"/>
  <c r="W5536" i="1"/>
  <c r="W5537" i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Z5545" i="1" s="1"/>
  <c r="W5546" i="1"/>
  <c r="W5547" i="1"/>
  <c r="Z5547" i="1" s="1"/>
  <c r="W5548" i="1"/>
  <c r="W5549" i="1"/>
  <c r="W5550" i="1"/>
  <c r="Z5550" i="1" s="1"/>
  <c r="W5551" i="1"/>
  <c r="Z5551" i="1" s="1"/>
  <c r="W5552" i="1"/>
  <c r="W5553" i="1"/>
  <c r="AA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W5570" i="1"/>
  <c r="W5571" i="1"/>
  <c r="Z5571" i="1" s="1"/>
  <c r="W5572" i="1"/>
  <c r="W5573" i="1"/>
  <c r="Z5573" i="1" s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AA5597" i="1" s="1"/>
  <c r="W5598" i="1"/>
  <c r="Z5598" i="1" s="1"/>
  <c r="W5599" i="1"/>
  <c r="Z5599" i="1" s="1"/>
  <c r="W5600" i="1"/>
  <c r="W5601" i="1"/>
  <c r="W5604" i="1"/>
  <c r="AA5604" i="1" s="1"/>
  <c r="W5605" i="1"/>
  <c r="Z5605" i="1" s="1"/>
  <c r="W5606" i="1"/>
  <c r="W5607" i="1"/>
  <c r="W5608" i="1"/>
  <c r="Z5608" i="1" s="1"/>
  <c r="W5609" i="1"/>
  <c r="Z5609" i="1" s="1"/>
  <c r="W5610" i="1"/>
  <c r="AA5610" i="1" s="1"/>
  <c r="W5611" i="1"/>
  <c r="Z5611" i="1" s="1"/>
  <c r="W5612" i="1"/>
  <c r="Z5612" i="1" s="1"/>
  <c r="W5613" i="1"/>
  <c r="Z5613" i="1" s="1"/>
  <c r="W5614" i="1"/>
  <c r="AA5614" i="1" s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W5624" i="1"/>
  <c r="Z5624" i="1" s="1"/>
  <c r="W5625" i="1"/>
  <c r="Z5625" i="1" s="1"/>
  <c r="W5626" i="1"/>
  <c r="W5627" i="1"/>
  <c r="Z5627" i="1" s="1"/>
  <c r="W5628" i="1"/>
  <c r="Z5628" i="1" s="1"/>
  <c r="W5629" i="1"/>
  <c r="AA5629" i="1" s="1"/>
  <c r="W5630" i="1"/>
  <c r="W5631" i="1"/>
  <c r="W5632" i="1"/>
  <c r="W5633" i="1"/>
  <c r="Z5633" i="1" s="1"/>
  <c r="W5634" i="1"/>
  <c r="W5635" i="1"/>
  <c r="W5636" i="1"/>
  <c r="W5637" i="1"/>
  <c r="Z5637" i="1" s="1"/>
  <c r="W5638" i="1"/>
  <c r="W5639" i="1"/>
  <c r="Z5639" i="1" s="1"/>
  <c r="W5640" i="1"/>
  <c r="AA5640" i="1" s="1"/>
  <c r="W5641" i="1"/>
  <c r="Z5641" i="1" s="1"/>
  <c r="W5642" i="1"/>
  <c r="W5643" i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Z5651" i="1" s="1"/>
  <c r="W5652" i="1"/>
  <c r="Z5652" i="1" s="1"/>
  <c r="W5653" i="1"/>
  <c r="AA5653" i="1" s="1"/>
  <c r="W5654" i="1"/>
  <c r="W5655" i="1"/>
  <c r="W5656" i="1"/>
  <c r="Z5656" i="1" s="1"/>
  <c r="W5657" i="1"/>
  <c r="W5658" i="1"/>
  <c r="W5659" i="1"/>
  <c r="W5660" i="1"/>
  <c r="W5661" i="1"/>
  <c r="AA5661" i="1" s="1"/>
  <c r="W5662" i="1"/>
  <c r="W5663" i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W5680" i="1"/>
  <c r="Z5680" i="1" s="1"/>
  <c r="W5681" i="1"/>
  <c r="W5682" i="1"/>
  <c r="W5683" i="1"/>
  <c r="W5684" i="1"/>
  <c r="Z5684" i="1" s="1"/>
  <c r="W5685" i="1"/>
  <c r="W5686" i="1"/>
  <c r="W5687" i="1"/>
  <c r="AA5687" i="1" s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Z5707" i="1" s="1"/>
  <c r="W5708" i="1"/>
  <c r="W5709" i="1"/>
  <c r="AA5709" i="1" s="1"/>
  <c r="W5710" i="1"/>
  <c r="W5711" i="1"/>
  <c r="W5712" i="1"/>
  <c r="W5713" i="1"/>
  <c r="Z5713" i="1" s="1"/>
  <c r="W5714" i="1"/>
  <c r="W5715" i="1"/>
  <c r="Z5715" i="1" s="1"/>
  <c r="W5716" i="1"/>
  <c r="Z5716" i="1" s="1"/>
  <c r="W5717" i="1"/>
  <c r="Z5717" i="1" s="1"/>
  <c r="W5718" i="1"/>
  <c r="W5719" i="1"/>
  <c r="AA5719" i="1" s="1"/>
  <c r="W5720" i="1"/>
  <c r="W5721" i="1"/>
  <c r="Z5721" i="1" s="1"/>
  <c r="W5722" i="1"/>
  <c r="W5723" i="1"/>
  <c r="W5724" i="1"/>
  <c r="W5725" i="1"/>
  <c r="AA5725" i="1" s="1"/>
  <c r="W5726" i="1"/>
  <c r="AA5726" i="1" s="1"/>
  <c r="W5727" i="1"/>
  <c r="AA5727" i="1" s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AA5747" i="1" s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AA5763" i="1" s="1"/>
  <c r="W5764" i="1"/>
  <c r="W5765" i="1"/>
  <c r="Z5765" i="1" s="1"/>
  <c r="W5766" i="1"/>
  <c r="W5767" i="1"/>
  <c r="W5768" i="1"/>
  <c r="Z5768" i="1" s="1"/>
  <c r="W5769" i="1"/>
  <c r="W5770" i="1"/>
  <c r="W5771" i="1"/>
  <c r="Z5771" i="1" s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AA5779" i="1" s="1"/>
  <c r="W5780" i="1"/>
  <c r="W5781" i="1"/>
  <c r="Z5781" i="1" s="1"/>
  <c r="W5782" i="1"/>
  <c r="W5783" i="1"/>
  <c r="AA5783" i="1" s="1"/>
  <c r="W5784" i="1"/>
  <c r="Z5784" i="1" s="1"/>
  <c r="W5785" i="1"/>
  <c r="W5786" i="1"/>
  <c r="W5787" i="1"/>
  <c r="W5788" i="1"/>
  <c r="Z5788" i="1" s="1"/>
  <c r="W5789" i="1"/>
  <c r="AA5789" i="1" s="1"/>
  <c r="W5790" i="1"/>
  <c r="W5791" i="1"/>
  <c r="AA5791" i="1" s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AA5801" i="1" s="1"/>
  <c r="W5802" i="1"/>
  <c r="AA5802" i="1" s="1"/>
  <c r="W5803" i="1"/>
  <c r="AA5803" i="1" s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AA5811" i="1" s="1"/>
  <c r="W5812" i="1"/>
  <c r="W5813" i="1"/>
  <c r="AA5813" i="1" s="1"/>
  <c r="W5814" i="1"/>
  <c r="W5815" i="1"/>
  <c r="W5816" i="1"/>
  <c r="W5817" i="1"/>
  <c r="W5818" i="1"/>
  <c r="W5819" i="1"/>
  <c r="W5820" i="1"/>
  <c r="Z5820" i="1" s="1"/>
  <c r="W5821" i="1"/>
  <c r="W5822" i="1"/>
  <c r="W5823" i="1"/>
  <c r="Z5823" i="1" s="1"/>
  <c r="U5824" i="1"/>
  <c r="W5824" i="1" s="1"/>
  <c r="W5825" i="1"/>
  <c r="W5826" i="1"/>
  <c r="W5827" i="1"/>
  <c r="Z5827" i="1" s="1"/>
  <c r="W5828" i="1"/>
  <c r="W5829" i="1"/>
  <c r="AA5829" i="1" s="1"/>
  <c r="W5830" i="1"/>
  <c r="W5831" i="1"/>
  <c r="W5832" i="1"/>
  <c r="Z5832" i="1" s="1"/>
  <c r="W5833" i="1"/>
  <c r="W5834" i="1"/>
  <c r="W5835" i="1"/>
  <c r="W5836" i="1"/>
  <c r="W5837" i="1"/>
  <c r="Z5837" i="1" s="1"/>
  <c r="W5838" i="1"/>
  <c r="W5839" i="1"/>
  <c r="AA5839" i="1" s="1"/>
  <c r="W5840" i="1"/>
  <c r="Z5840" i="1" s="1"/>
  <c r="W5841" i="1"/>
  <c r="Z5841" i="1" s="1"/>
  <c r="W5842" i="1"/>
  <c r="W5843" i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Z5851" i="1" s="1"/>
  <c r="W5852" i="1"/>
  <c r="AA5852" i="1" s="1"/>
  <c r="W5853" i="1"/>
  <c r="AA5853" i="1" s="1"/>
  <c r="W5854" i="1"/>
  <c r="W5855" i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AA5888" i="1" s="1"/>
  <c r="W5889" i="1"/>
  <c r="W5890" i="1"/>
  <c r="Z5890" i="1" s="1"/>
  <c r="W5892" i="1"/>
  <c r="W5893" i="1"/>
  <c r="Z5893" i="1" s="1"/>
  <c r="W5894" i="1"/>
  <c r="W5895" i="1"/>
  <c r="W5896" i="1"/>
  <c r="W5897" i="1"/>
  <c r="AA5897" i="1" s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Z5929" i="1" s="1"/>
  <c r="W5930" i="1"/>
  <c r="W5931" i="1"/>
  <c r="W5932" i="1"/>
  <c r="W5933" i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W5970" i="1"/>
  <c r="W5971" i="1"/>
  <c r="Z5971" i="1" s="1"/>
  <c r="W5972" i="1"/>
  <c r="W5973" i="1"/>
  <c r="AA5973" i="1" s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AA5981" i="1" s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W5990" i="1"/>
  <c r="W5991" i="1"/>
  <c r="Z5991" i="1" s="1"/>
  <c r="W5992" i="1"/>
  <c r="W5993" i="1"/>
  <c r="Z5993" i="1" s="1"/>
  <c r="W5994" i="1"/>
  <c r="W5995" i="1"/>
  <c r="W5996" i="1"/>
  <c r="W5997" i="1"/>
  <c r="W5998" i="1"/>
  <c r="W5999" i="1"/>
  <c r="Z5999" i="1" s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W6035" i="1"/>
  <c r="W6036" i="1"/>
  <c r="Z6036" i="1" s="1"/>
  <c r="W6037" i="1"/>
  <c r="W6038" i="1"/>
  <c r="W6039" i="1"/>
  <c r="W6040" i="1"/>
  <c r="Z6040" i="1" s="1"/>
  <c r="W6041" i="1"/>
  <c r="W6042" i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W6067" i="1"/>
  <c r="W6068" i="1"/>
  <c r="Z6068" i="1" s="1"/>
  <c r="W6069" i="1"/>
  <c r="W6070" i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AA6098" i="1" s="1"/>
  <c r="W6099" i="1"/>
  <c r="W6100" i="1"/>
  <c r="Z6100" i="1" s="1"/>
  <c r="W6101" i="1"/>
  <c r="W6102" i="1"/>
  <c r="AA6102" i="1" s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AA6122" i="1" s="1"/>
  <c r="W6123" i="1"/>
  <c r="W6124" i="1"/>
  <c r="AA6124" i="1" s="1"/>
  <c r="W6125" i="1"/>
  <c r="W6126" i="1"/>
  <c r="W6127" i="1"/>
  <c r="W6128" i="1"/>
  <c r="Z6128" i="1" s="1"/>
  <c r="W6129" i="1"/>
  <c r="W6130" i="1"/>
  <c r="W6131" i="1"/>
  <c r="W6132" i="1"/>
  <c r="AA6132" i="1" s="1"/>
  <c r="W6133" i="1"/>
  <c r="W6134" i="1"/>
  <c r="Z6134" i="1" s="1"/>
  <c r="W6135" i="1"/>
  <c r="W6136" i="1"/>
  <c r="W6137" i="1"/>
  <c r="W6138" i="1"/>
  <c r="W6139" i="1"/>
  <c r="Z6139" i="1" s="1"/>
  <c r="W6140" i="1"/>
  <c r="Z6140" i="1" s="1"/>
  <c r="W6141" i="1"/>
  <c r="W6142" i="1"/>
  <c r="W6143" i="1"/>
  <c r="AA6143" i="1" s="1"/>
  <c r="W6144" i="1"/>
  <c r="W6145" i="1"/>
  <c r="W6146" i="1"/>
  <c r="W6147" i="1"/>
  <c r="W6148" i="1"/>
  <c r="AA6148" i="1" s="1"/>
  <c r="W6149" i="1"/>
  <c r="W6150" i="1"/>
  <c r="W6154" i="1"/>
  <c r="Y6154" i="1" s="1"/>
  <c r="W6155" i="1"/>
  <c r="W6156" i="1"/>
  <c r="W6157" i="1"/>
  <c r="W6158" i="1"/>
  <c r="W6159" i="1"/>
  <c r="Z6159" i="1" s="1"/>
  <c r="W6160" i="1"/>
  <c r="W6161" i="1"/>
  <c r="AA6161" i="1" s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AA6181" i="1" s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Z6193" i="1" s="1"/>
  <c r="W6194" i="1"/>
  <c r="Z6194" i="1" s="1"/>
  <c r="W6195" i="1"/>
  <c r="Z6195" i="1" s="1"/>
  <c r="W6196" i="1"/>
  <c r="W6197" i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AA6205" i="1" s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AA6249" i="1" s="1"/>
  <c r="W6250" i="1"/>
  <c r="W6251" i="1"/>
  <c r="AA6251" i="1" s="1"/>
  <c r="W6252" i="1"/>
  <c r="W6253" i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W6270" i="1"/>
  <c r="Z6270" i="1" s="1"/>
  <c r="W6271" i="1"/>
  <c r="Z6271" i="1" s="1"/>
  <c r="W6272" i="1"/>
  <c r="W6273" i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Z7102" i="1" s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Z7142" i="1" s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L85" i="2" s="1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8" i="1"/>
  <c r="Z9" i="1"/>
  <c r="Z12" i="1"/>
  <c r="Z13" i="1"/>
  <c r="Z16" i="1"/>
  <c r="Z17" i="1"/>
  <c r="Z20" i="1"/>
  <c r="Z21" i="1"/>
  <c r="Z23" i="1"/>
  <c r="Z24" i="1"/>
  <c r="Z25" i="1"/>
  <c r="Z28" i="1"/>
  <c r="Z29" i="1"/>
  <c r="Z32" i="1"/>
  <c r="Z33" i="1"/>
  <c r="Z36" i="1"/>
  <c r="Z37" i="1"/>
  <c r="Z40" i="1"/>
  <c r="Z41" i="1"/>
  <c r="Z44" i="1"/>
  <c r="Z45" i="1"/>
  <c r="Z46" i="1"/>
  <c r="Z48" i="1"/>
  <c r="Z49" i="1"/>
  <c r="Z52" i="1"/>
  <c r="Z53" i="1"/>
  <c r="Z64" i="1"/>
  <c r="Z65" i="1"/>
  <c r="Z68" i="1"/>
  <c r="Z69" i="1"/>
  <c r="Z72" i="1"/>
  <c r="Z73" i="1"/>
  <c r="Z76" i="1"/>
  <c r="Z77" i="1"/>
  <c r="Z78" i="1"/>
  <c r="Z80" i="1"/>
  <c r="Z81" i="1"/>
  <c r="Z84" i="1"/>
  <c r="Z85" i="1"/>
  <c r="Z88" i="1"/>
  <c r="Z89" i="1"/>
  <c r="Z90" i="1"/>
  <c r="Z92" i="1"/>
  <c r="Z93" i="1"/>
  <c r="Z96" i="1"/>
  <c r="Z97" i="1"/>
  <c r="Z98" i="1"/>
  <c r="Z100" i="1"/>
  <c r="Z101" i="1"/>
  <c r="Z104" i="1"/>
  <c r="Z105" i="1"/>
  <c r="Z108" i="1"/>
  <c r="Z109" i="1"/>
  <c r="Z110" i="1"/>
  <c r="Z112" i="1"/>
  <c r="Z113" i="1"/>
  <c r="Z116" i="1"/>
  <c r="Z117" i="1"/>
  <c r="Z120" i="1"/>
  <c r="Z121" i="1"/>
  <c r="Z124" i="1"/>
  <c r="Z125" i="1"/>
  <c r="Z128" i="1"/>
  <c r="Z129" i="1"/>
  <c r="Z130" i="1"/>
  <c r="Z132" i="1"/>
  <c r="Z133" i="1"/>
  <c r="Z136" i="1"/>
  <c r="Z137" i="1"/>
  <c r="Z140" i="1"/>
  <c r="Z141" i="1"/>
  <c r="Z144" i="1"/>
  <c r="Z145" i="1"/>
  <c r="Z148" i="1"/>
  <c r="Z149" i="1"/>
  <c r="Z156" i="1"/>
  <c r="Z157" i="1"/>
  <c r="Z160" i="1"/>
  <c r="Z161" i="1"/>
  <c r="Z164" i="1"/>
  <c r="Z165" i="1"/>
  <c r="Z168" i="1"/>
  <c r="Z169" i="1"/>
  <c r="Z172" i="1"/>
  <c r="Z173" i="1"/>
  <c r="Z176" i="1"/>
  <c r="Z177" i="1"/>
  <c r="Z178" i="1"/>
  <c r="Z180" i="1"/>
  <c r="Z181" i="1"/>
  <c r="Z184" i="1"/>
  <c r="Z185" i="1"/>
  <c r="Z188" i="1"/>
  <c r="Z189" i="1"/>
  <c r="Z192" i="1"/>
  <c r="Z193" i="1"/>
  <c r="Z196" i="1"/>
  <c r="Z197" i="1"/>
  <c r="Z200" i="1"/>
  <c r="Z201" i="1"/>
  <c r="Z204" i="1"/>
  <c r="Z205" i="1"/>
  <c r="Z208" i="1"/>
  <c r="Z209" i="1"/>
  <c r="Z210" i="1"/>
  <c r="Z212" i="1"/>
  <c r="Z216" i="1"/>
  <c r="Z217" i="1"/>
  <c r="Z218" i="1"/>
  <c r="Z220" i="1"/>
  <c r="Z221" i="1"/>
  <c r="Z224" i="1"/>
  <c r="Z225" i="1"/>
  <c r="Z228" i="1"/>
  <c r="Z229" i="1"/>
  <c r="Z232" i="1"/>
  <c r="Z233" i="1"/>
  <c r="Z236" i="1"/>
  <c r="Z237" i="1"/>
  <c r="Z238" i="1"/>
  <c r="Z240" i="1"/>
  <c r="Z241" i="1"/>
  <c r="Z244" i="1"/>
  <c r="Z245" i="1"/>
  <c r="Z248" i="1"/>
  <c r="Z249" i="1"/>
  <c r="Z252" i="1"/>
  <c r="Z256" i="1"/>
  <c r="Z257" i="1"/>
  <c r="Z260" i="1"/>
  <c r="Z261" i="1"/>
  <c r="Z264" i="1"/>
  <c r="Z265" i="1"/>
  <c r="Z276" i="1"/>
  <c r="Z277" i="1"/>
  <c r="Z278" i="1"/>
  <c r="Z280" i="1"/>
  <c r="Z292" i="1"/>
  <c r="Z293" i="1"/>
  <c r="Z294" i="1"/>
  <c r="Z295" i="1"/>
  <c r="Z296" i="1"/>
  <c r="Z297" i="1"/>
  <c r="Z298" i="1"/>
  <c r="Z300" i="1"/>
  <c r="Z301" i="1"/>
  <c r="Z304" i="1"/>
  <c r="Z305" i="1"/>
  <c r="Z308" i="1"/>
  <c r="Z309" i="1"/>
  <c r="Z312" i="1"/>
  <c r="Z313" i="1"/>
  <c r="Z316" i="1"/>
  <c r="Z317" i="1"/>
  <c r="Z318" i="1"/>
  <c r="Z320" i="1"/>
  <c r="Z321" i="1"/>
  <c r="Z324" i="1"/>
  <c r="Z325" i="1"/>
  <c r="Z328" i="1"/>
  <c r="Z329" i="1"/>
  <c r="Z330" i="1"/>
  <c r="Z332" i="1"/>
  <c r="Z333" i="1"/>
  <c r="Z335" i="1"/>
  <c r="Z336" i="1"/>
  <c r="Z337" i="1"/>
  <c r="Z340" i="1"/>
  <c r="Z341" i="1"/>
  <c r="Z342" i="1"/>
  <c r="Z344" i="1"/>
  <c r="Z345" i="1"/>
  <c r="Z348" i="1"/>
  <c r="Z349" i="1"/>
  <c r="Z352" i="1"/>
  <c r="Z353" i="1"/>
  <c r="Z356" i="1"/>
  <c r="Z357" i="1"/>
  <c r="Z362" i="1"/>
  <c r="Z364" i="1"/>
  <c r="Z365" i="1"/>
  <c r="Z368" i="1"/>
  <c r="Z369" i="1"/>
  <c r="Z372" i="1"/>
  <c r="Z373" i="1"/>
  <c r="Z374" i="1"/>
  <c r="Z376" i="1"/>
  <c r="Z377" i="1"/>
  <c r="Z380" i="1"/>
  <c r="Z381" i="1"/>
  <c r="Z382" i="1"/>
  <c r="Z385" i="1"/>
  <c r="Z386" i="1"/>
  <c r="Z388" i="1"/>
  <c r="Z389" i="1"/>
  <c r="Z392" i="1"/>
  <c r="Z393" i="1"/>
  <c r="Z394" i="1"/>
  <c r="Z396" i="1"/>
  <c r="Z397" i="1"/>
  <c r="Z400" i="1"/>
  <c r="Z401" i="1"/>
  <c r="Z404" i="1"/>
  <c r="Z405" i="1"/>
  <c r="Z406" i="1"/>
  <c r="Z408" i="1"/>
  <c r="Z409" i="1"/>
  <c r="Z412" i="1"/>
  <c r="Z413" i="1"/>
  <c r="Z416" i="1"/>
  <c r="Z417" i="1"/>
  <c r="Z420" i="1"/>
  <c r="Z421" i="1"/>
  <c r="Z424" i="1"/>
  <c r="Z425" i="1"/>
  <c r="Z428" i="1"/>
  <c r="Z429" i="1"/>
  <c r="Z432" i="1"/>
  <c r="Z433" i="1"/>
  <c r="Z436" i="1"/>
  <c r="Z437" i="1"/>
  <c r="Z440" i="1"/>
  <c r="Z441" i="1"/>
  <c r="Z444" i="1"/>
  <c r="Z445" i="1"/>
  <c r="Z448" i="1"/>
  <c r="Z449" i="1"/>
  <c r="Z450" i="1"/>
  <c r="Z452" i="1"/>
  <c r="Z453" i="1"/>
  <c r="Z456" i="1"/>
  <c r="Z460" i="1"/>
  <c r="Z461" i="1"/>
  <c r="Z464" i="1"/>
  <c r="Z465" i="1"/>
  <c r="Z469" i="1"/>
  <c r="Z471" i="1"/>
  <c r="Z472" i="1"/>
  <c r="Z473" i="1"/>
  <c r="Z476" i="1"/>
  <c r="Z477" i="1"/>
  <c r="Z478" i="1"/>
  <c r="Z480" i="1"/>
  <c r="Z481" i="1"/>
  <c r="Z484" i="1"/>
  <c r="Z485" i="1"/>
  <c r="Z488" i="1"/>
  <c r="Z489" i="1"/>
  <c r="Z492" i="1"/>
  <c r="Z493" i="1"/>
  <c r="Z496" i="1"/>
  <c r="Z497" i="1"/>
  <c r="Z500" i="1"/>
  <c r="Z501" i="1"/>
  <c r="Z504" i="1"/>
  <c r="Z505" i="1"/>
  <c r="Z508" i="1"/>
  <c r="Z509" i="1"/>
  <c r="Z512" i="1"/>
  <c r="Z513" i="1"/>
  <c r="Z516" i="1"/>
  <c r="Z517" i="1"/>
  <c r="Z520" i="1"/>
  <c r="Z521" i="1"/>
  <c r="Z522" i="1"/>
  <c r="Z524" i="1"/>
  <c r="Z525" i="1"/>
  <c r="Z528" i="1"/>
  <c r="Z529" i="1"/>
  <c r="Z532" i="1"/>
  <c r="Z533" i="1"/>
  <c r="Z536" i="1"/>
  <c r="Z537" i="1"/>
  <c r="Z540" i="1"/>
  <c r="Z541" i="1"/>
  <c r="Z542" i="1"/>
  <c r="Z544" i="1"/>
  <c r="Z545" i="1"/>
  <c r="Z548" i="1"/>
  <c r="Z549" i="1"/>
  <c r="Z552" i="1"/>
  <c r="Z553" i="1"/>
  <c r="Z556" i="1"/>
  <c r="Z557" i="1"/>
  <c r="Z560" i="1"/>
  <c r="Z561" i="1"/>
  <c r="Z564" i="1"/>
  <c r="Z565" i="1"/>
  <c r="Z566" i="1"/>
  <c r="Z568" i="1"/>
  <c r="Z569" i="1"/>
  <c r="Z572" i="1"/>
  <c r="Z573" i="1"/>
  <c r="Z576" i="1"/>
  <c r="Z577" i="1"/>
  <c r="Z580" i="1"/>
  <c r="Z581" i="1"/>
  <c r="Z584" i="1"/>
  <c r="Z585" i="1"/>
  <c r="Z586" i="1"/>
  <c r="Z588" i="1"/>
  <c r="Z589" i="1"/>
  <c r="Z592" i="1"/>
  <c r="Z593" i="1"/>
  <c r="Z596" i="1"/>
  <c r="Z597" i="1"/>
  <c r="Z600" i="1"/>
  <c r="Z601" i="1"/>
  <c r="Z604" i="1"/>
  <c r="Z605" i="1"/>
  <c r="Z606" i="1"/>
  <c r="Z608" i="1"/>
  <c r="Z609" i="1"/>
  <c r="Z612" i="1"/>
  <c r="Z613" i="1"/>
  <c r="Z616" i="1"/>
  <c r="Z617" i="1"/>
  <c r="Z620" i="1"/>
  <c r="Z621" i="1"/>
  <c r="Z624" i="1"/>
  <c r="Z625" i="1"/>
  <c r="Z628" i="1"/>
  <c r="Z629" i="1"/>
  <c r="Z636" i="1"/>
  <c r="Z637" i="1"/>
  <c r="Z640" i="1"/>
  <c r="Z641" i="1"/>
  <c r="Z644" i="1"/>
  <c r="Z645" i="1"/>
  <c r="Z648" i="1"/>
  <c r="Z649" i="1"/>
  <c r="Z652" i="1"/>
  <c r="Z653" i="1"/>
  <c r="Z656" i="1"/>
  <c r="Z657" i="1"/>
  <c r="Z660" i="1"/>
  <c r="Z661" i="1"/>
  <c r="Z662" i="1"/>
  <c r="Z664" i="1"/>
  <c r="Z665" i="1"/>
  <c r="Z668" i="1"/>
  <c r="Z669" i="1"/>
  <c r="Z672" i="1"/>
  <c r="Z673" i="1"/>
  <c r="Z676" i="1"/>
  <c r="Z677" i="1"/>
  <c r="Z680" i="1"/>
  <c r="Z681" i="1"/>
  <c r="Z684" i="1"/>
  <c r="Z685" i="1"/>
  <c r="Z688" i="1"/>
  <c r="Z689" i="1"/>
  <c r="Z692" i="1"/>
  <c r="Z693" i="1"/>
  <c r="Z696" i="1"/>
  <c r="Z697" i="1"/>
  <c r="Z700" i="1"/>
  <c r="Z701" i="1"/>
  <c r="Z704" i="1"/>
  <c r="Z705" i="1"/>
  <c r="Z708" i="1"/>
  <c r="Z709" i="1"/>
  <c r="Z710" i="1"/>
  <c r="Z711" i="1"/>
  <c r="Z712" i="1"/>
  <c r="Z713" i="1"/>
  <c r="Z714" i="1"/>
  <c r="Z716" i="1"/>
  <c r="Z717" i="1"/>
  <c r="Z720" i="1"/>
  <c r="Z721" i="1"/>
  <c r="Z724" i="1"/>
  <c r="Z725" i="1"/>
  <c r="Z728" i="1"/>
  <c r="Z729" i="1"/>
  <c r="Z732" i="1"/>
  <c r="Z733" i="1"/>
  <c r="Z734" i="1"/>
  <c r="Z736" i="1"/>
  <c r="Z737" i="1"/>
  <c r="Z740" i="1"/>
  <c r="Z741" i="1"/>
  <c r="Z744" i="1"/>
  <c r="Z745" i="1"/>
  <c r="Z748" i="1"/>
  <c r="Z749" i="1"/>
  <c r="Z752" i="1"/>
  <c r="Z753" i="1"/>
  <c r="Z756" i="1"/>
  <c r="Z757" i="1"/>
  <c r="Z760" i="1"/>
  <c r="Z761" i="1"/>
  <c r="Z762" i="1"/>
  <c r="Z764" i="1"/>
  <c r="Z765" i="1"/>
  <c r="Z772" i="1"/>
  <c r="Z773" i="1"/>
  <c r="Z776" i="1"/>
  <c r="Z777" i="1"/>
  <c r="Z780" i="1"/>
  <c r="Z781" i="1"/>
  <c r="Z784" i="1"/>
  <c r="Z785" i="1"/>
  <c r="Z788" i="1"/>
  <c r="Z789" i="1"/>
  <c r="Z790" i="1"/>
  <c r="Z792" i="1"/>
  <c r="Z793" i="1"/>
  <c r="Z796" i="1"/>
  <c r="Z797" i="1"/>
  <c r="Z800" i="1"/>
  <c r="Z801" i="1"/>
  <c r="Z804" i="1"/>
  <c r="Z805" i="1"/>
  <c r="Z808" i="1"/>
  <c r="Z809" i="1"/>
  <c r="Z810" i="1"/>
  <c r="Z812" i="1"/>
  <c r="Z813" i="1"/>
  <c r="Z816" i="1"/>
  <c r="Z817" i="1"/>
  <c r="Z820" i="1"/>
  <c r="Z821" i="1"/>
  <c r="Z824" i="1"/>
  <c r="Z825" i="1"/>
  <c r="Z828" i="1"/>
  <c r="Z829" i="1"/>
  <c r="Z832" i="1"/>
  <c r="Z833" i="1"/>
  <c r="Z836" i="1"/>
  <c r="Z837" i="1"/>
  <c r="Z840" i="1"/>
  <c r="Z841" i="1"/>
  <c r="Z844" i="1"/>
  <c r="Z845" i="1"/>
  <c r="Z848" i="1"/>
  <c r="Z849" i="1"/>
  <c r="Z852" i="1"/>
  <c r="Z853" i="1"/>
  <c r="Z854" i="1"/>
  <c r="Z856" i="1"/>
  <c r="Z857" i="1"/>
  <c r="Z860" i="1"/>
  <c r="Z861" i="1"/>
  <c r="Z864" i="1"/>
  <c r="Z865" i="1"/>
  <c r="Z868" i="1"/>
  <c r="Z869" i="1"/>
  <c r="Z873" i="1"/>
  <c r="Z876" i="1"/>
  <c r="Z877" i="1"/>
  <c r="Z880" i="1"/>
  <c r="Z881" i="1"/>
  <c r="Z884" i="1"/>
  <c r="Z885" i="1"/>
  <c r="Z886" i="1"/>
  <c r="Z888" i="1"/>
  <c r="Z889" i="1"/>
  <c r="Z892" i="1"/>
  <c r="Z893" i="1"/>
  <c r="Z897" i="1"/>
  <c r="Z901" i="1"/>
  <c r="Z904" i="1"/>
  <c r="Z905" i="1"/>
  <c r="Z908" i="1"/>
  <c r="Z909" i="1"/>
  <c r="Z912" i="1"/>
  <c r="Z913" i="1"/>
  <c r="Z916" i="1"/>
  <c r="Z917" i="1"/>
  <c r="Z920" i="1"/>
  <c r="Z921" i="1"/>
  <c r="Z924" i="1"/>
  <c r="Z925" i="1"/>
  <c r="Z928" i="1"/>
  <c r="Z929" i="1"/>
  <c r="Z932" i="1"/>
  <c r="Z933" i="1"/>
  <c r="Z936" i="1"/>
  <c r="Z937" i="1"/>
  <c r="Z938" i="1"/>
  <c r="Z940" i="1"/>
  <c r="Z941" i="1"/>
  <c r="Z944" i="1"/>
  <c r="Z945" i="1"/>
  <c r="Z948" i="1"/>
  <c r="Z949" i="1"/>
  <c r="Z952" i="1"/>
  <c r="Z953" i="1"/>
  <c r="Z956" i="1"/>
  <c r="Z957" i="1"/>
  <c r="Z960" i="1"/>
  <c r="Z961" i="1"/>
  <c r="Z964" i="1"/>
  <c r="Z965" i="1"/>
  <c r="Z968" i="1"/>
  <c r="Z969" i="1"/>
  <c r="Z972" i="1"/>
  <c r="Z973" i="1"/>
  <c r="Z976" i="1"/>
  <c r="Z977" i="1"/>
  <c r="Z980" i="1"/>
  <c r="Z981" i="1"/>
  <c r="Z982" i="1"/>
  <c r="Z984" i="1"/>
  <c r="Z985" i="1"/>
  <c r="Z988" i="1"/>
  <c r="Z989" i="1"/>
  <c r="Z992" i="1"/>
  <c r="Z993" i="1"/>
  <c r="Z996" i="1"/>
  <c r="Z997" i="1"/>
  <c r="Z1000" i="1"/>
  <c r="Z1001" i="1"/>
  <c r="Z1004" i="1"/>
  <c r="Z1005" i="1"/>
  <c r="Z1008" i="1"/>
  <c r="Z1009" i="1"/>
  <c r="Z1012" i="1"/>
  <c r="Z1020" i="1"/>
  <c r="Z1021" i="1"/>
  <c r="Z1024" i="1"/>
  <c r="Z1025" i="1"/>
  <c r="Z1028" i="1"/>
  <c r="Z1029" i="1"/>
  <c r="Z1033" i="1"/>
  <c r="Z1036" i="1"/>
  <c r="Z1037" i="1"/>
  <c r="Z1040" i="1"/>
  <c r="Z1041" i="1"/>
  <c r="Z1044" i="1"/>
  <c r="Z1045" i="1"/>
  <c r="Z1048" i="1"/>
  <c r="Z1049" i="1"/>
  <c r="Z1052" i="1"/>
  <c r="Z1053" i="1"/>
  <c r="Z1057" i="1"/>
  <c r="Z1060" i="1"/>
  <c r="Z1061" i="1"/>
  <c r="Z1063" i="1"/>
  <c r="Z1064" i="1"/>
  <c r="Z1065" i="1"/>
  <c r="Z1068" i="1"/>
  <c r="Z1069" i="1"/>
  <c r="Z1072" i="1"/>
  <c r="Z1073" i="1"/>
  <c r="Z1076" i="1"/>
  <c r="Z1077" i="1"/>
  <c r="Z1078" i="1"/>
  <c r="Z1080" i="1"/>
  <c r="Z1081" i="1"/>
  <c r="Z1084" i="1"/>
  <c r="Z1085" i="1"/>
  <c r="Z1088" i="1"/>
  <c r="Z1089" i="1"/>
  <c r="Z1092" i="1"/>
  <c r="Z1093" i="1"/>
  <c r="Z1096" i="1"/>
  <c r="Z1097" i="1"/>
  <c r="Z1100" i="1"/>
  <c r="Z1101" i="1"/>
  <c r="Z1104" i="1"/>
  <c r="Z1105" i="1"/>
  <c r="Z1108" i="1"/>
  <c r="Z1109" i="1"/>
  <c r="Z1112" i="1"/>
  <c r="Z1113" i="1"/>
  <c r="Z1116" i="1"/>
  <c r="Z1117" i="1"/>
  <c r="Z1120" i="1"/>
  <c r="Z1121" i="1"/>
  <c r="Z1122" i="1"/>
  <c r="Z1124" i="1"/>
  <c r="Z1125" i="1"/>
  <c r="Z1128" i="1"/>
  <c r="Z1129" i="1"/>
  <c r="Z1132" i="1"/>
  <c r="Z1133" i="1"/>
  <c r="Z1136" i="1"/>
  <c r="Z1137" i="1"/>
  <c r="Z1140" i="1"/>
  <c r="Z1141" i="1"/>
  <c r="Z1144" i="1"/>
  <c r="Z1145" i="1"/>
  <c r="Z1148" i="1"/>
  <c r="Z1149" i="1"/>
  <c r="Z1152" i="1"/>
  <c r="Z1153" i="1"/>
  <c r="Z1156" i="1"/>
  <c r="Z1157" i="1"/>
  <c r="Z1160" i="1"/>
  <c r="Z1161" i="1"/>
  <c r="Z1164" i="1"/>
  <c r="Z1165" i="1"/>
  <c r="Z1166" i="1"/>
  <c r="Z1168" i="1"/>
  <c r="Z1169" i="1"/>
  <c r="Z1172" i="1"/>
  <c r="Z1173" i="1"/>
  <c r="Z1176" i="1"/>
  <c r="Z1177" i="1"/>
  <c r="Z1180" i="1"/>
  <c r="Z1181" i="1"/>
  <c r="Z1184" i="1"/>
  <c r="Z1185" i="1"/>
  <c r="Z1188" i="1"/>
  <c r="Z1189" i="1"/>
  <c r="Z1192" i="1"/>
  <c r="Z1193" i="1"/>
  <c r="Z1196" i="1"/>
  <c r="Z1197" i="1"/>
  <c r="Z1200" i="1"/>
  <c r="Z1201" i="1"/>
  <c r="Z1204" i="1"/>
  <c r="Z1205" i="1"/>
  <c r="Z1206" i="1"/>
  <c r="Z1208" i="1"/>
  <c r="Z1209" i="1"/>
  <c r="Z1212" i="1"/>
  <c r="Z1213" i="1"/>
  <c r="Z1216" i="1"/>
  <c r="Z1217" i="1"/>
  <c r="Z1220" i="1"/>
  <c r="Z1221" i="1"/>
  <c r="Z1224" i="1"/>
  <c r="Z1225" i="1"/>
  <c r="Z1228" i="1"/>
  <c r="Z1229" i="1"/>
  <c r="Z1232" i="1"/>
  <c r="Z1233" i="1"/>
  <c r="Z1236" i="1"/>
  <c r="Z1237" i="1"/>
  <c r="Z1240" i="1"/>
  <c r="Z1241" i="1"/>
  <c r="Z1244" i="1"/>
  <c r="Z1245" i="1"/>
  <c r="Z1248" i="1"/>
  <c r="Z1249" i="1"/>
  <c r="Z1252" i="1"/>
  <c r="Z1253" i="1"/>
  <c r="Z1256" i="1"/>
  <c r="Z1257" i="1"/>
  <c r="Z1258" i="1"/>
  <c r="Z1260" i="1"/>
  <c r="Z1261" i="1"/>
  <c r="Z1264" i="1"/>
  <c r="Z1265" i="1"/>
  <c r="Z1268" i="1"/>
  <c r="Z1269" i="1"/>
  <c r="Z1272" i="1"/>
  <c r="Z1273" i="1"/>
  <c r="Z1276" i="1"/>
  <c r="Z1277" i="1"/>
  <c r="Z1280" i="1"/>
  <c r="Z1281" i="1"/>
  <c r="Z1284" i="1"/>
  <c r="Z1285" i="1"/>
  <c r="Z1288" i="1"/>
  <c r="Z1289" i="1"/>
  <c r="Z1292" i="1"/>
  <c r="Z1293" i="1"/>
  <c r="Z1296" i="1"/>
  <c r="Z1297" i="1"/>
  <c r="Z1300" i="1"/>
  <c r="Z1301" i="1"/>
  <c r="Z1304" i="1"/>
  <c r="Z1305" i="1"/>
  <c r="Z1308" i="1"/>
  <c r="Z1309" i="1"/>
  <c r="Z1312" i="1"/>
  <c r="Z1313" i="1"/>
  <c r="Z1316" i="1"/>
  <c r="Z1317" i="1"/>
  <c r="Z1320" i="1"/>
  <c r="Z1321" i="1"/>
  <c r="Z1324" i="1"/>
  <c r="Z1325" i="1"/>
  <c r="Z1328" i="1"/>
  <c r="Z1329" i="1"/>
  <c r="Z1332" i="1"/>
  <c r="Z1333" i="1"/>
  <c r="Z1334" i="1"/>
  <c r="Z1336" i="1"/>
  <c r="Z1337" i="1"/>
  <c r="Z1340" i="1"/>
  <c r="Z1341" i="1"/>
  <c r="Z1344" i="1"/>
  <c r="Z1345" i="1"/>
  <c r="Z1347" i="1"/>
  <c r="Z1348" i="1"/>
  <c r="Z1350" i="1"/>
  <c r="Z1351" i="1"/>
  <c r="Z1354" i="1"/>
  <c r="Z1355" i="1"/>
  <c r="Z1358" i="1"/>
  <c r="Z1359" i="1"/>
  <c r="Z1362" i="1"/>
  <c r="Z1363" i="1"/>
  <c r="Z1364" i="1"/>
  <c r="Z1367" i="1"/>
  <c r="Z1368" i="1"/>
  <c r="Z1371" i="1"/>
  <c r="Z1372" i="1"/>
  <c r="Z1375" i="1"/>
  <c r="Z1376" i="1"/>
  <c r="Z1379" i="1"/>
  <c r="Z1380" i="1"/>
  <c r="Z1383" i="1"/>
  <c r="Z1384" i="1"/>
  <c r="Z1385" i="1"/>
  <c r="Z1387" i="1"/>
  <c r="Z1388" i="1"/>
  <c r="Z1391" i="1"/>
  <c r="Z1392" i="1"/>
  <c r="Z1395" i="1"/>
  <c r="Z1396" i="1"/>
  <c r="Z1399" i="1"/>
  <c r="Z1400" i="1"/>
  <c r="Z1403" i="1"/>
  <c r="Z1404" i="1"/>
  <c r="Z1407" i="1"/>
  <c r="Z1408" i="1"/>
  <c r="Z1411" i="1"/>
  <c r="Z1412" i="1"/>
  <c r="Z1415" i="1"/>
  <c r="Z1416" i="1"/>
  <c r="Z1419" i="1"/>
  <c r="Z1420" i="1"/>
  <c r="Z1423" i="1"/>
  <c r="Z1424" i="1"/>
  <c r="Z1427" i="1"/>
  <c r="Z1428" i="1"/>
  <c r="Z1431" i="1"/>
  <c r="Z1432" i="1"/>
  <c r="Z1435" i="1"/>
  <c r="Z1436" i="1"/>
  <c r="Z1439" i="1"/>
  <c r="Z1443" i="1"/>
  <c r="Z1444" i="1"/>
  <c r="Z1447" i="1"/>
  <c r="Z1448" i="1"/>
  <c r="Z1451" i="1"/>
  <c r="Z1452" i="1"/>
  <c r="Z1455" i="1"/>
  <c r="Z1456" i="1"/>
  <c r="Z1459" i="1"/>
  <c r="Z1460" i="1"/>
  <c r="Z1463" i="1"/>
  <c r="Z1464" i="1"/>
  <c r="Z1467" i="1"/>
  <c r="Z1468" i="1"/>
  <c r="Z1471" i="1"/>
  <c r="Z1472" i="1"/>
  <c r="Z1475" i="1"/>
  <c r="Z1480" i="1"/>
  <c r="Z1483" i="1"/>
  <c r="Z1484" i="1"/>
  <c r="Z1487" i="1"/>
  <c r="Z1488" i="1"/>
  <c r="Z1491" i="1"/>
  <c r="Z1492" i="1"/>
  <c r="Z1496" i="1"/>
  <c r="Z1499" i="1"/>
  <c r="Z1500" i="1"/>
  <c r="Z1503" i="1"/>
  <c r="Z1504" i="1"/>
  <c r="Z1507" i="1"/>
  <c r="Z1508" i="1"/>
  <c r="Z1511" i="1"/>
  <c r="Z1512" i="1"/>
  <c r="Z1515" i="1"/>
  <c r="Z1516" i="1"/>
  <c r="Z1519" i="1"/>
  <c r="Z1520" i="1"/>
  <c r="Z1523" i="1"/>
  <c r="Z1524" i="1"/>
  <c r="Z1527" i="1"/>
  <c r="Z1528" i="1"/>
  <c r="Z1531" i="1"/>
  <c r="Z1532" i="1"/>
  <c r="Z1535" i="1"/>
  <c r="Z1539" i="1"/>
  <c r="Z1540" i="1"/>
  <c r="Z1543" i="1"/>
  <c r="Z1544" i="1"/>
  <c r="Z1547" i="1"/>
  <c r="Z1548" i="1"/>
  <c r="Z1551" i="1"/>
  <c r="Z1552" i="1"/>
  <c r="Z1555" i="1"/>
  <c r="Z1556" i="1"/>
  <c r="Z1559" i="1"/>
  <c r="Z1560" i="1"/>
  <c r="Z1563" i="1"/>
  <c r="Z1564" i="1"/>
  <c r="Z1567" i="1"/>
  <c r="Z1568" i="1"/>
  <c r="Z1571" i="1"/>
  <c r="Z1572" i="1"/>
  <c r="Z1575" i="1"/>
  <c r="Z1576" i="1"/>
  <c r="Z1579" i="1"/>
  <c r="Z1580" i="1"/>
  <c r="Z1583" i="1"/>
  <c r="Z1584" i="1"/>
  <c r="Z1585" i="1"/>
  <c r="Z1588" i="1"/>
  <c r="Z1589" i="1"/>
  <c r="Z1592" i="1"/>
  <c r="Z1593" i="1"/>
  <c r="Z1596" i="1"/>
  <c r="Z1597" i="1"/>
  <c r="Z1600" i="1"/>
  <c r="Z1601" i="1"/>
  <c r="Z1604" i="1"/>
  <c r="Z1605" i="1"/>
  <c r="Z1608" i="1"/>
  <c r="Z1609" i="1"/>
  <c r="Z1612" i="1"/>
  <c r="Z1613" i="1"/>
  <c r="Z1616" i="1"/>
  <c r="Z1617" i="1"/>
  <c r="Z1620" i="1"/>
  <c r="Z1621" i="1"/>
  <c r="Z1624" i="1"/>
  <c r="Z1625" i="1"/>
  <c r="Z1628" i="1"/>
  <c r="Z1629" i="1"/>
  <c r="Z1632" i="1"/>
  <c r="Z1633" i="1"/>
  <c r="Z1636" i="1"/>
  <c r="Z1640" i="1"/>
  <c r="Z1641" i="1"/>
  <c r="Z1645" i="1"/>
  <c r="Z1648" i="1"/>
  <c r="Z1649" i="1"/>
  <c r="Z1652" i="1"/>
  <c r="Z1653" i="1"/>
  <c r="Z1656" i="1"/>
  <c r="Z1657" i="1"/>
  <c r="Z1660" i="1"/>
  <c r="Z1661" i="1"/>
  <c r="Z1664" i="1"/>
  <c r="Z1665" i="1"/>
  <c r="Z1668" i="1"/>
  <c r="Z1669" i="1"/>
  <c r="Z1672" i="1"/>
  <c r="Z1673" i="1"/>
  <c r="Z1676" i="1"/>
  <c r="Z1677" i="1"/>
  <c r="Z1680" i="1"/>
  <c r="Z1681" i="1"/>
  <c r="Z1688" i="1"/>
  <c r="Z1689" i="1"/>
  <c r="Z1692" i="1"/>
  <c r="Z1693" i="1"/>
  <c r="Z1696" i="1"/>
  <c r="Z1697" i="1"/>
  <c r="Z1700" i="1"/>
  <c r="Z1701" i="1"/>
  <c r="Z1704" i="1"/>
  <c r="Z1705" i="1"/>
  <c r="Z1708" i="1"/>
  <c r="Z1709" i="1"/>
  <c r="Z1712" i="1"/>
  <c r="Z1713" i="1"/>
  <c r="Z1716" i="1"/>
  <c r="Z1717" i="1"/>
  <c r="Z1720" i="1"/>
  <c r="Z1721" i="1"/>
  <c r="Z1724" i="1"/>
  <c r="Z1725" i="1"/>
  <c r="Z1728" i="1"/>
  <c r="Z1729" i="1"/>
  <c r="Z1730" i="1"/>
  <c r="Z1733" i="1"/>
  <c r="Z1734" i="1"/>
  <c r="Z1737" i="1"/>
  <c r="Z1738" i="1"/>
  <c r="Z1741" i="1"/>
  <c r="Z1742" i="1"/>
  <c r="Z1745" i="1"/>
  <c r="Z1746" i="1"/>
  <c r="Z1749" i="1"/>
  <c r="Z1750" i="1"/>
  <c r="Z1753" i="1"/>
  <c r="Z1754" i="1"/>
  <c r="Z1758" i="1"/>
  <c r="Z1761" i="1"/>
  <c r="Z1762" i="1"/>
  <c r="Z1765" i="1"/>
  <c r="Z1766" i="1"/>
  <c r="Z1770" i="1"/>
  <c r="Z1773" i="1"/>
  <c r="Z1774" i="1"/>
  <c r="Z1777" i="1"/>
  <c r="Z1778" i="1"/>
  <c r="Z1781" i="1"/>
  <c r="Z1782" i="1"/>
  <c r="Z1786" i="1"/>
  <c r="Z1789" i="1"/>
  <c r="Z1790" i="1"/>
  <c r="Z1793" i="1"/>
  <c r="Z1794" i="1"/>
  <c r="Z1798" i="1"/>
  <c r="Z1801" i="1"/>
  <c r="Z1802" i="1"/>
  <c r="Z1805" i="1"/>
  <c r="Z1806" i="1"/>
  <c r="Z1809" i="1"/>
  <c r="Z1810" i="1"/>
  <c r="Z1813" i="1"/>
  <c r="Z1814" i="1"/>
  <c r="Z1815" i="1"/>
  <c r="Z1819" i="1"/>
  <c r="Z1822" i="1"/>
  <c r="Z1823" i="1"/>
  <c r="Z1826" i="1"/>
  <c r="Z1827" i="1"/>
  <c r="Z1830" i="1"/>
  <c r="Z1831" i="1"/>
  <c r="Z1839" i="1"/>
  <c r="Z1842" i="1"/>
  <c r="Z1843" i="1"/>
  <c r="Z1846" i="1"/>
  <c r="Z1847" i="1"/>
  <c r="Z1850" i="1"/>
  <c r="Z1851" i="1"/>
  <c r="Z1854" i="1"/>
  <c r="Z1855" i="1"/>
  <c r="Z1859" i="1"/>
  <c r="Z1862" i="1"/>
  <c r="Z1863" i="1"/>
  <c r="Z1866" i="1"/>
  <c r="Z1867" i="1"/>
  <c r="Z1870" i="1"/>
  <c r="Z1871" i="1"/>
  <c r="Z1875" i="1"/>
  <c r="Z1878" i="1"/>
  <c r="Z1879" i="1"/>
  <c r="Z1882" i="1"/>
  <c r="Z1883" i="1"/>
  <c r="Z1886" i="1"/>
  <c r="Z1887" i="1"/>
  <c r="Z1891" i="1"/>
  <c r="Z1894" i="1"/>
  <c r="Z1895" i="1"/>
  <c r="Z1898" i="1"/>
  <c r="Z1899" i="1"/>
  <c r="Z1902" i="1"/>
  <c r="Z1903" i="1"/>
  <c r="Z1907" i="1"/>
  <c r="Z1910" i="1"/>
  <c r="Z1911" i="1"/>
  <c r="Z1914" i="1"/>
  <c r="Z1915" i="1"/>
  <c r="Z1918" i="1"/>
  <c r="Z1919" i="1"/>
  <c r="Z1923" i="1"/>
  <c r="Z1926" i="1"/>
  <c r="Z1927" i="1"/>
  <c r="Z1930" i="1"/>
  <c r="Z1931" i="1"/>
  <c r="Z1934" i="1"/>
  <c r="Z1935" i="1"/>
  <c r="Z1938" i="1"/>
  <c r="Z1939" i="1"/>
  <c r="Z1942" i="1"/>
  <c r="Z1943" i="1"/>
  <c r="Z1947" i="1"/>
  <c r="Z1950" i="1"/>
  <c r="Z1951" i="1"/>
  <c r="Z1958" i="1"/>
  <c r="Z1959" i="1"/>
  <c r="Z1963" i="1"/>
  <c r="Z1966" i="1"/>
  <c r="Z1967" i="1"/>
  <c r="Z1970" i="1"/>
  <c r="Z1971" i="1"/>
  <c r="Z1974" i="1"/>
  <c r="Z1975" i="1"/>
  <c r="Z1979" i="1"/>
  <c r="Z1982" i="1"/>
  <c r="Z1983" i="1"/>
  <c r="Z1986" i="1"/>
  <c r="Z1987" i="1"/>
  <c r="Z1990" i="1"/>
  <c r="Z1991" i="1"/>
  <c r="Z1995" i="1"/>
  <c r="Z1998" i="1"/>
  <c r="Z1999" i="1"/>
  <c r="Z2002" i="1"/>
  <c r="Z2003" i="1"/>
  <c r="Z2006" i="1"/>
  <c r="Z2007" i="1"/>
  <c r="Z2011" i="1"/>
  <c r="Z2014" i="1"/>
  <c r="Z2015" i="1"/>
  <c r="Z2018" i="1"/>
  <c r="Z2019" i="1"/>
  <c r="Z2022" i="1"/>
  <c r="Z2023" i="1"/>
  <c r="Z2027" i="1"/>
  <c r="Z2030" i="1"/>
  <c r="Z2031" i="1"/>
  <c r="Z2034" i="1"/>
  <c r="Z2035" i="1"/>
  <c r="Z2038" i="1"/>
  <c r="Z2039" i="1"/>
  <c r="Z2043" i="1"/>
  <c r="Z2046" i="1"/>
  <c r="Z2047" i="1"/>
  <c r="Z2050" i="1"/>
  <c r="Z2054" i="1"/>
  <c r="Z2055" i="1"/>
  <c r="Z2058" i="1"/>
  <c r="Z2059" i="1"/>
  <c r="Z2062" i="1"/>
  <c r="Z2063" i="1"/>
  <c r="Z2067" i="1"/>
  <c r="Z2070" i="1"/>
  <c r="Z2071" i="1"/>
  <c r="Z2074" i="1"/>
  <c r="Z2075" i="1"/>
  <c r="Z2078" i="1"/>
  <c r="Z2079" i="1"/>
  <c r="Z2083" i="1"/>
  <c r="Z2086" i="1"/>
  <c r="Z2087" i="1"/>
  <c r="Z2090" i="1"/>
  <c r="Z2091" i="1"/>
  <c r="Z2095" i="1"/>
  <c r="Z2098" i="1"/>
  <c r="Z2099" i="1"/>
  <c r="Z2102" i="1"/>
  <c r="Z2103" i="1"/>
  <c r="Z2106" i="1"/>
  <c r="Z2107" i="1"/>
  <c r="Z2111" i="1"/>
  <c r="Z2114" i="1"/>
  <c r="Z2115" i="1"/>
  <c r="Z2118" i="1"/>
  <c r="Z2119" i="1"/>
  <c r="Z2122" i="1"/>
  <c r="Z2123" i="1"/>
  <c r="Z2127" i="1"/>
  <c r="Z2130" i="1"/>
  <c r="Z2131" i="1"/>
  <c r="Z2134" i="1"/>
  <c r="Z2135" i="1"/>
  <c r="Z2138" i="1"/>
  <c r="Z2139" i="1"/>
  <c r="Z2143" i="1"/>
  <c r="Z2146" i="1"/>
  <c r="Z2147" i="1"/>
  <c r="Z2150" i="1"/>
  <c r="Z2151" i="1"/>
  <c r="Z2154" i="1"/>
  <c r="Z2155" i="1"/>
  <c r="Z2159" i="1"/>
  <c r="Z2162" i="1"/>
  <c r="Z2163" i="1"/>
  <c r="Z2170" i="1"/>
  <c r="Z2171" i="1"/>
  <c r="Z2174" i="1"/>
  <c r="Z2175" i="1"/>
  <c r="Z2179" i="1"/>
  <c r="Z2182" i="1"/>
  <c r="Z2183" i="1"/>
  <c r="Z2186" i="1"/>
  <c r="Z2187" i="1"/>
  <c r="Z2190" i="1"/>
  <c r="Z2191" i="1"/>
  <c r="Z2195" i="1"/>
  <c r="Z2198" i="1"/>
  <c r="Z2199" i="1"/>
  <c r="Z2202" i="1"/>
  <c r="Z2203" i="1"/>
  <c r="Z2206" i="1"/>
  <c r="Z2207" i="1"/>
  <c r="Z2211" i="1"/>
  <c r="Z2214" i="1"/>
  <c r="Z2215" i="1"/>
  <c r="Z2218" i="1"/>
  <c r="Z2219" i="1"/>
  <c r="Z2222" i="1"/>
  <c r="Z2223" i="1"/>
  <c r="Z2227" i="1"/>
  <c r="Z2230" i="1"/>
  <c r="Z2231" i="1"/>
  <c r="Z2232" i="1"/>
  <c r="Z2235" i="1"/>
  <c r="Z2236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9" i="1"/>
  <c r="Z2260" i="1"/>
  <c r="Z2263" i="1"/>
  <c r="Z2264" i="1"/>
  <c r="Z2267" i="1"/>
  <c r="Z2268" i="1"/>
  <c r="Z2271" i="1"/>
  <c r="Z2272" i="1"/>
  <c r="Z2275" i="1"/>
  <c r="Z2279" i="1"/>
  <c r="Z2280" i="1"/>
  <c r="Z2283" i="1"/>
  <c r="Z2284" i="1"/>
  <c r="Z2287" i="1"/>
  <c r="Z2288" i="1"/>
  <c r="Z2291" i="1"/>
  <c r="Z2292" i="1"/>
  <c r="Z2295" i="1"/>
  <c r="Z2296" i="1"/>
  <c r="Z2299" i="1"/>
  <c r="Z2300" i="1"/>
  <c r="Z2302" i="1"/>
  <c r="Z2303" i="1"/>
  <c r="Z2304" i="1"/>
  <c r="Z2307" i="1"/>
  <c r="Z2308" i="1"/>
  <c r="Z2311" i="1"/>
  <c r="Z2312" i="1"/>
  <c r="Z2315" i="1"/>
  <c r="Z2316" i="1"/>
  <c r="Z2319" i="1"/>
  <c r="Z2320" i="1"/>
  <c r="Z2323" i="1"/>
  <c r="Z2324" i="1"/>
  <c r="Z2327" i="1"/>
  <c r="Z2328" i="1"/>
  <c r="Z2331" i="1"/>
  <c r="Z2332" i="1"/>
  <c r="Z2335" i="1"/>
  <c r="Z2336" i="1"/>
  <c r="Z2339" i="1"/>
  <c r="Z2340" i="1"/>
  <c r="Z2343" i="1"/>
  <c r="Z2344" i="1"/>
  <c r="Z2348" i="1"/>
  <c r="Z2352" i="1"/>
  <c r="Z2356" i="1"/>
  <c r="Z2357" i="1"/>
  <c r="Z2360" i="1"/>
  <c r="Z2363" i="1"/>
  <c r="Z2364" i="1"/>
  <c r="Z2368" i="1"/>
  <c r="Z2371" i="1"/>
  <c r="Z2372" i="1"/>
  <c r="Z2376" i="1"/>
  <c r="Z2380" i="1"/>
  <c r="Z2384" i="1"/>
  <c r="Z2388" i="1"/>
  <c r="Z2392" i="1"/>
  <c r="Z2395" i="1"/>
  <c r="Z2396" i="1"/>
  <c r="Z2399" i="1"/>
  <c r="Z2401" i="1"/>
  <c r="Z2404" i="1"/>
  <c r="Z2405" i="1"/>
  <c r="Z2409" i="1"/>
  <c r="Z2412" i="1"/>
  <c r="Z2413" i="1"/>
  <c r="Z2417" i="1"/>
  <c r="Z2421" i="1"/>
  <c r="Z2425" i="1"/>
  <c r="Z2429" i="1"/>
  <c r="Z2433" i="1"/>
  <c r="Z2437" i="1"/>
  <c r="Z2441" i="1"/>
  <c r="Z2445" i="1"/>
  <c r="Z2449" i="1"/>
  <c r="Z2469" i="1"/>
  <c r="Z2472" i="1"/>
  <c r="Z2473" i="1"/>
  <c r="Z2477" i="1"/>
  <c r="Z2480" i="1"/>
  <c r="Z2481" i="1"/>
  <c r="Z2485" i="1"/>
  <c r="Z2489" i="1"/>
  <c r="Z2493" i="1"/>
  <c r="Z2497" i="1"/>
  <c r="Z2501" i="1"/>
  <c r="Z2504" i="1"/>
  <c r="Z2509" i="1"/>
  <c r="Z2513" i="1"/>
  <c r="Z2517" i="1"/>
  <c r="Z2521" i="1"/>
  <c r="Z2525" i="1"/>
  <c r="Z2529" i="1"/>
  <c r="Z2537" i="1"/>
  <c r="Z2553" i="1"/>
  <c r="Z2557" i="1"/>
  <c r="Z2560" i="1"/>
  <c r="Z2561" i="1"/>
  <c r="Z2569" i="1"/>
  <c r="Z2574" i="1"/>
  <c r="Z2578" i="1"/>
  <c r="Z2582" i="1"/>
  <c r="Z2586" i="1"/>
  <c r="Z2590" i="1"/>
  <c r="Z2594" i="1"/>
  <c r="Z2598" i="1"/>
  <c r="Z2601" i="1"/>
  <c r="Z2602" i="1"/>
  <c r="Z2606" i="1"/>
  <c r="Z2607" i="1"/>
  <c r="Z2611" i="1"/>
  <c r="Z2615" i="1"/>
  <c r="Z2619" i="1"/>
  <c r="Z2623" i="1"/>
  <c r="Z2627" i="1"/>
  <c r="Z2631" i="1"/>
  <c r="Z2635" i="1"/>
  <c r="Z2639" i="1"/>
  <c r="Z2643" i="1"/>
  <c r="Z2647" i="1"/>
  <c r="Z2650" i="1"/>
  <c r="Z2651" i="1"/>
  <c r="Z2655" i="1"/>
  <c r="Z2658" i="1"/>
  <c r="Z2659" i="1"/>
  <c r="Z2663" i="1"/>
  <c r="Z2667" i="1"/>
  <c r="Z2671" i="1"/>
  <c r="Z2675" i="1"/>
  <c r="Z2679" i="1"/>
  <c r="Z2683" i="1"/>
  <c r="Z2687" i="1"/>
  <c r="Z2691" i="1"/>
  <c r="Z2695" i="1"/>
  <c r="Z2699" i="1"/>
  <c r="Z2703" i="1"/>
  <c r="Z2707" i="1"/>
  <c r="Z2711" i="1"/>
  <c r="Z2714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93" i="1"/>
  <c r="Z2803" i="1"/>
  <c r="Z2815" i="1"/>
  <c r="Z2816" i="1"/>
  <c r="Z2817" i="1"/>
  <c r="Z2818" i="1"/>
  <c r="Z2823" i="1"/>
  <c r="Z2824" i="1"/>
  <c r="Z2825" i="1"/>
  <c r="Z2832" i="1"/>
  <c r="Z2833" i="1"/>
  <c r="Z2837" i="1"/>
  <c r="Z2839" i="1"/>
  <c r="Z2840" i="1"/>
  <c r="Z2847" i="1"/>
  <c r="Z2849" i="1"/>
  <c r="Z2854" i="1"/>
  <c r="Z2863" i="1"/>
  <c r="Z2864" i="1"/>
  <c r="Z2865" i="1"/>
  <c r="Z2872" i="1"/>
  <c r="Z2873" i="1"/>
  <c r="Z2875" i="1"/>
  <c r="Z2880" i="1"/>
  <c r="Z2882" i="1"/>
  <c r="Z2883" i="1"/>
  <c r="Z2884" i="1"/>
  <c r="Z2885" i="1"/>
  <c r="Z2886" i="1"/>
  <c r="Z2888" i="1"/>
  <c r="Z2895" i="1"/>
  <c r="Z2896" i="1"/>
  <c r="Z2900" i="1"/>
  <c r="Z2904" i="1"/>
  <c r="Z2912" i="1"/>
  <c r="Z2915" i="1"/>
  <c r="Z2916" i="1"/>
  <c r="Z2935" i="1"/>
  <c r="Z2936" i="1"/>
  <c r="Z2939" i="1"/>
  <c r="Z2948" i="1"/>
  <c r="Z2949" i="1"/>
  <c r="Z2965" i="1"/>
  <c r="Z2972" i="1"/>
  <c r="Z2985" i="1"/>
  <c r="Z2992" i="1"/>
  <c r="Z2997" i="1"/>
  <c r="Z3005" i="1"/>
  <c r="Z3013" i="1"/>
  <c r="Z3020" i="1"/>
  <c r="Z3045" i="1"/>
  <c r="Z3069" i="1"/>
  <c r="Z3077" i="1"/>
  <c r="Z3085" i="1"/>
  <c r="Z3089" i="1"/>
  <c r="Z3092" i="1"/>
  <c r="Z3129" i="1"/>
  <c r="Z3136" i="1"/>
  <c r="Z3141" i="1"/>
  <c r="Z3152" i="1"/>
  <c r="Z3157" i="1"/>
  <c r="Z3169" i="1"/>
  <c r="Z3172" i="1"/>
  <c r="Z3177" i="1"/>
  <c r="Z3188" i="1"/>
  <c r="Z3192" i="1"/>
  <c r="Z3201" i="1"/>
  <c r="Z3209" i="1"/>
  <c r="Z3221" i="1"/>
  <c r="Z3241" i="1"/>
  <c r="Z3264" i="1"/>
  <c r="Z3265" i="1"/>
  <c r="Z3273" i="1"/>
  <c r="Z3276" i="1"/>
  <c r="Z3284" i="1"/>
  <c r="Z3285" i="1"/>
  <c r="Z3297" i="1"/>
  <c r="Z3312" i="1"/>
  <c r="Z3317" i="1"/>
  <c r="Z3320" i="1"/>
  <c r="Z3321" i="1"/>
  <c r="Z3327" i="1"/>
  <c r="Z3334" i="1"/>
  <c r="Z3342" i="1"/>
  <c r="Z3355" i="1"/>
  <c r="Z3367" i="1"/>
  <c r="Z3370" i="1"/>
  <c r="Z3371" i="1"/>
  <c r="Z3387" i="1"/>
  <c r="Z3395" i="1"/>
  <c r="Z3422" i="1"/>
  <c r="Z3438" i="1"/>
  <c r="Z3439" i="1"/>
  <c r="Z3443" i="1"/>
  <c r="Z3450" i="1"/>
  <c r="Z3451" i="1"/>
  <c r="Z3455" i="1"/>
  <c r="Z3459" i="1"/>
  <c r="Z3467" i="1"/>
  <c r="Z3471" i="1"/>
  <c r="Z3511" i="1"/>
  <c r="Z3529" i="1"/>
  <c r="Z3536" i="1"/>
  <c r="Z3556" i="1"/>
  <c r="Z3559" i="1"/>
  <c r="Z3575" i="1"/>
  <c r="Z3576" i="1"/>
  <c r="Z3578" i="1"/>
  <c r="Z3581" i="1"/>
  <c r="Z3584" i="1"/>
  <c r="Z3589" i="1"/>
  <c r="Z3593" i="1"/>
  <c r="Z3604" i="1"/>
  <c r="Z3605" i="1"/>
  <c r="Z3621" i="1"/>
  <c r="Z3641" i="1"/>
  <c r="Z3644" i="1"/>
  <c r="Z3684" i="1"/>
  <c r="Z3701" i="1"/>
  <c r="Z3721" i="1"/>
  <c r="Z3724" i="1"/>
  <c r="Z3736" i="1"/>
  <c r="Z3761" i="1"/>
  <c r="Z3773" i="1"/>
  <c r="Z3776" i="1"/>
  <c r="Z3789" i="1"/>
  <c r="Z3801" i="1"/>
  <c r="Z3819" i="1"/>
  <c r="Z3859" i="1"/>
  <c r="Z3860" i="1"/>
  <c r="Z3896" i="1"/>
  <c r="Z3927" i="1"/>
  <c r="Z3928" i="1"/>
  <c r="Z3956" i="1"/>
  <c r="Z3963" i="1"/>
  <c r="Z3996" i="1"/>
  <c r="Z4007" i="1"/>
  <c r="Z4039" i="1"/>
  <c r="Z4048" i="1"/>
  <c r="Z4052" i="1"/>
  <c r="Z4075" i="1"/>
  <c r="Z4080" i="1"/>
  <c r="Z4092" i="1"/>
  <c r="Z4104" i="1"/>
  <c r="Z4136" i="1"/>
  <c r="Z4160" i="1"/>
  <c r="Z4192" i="1"/>
  <c r="Z4212" i="1"/>
  <c r="Z4228" i="1"/>
  <c r="Z4252" i="1"/>
  <c r="Z4292" i="1"/>
  <c r="Z4316" i="1"/>
  <c r="Z4340" i="1"/>
  <c r="Z4348" i="1"/>
  <c r="Z4372" i="1"/>
  <c r="Z4436" i="1"/>
  <c r="Z4456" i="1"/>
  <c r="Z4460" i="1"/>
  <c r="Z4492" i="1"/>
  <c r="Z4500" i="1"/>
  <c r="Z4508" i="1"/>
  <c r="Z4512" i="1"/>
  <c r="Z4520" i="1"/>
  <c r="Z4524" i="1"/>
  <c r="Z4536" i="1"/>
  <c r="Z4548" i="1"/>
  <c r="Z4560" i="1"/>
  <c r="Z4564" i="1"/>
  <c r="Z4572" i="1"/>
  <c r="Z4576" i="1"/>
  <c r="Z4584" i="1"/>
  <c r="Z4588" i="1"/>
  <c r="Z4600" i="1"/>
  <c r="Z4620" i="1"/>
  <c r="Z4632" i="1"/>
  <c r="Z4646" i="1"/>
  <c r="Z4649" i="1"/>
  <c r="Z4653" i="1"/>
  <c r="Z4660" i="1"/>
  <c r="Z4661" i="1"/>
  <c r="Z4662" i="1"/>
  <c r="Z4688" i="1"/>
  <c r="Z4696" i="1"/>
  <c r="Z4716" i="1"/>
  <c r="Z4738" i="1"/>
  <c r="Z4749" i="1"/>
  <c r="Z4769" i="1"/>
  <c r="Z4777" i="1"/>
  <c r="Z4801" i="1"/>
  <c r="Z4809" i="1"/>
  <c r="Z4833" i="1"/>
  <c r="Z4835" i="1"/>
  <c r="Z4858" i="1"/>
  <c r="Z4874" i="1"/>
  <c r="Z4902" i="1"/>
  <c r="Z4910" i="1"/>
  <c r="Z4927" i="1"/>
  <c r="Z4928" i="1"/>
  <c r="Z4936" i="1"/>
  <c r="Z4954" i="1"/>
  <c r="Z4963" i="1"/>
  <c r="Z4966" i="1"/>
  <c r="Z4967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3" i="1"/>
  <c r="Z5034" i="1"/>
  <c r="Z5053" i="1"/>
  <c r="Z5056" i="1"/>
  <c r="Z5059" i="1"/>
  <c r="Z5065" i="1"/>
  <c r="Z5066" i="1"/>
  <c r="Z5067" i="1"/>
  <c r="Z5084" i="1"/>
  <c r="Z5088" i="1"/>
  <c r="Z5092" i="1"/>
  <c r="Z5103" i="1"/>
  <c r="Z5116" i="1"/>
  <c r="Z5124" i="1"/>
  <c r="Z5140" i="1"/>
  <c r="Z5158" i="1"/>
  <c r="Z5160" i="1"/>
  <c r="Z5161" i="1"/>
  <c r="Z5166" i="1"/>
  <c r="Z5169" i="1"/>
  <c r="Z5170" i="1"/>
  <c r="Z5182" i="1"/>
  <c r="Z5187" i="1"/>
  <c r="Z5189" i="1"/>
  <c r="Z5192" i="1"/>
  <c r="Z5198" i="1"/>
  <c r="Z5201" i="1"/>
  <c r="Z5215" i="1"/>
  <c r="Z5223" i="1"/>
  <c r="Z5247" i="1"/>
  <c r="Z5255" i="1"/>
  <c r="Z5263" i="1"/>
  <c r="Z5279" i="1"/>
  <c r="Z5295" i="1"/>
  <c r="Z5303" i="1"/>
  <c r="Z5391" i="1"/>
  <c r="Z5415" i="1"/>
  <c r="Z5431" i="1"/>
  <c r="Z5447" i="1"/>
  <c r="Z5463" i="1"/>
  <c r="Z5479" i="1"/>
  <c r="Z5487" i="1"/>
  <c r="Z5489" i="1"/>
  <c r="Z5495" i="1"/>
  <c r="Z5519" i="1"/>
  <c r="Z5543" i="1"/>
  <c r="Z5559" i="1"/>
  <c r="Z5583" i="1"/>
  <c r="Z5602" i="1"/>
  <c r="Z5617" i="1"/>
  <c r="Z5657" i="1"/>
  <c r="Z5681" i="1"/>
  <c r="Z5687" i="1"/>
  <c r="Z5689" i="1"/>
  <c r="Z5697" i="1"/>
  <c r="Z5729" i="1"/>
  <c r="Z5745" i="1"/>
  <c r="Z5769" i="1"/>
  <c r="Z5785" i="1"/>
  <c r="Z5825" i="1"/>
  <c r="Z5857" i="1"/>
  <c r="Z5880" i="1"/>
  <c r="Z5891" i="1"/>
  <c r="Z5938" i="1"/>
  <c r="Z5940" i="1"/>
  <c r="Z5949" i="1"/>
  <c r="Z5962" i="1"/>
  <c r="Z5975" i="1"/>
  <c r="Z6015" i="1"/>
  <c r="Z6016" i="1"/>
  <c r="Z6064" i="1"/>
  <c r="Z6112" i="1"/>
  <c r="Z6151" i="1"/>
  <c r="Z6152" i="1"/>
  <c r="Z6153" i="1"/>
  <c r="Z6211" i="1"/>
  <c r="Z6219" i="1"/>
  <c r="Z6267" i="1"/>
  <c r="Z6705" i="1"/>
  <c r="Z6723" i="1"/>
  <c r="Z6762" i="1"/>
  <c r="Z6763" i="1"/>
  <c r="Z6769" i="1"/>
  <c r="Z6782" i="1"/>
  <c r="Z6795" i="1"/>
  <c r="Z6925" i="1"/>
  <c r="Z6926" i="1"/>
  <c r="Z6929" i="1"/>
  <c r="Z6984" i="1"/>
  <c r="Z7197" i="1"/>
  <c r="Z7198" i="1"/>
  <c r="Z7199" i="1"/>
  <c r="Z7200" i="1"/>
  <c r="Z7203" i="1"/>
  <c r="Z7208" i="1"/>
  <c r="Z7267" i="1"/>
  <c r="Z7269" i="1"/>
  <c r="Z7271" i="1"/>
  <c r="Z7274" i="1"/>
  <c r="Z7275" i="1"/>
  <c r="Z7300" i="1"/>
  <c r="Z7311" i="1"/>
  <c r="Z7312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V7142" i="1"/>
  <c r="AB7141" i="1"/>
  <c r="V7141" i="1"/>
  <c r="AB7140" i="1"/>
  <c r="Y7140" i="1" s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V7118" i="1"/>
  <c r="AB7117" i="1"/>
  <c r="V7117" i="1"/>
  <c r="AB7116" i="1"/>
  <c r="V7116" i="1"/>
  <c r="AB7115" i="1"/>
  <c r="V7115" i="1"/>
  <c r="AB7114" i="1"/>
  <c r="V7114" i="1"/>
  <c r="AB7113" i="1"/>
  <c r="V7113" i="1"/>
  <c r="AB7112" i="1"/>
  <c r="V7112" i="1"/>
  <c r="AB7111" i="1"/>
  <c r="AB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V7104" i="1"/>
  <c r="AB7103" i="1"/>
  <c r="V7103" i="1"/>
  <c r="AB7102" i="1"/>
  <c r="AB7101" i="1"/>
  <c r="AB7100" i="1"/>
  <c r="V7100" i="1"/>
  <c r="AB7099" i="1"/>
  <c r="V7099" i="1"/>
  <c r="AB7098" i="1"/>
  <c r="V7098" i="1"/>
  <c r="AB7097" i="1"/>
  <c r="V7097" i="1"/>
  <c r="AB7096" i="1"/>
  <c r="AB7095" i="1"/>
  <c r="V7095" i="1"/>
  <c r="AB7094" i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V7019" i="1"/>
  <c r="AB7018" i="1"/>
  <c r="V7018" i="1"/>
  <c r="AB7017" i="1"/>
  <c r="V7017" i="1"/>
  <c r="AB7016" i="1"/>
  <c r="V7016" i="1"/>
  <c r="AB7015" i="1"/>
  <c r="V7015" i="1"/>
  <c r="AB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V6954" i="1"/>
  <c r="AB6953" i="1"/>
  <c r="AB6952" i="1"/>
  <c r="V6952" i="1"/>
  <c r="AB6951" i="1"/>
  <c r="V6951" i="1"/>
  <c r="AB6950" i="1"/>
  <c r="V6950" i="1"/>
  <c r="AB6949" i="1"/>
  <c r="V6949" i="1"/>
  <c r="AB6948" i="1"/>
  <c r="V6948" i="1"/>
  <c r="AB6947" i="1"/>
  <c r="V6947" i="1"/>
  <c r="AB6946" i="1"/>
  <c r="V6946" i="1"/>
  <c r="AB6945" i="1"/>
  <c r="V6945" i="1"/>
  <c r="E6945" i="1"/>
  <c r="AB6944" i="1"/>
  <c r="V6944" i="1"/>
  <c r="E6944" i="1"/>
  <c r="AB6943" i="1"/>
  <c r="V6943" i="1"/>
  <c r="E6943" i="1"/>
  <c r="AB6942" i="1"/>
  <c r="V6942" i="1"/>
  <c r="AB6941" i="1"/>
  <c r="V6941" i="1"/>
  <c r="E6941" i="1"/>
  <c r="AB6940" i="1"/>
  <c r="V6940" i="1"/>
  <c r="AB6939" i="1"/>
  <c r="V6939" i="1"/>
  <c r="AB6938" i="1"/>
  <c r="V6938" i="1"/>
  <c r="E6938" i="1"/>
  <c r="AB6937" i="1"/>
  <c r="V6937" i="1"/>
  <c r="AB6936" i="1"/>
  <c r="V6936" i="1"/>
  <c r="E6936" i="1"/>
  <c r="AB6935" i="1"/>
  <c r="V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Y6816" i="1" s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V6560" i="1"/>
  <c r="AB6559" i="1"/>
  <c r="V6559" i="1"/>
  <c r="AB6558" i="1"/>
  <c r="V6558" i="1"/>
  <c r="AB6557" i="1"/>
  <c r="V6557" i="1"/>
  <c r="AB6556" i="1"/>
  <c r="V6556" i="1"/>
  <c r="AB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AB6511" i="1"/>
  <c r="V6511" i="1"/>
  <c r="AB6510" i="1"/>
  <c r="V6510" i="1"/>
  <c r="AB6509" i="1"/>
  <c r="V6509" i="1"/>
  <c r="AB6508" i="1"/>
  <c r="V6508" i="1"/>
  <c r="AB6507" i="1"/>
  <c r="V6507" i="1"/>
  <c r="AB6506" i="1"/>
  <c r="V6506" i="1"/>
  <c r="AB6505" i="1"/>
  <c r="V6505" i="1"/>
  <c r="AB6504" i="1"/>
  <c r="V6504" i="1"/>
  <c r="AB6503" i="1"/>
  <c r="V6503" i="1"/>
  <c r="AB6502" i="1"/>
  <c r="V6502" i="1"/>
  <c r="AB6501" i="1"/>
  <c r="V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V6461" i="1"/>
  <c r="AB6460" i="1"/>
  <c r="V6460" i="1"/>
  <c r="AB6459" i="1"/>
  <c r="V6459" i="1"/>
  <c r="E6459" i="1"/>
  <c r="AB6458" i="1"/>
  <c r="V6458" i="1"/>
  <c r="AB6457" i="1"/>
  <c r="V6457" i="1"/>
  <c r="AB6456" i="1"/>
  <c r="V6456" i="1"/>
  <c r="AB6455" i="1"/>
  <c r="V6455" i="1"/>
  <c r="AB6454" i="1"/>
  <c r="V6454" i="1"/>
  <c r="AB6453" i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V6304" i="1"/>
  <c r="AB6303" i="1"/>
  <c r="V6303" i="1"/>
  <c r="AB6302" i="1"/>
  <c r="AB6301" i="1"/>
  <c r="V6301" i="1"/>
  <c r="AB6300" i="1"/>
  <c r="V6300" i="1"/>
  <c r="AB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V6285" i="1"/>
  <c r="AB6284" i="1"/>
  <c r="V6284" i="1"/>
  <c r="AB6283" i="1"/>
  <c r="Y6283" i="1" s="1"/>
  <c r="V6283" i="1"/>
  <c r="AB6282" i="1"/>
  <c r="V6282" i="1"/>
  <c r="AB6281" i="1"/>
  <c r="V6281" i="1"/>
  <c r="AB6280" i="1"/>
  <c r="V6280" i="1"/>
  <c r="AB6279" i="1"/>
  <c r="V6279" i="1"/>
  <c r="AB6278" i="1"/>
  <c r="V6278" i="1"/>
  <c r="AB6277" i="1"/>
  <c r="V6277" i="1"/>
  <c r="AB6276" i="1"/>
  <c r="V6276" i="1"/>
  <c r="AB6275" i="1"/>
  <c r="AA6275" i="1"/>
  <c r="V6275" i="1"/>
  <c r="AB6274" i="1"/>
  <c r="V6274" i="1"/>
  <c r="AB6273" i="1"/>
  <c r="V6273" i="1"/>
  <c r="AB6272" i="1"/>
  <c r="V6272" i="1"/>
  <c r="AB6271" i="1"/>
  <c r="V6271" i="1"/>
  <c r="AB6270" i="1"/>
  <c r="V6270" i="1"/>
  <c r="AB6269" i="1"/>
  <c r="V6269" i="1"/>
  <c r="AB6268" i="1"/>
  <c r="V6268" i="1"/>
  <c r="AB6267" i="1"/>
  <c r="V6267" i="1"/>
  <c r="AB6266" i="1"/>
  <c r="V6266" i="1"/>
  <c r="AB6265" i="1"/>
  <c r="V6265" i="1"/>
  <c r="AB6264" i="1"/>
  <c r="V6264" i="1"/>
  <c r="AB6263" i="1"/>
  <c r="V6263" i="1"/>
  <c r="AB6262" i="1"/>
  <c r="V6262" i="1"/>
  <c r="AB6261" i="1"/>
  <c r="V6261" i="1"/>
  <c r="AB6260" i="1"/>
  <c r="V6260" i="1"/>
  <c r="AB6259" i="1"/>
  <c r="Y6259" i="1" s="1"/>
  <c r="V6259" i="1"/>
  <c r="AB6258" i="1"/>
  <c r="V6258" i="1"/>
  <c r="AB6257" i="1"/>
  <c r="V6257" i="1"/>
  <c r="AB6256" i="1"/>
  <c r="V6256" i="1"/>
  <c r="AB6255" i="1"/>
  <c r="V6255" i="1"/>
  <c r="AB6254" i="1"/>
  <c r="V6254" i="1"/>
  <c r="AB6253" i="1"/>
  <c r="V6253" i="1"/>
  <c r="AB6252" i="1"/>
  <c r="V6252" i="1"/>
  <c r="AB6251" i="1"/>
  <c r="V6251" i="1"/>
  <c r="AB6250" i="1"/>
  <c r="V6250" i="1"/>
  <c r="AB6249" i="1"/>
  <c r="V6249" i="1"/>
  <c r="AB6248" i="1"/>
  <c r="V6248" i="1"/>
  <c r="AB6247" i="1"/>
  <c r="V6247" i="1"/>
  <c r="AB6246" i="1"/>
  <c r="V6246" i="1"/>
  <c r="AB6245" i="1"/>
  <c r="V6245" i="1"/>
  <c r="AB6244" i="1"/>
  <c r="V6244" i="1"/>
  <c r="AB6243" i="1"/>
  <c r="Y6243" i="1" s="1"/>
  <c r="V6243" i="1"/>
  <c r="AB6242" i="1"/>
  <c r="AB6241" i="1"/>
  <c r="V6241" i="1"/>
  <c r="AB6240" i="1"/>
  <c r="V6240" i="1"/>
  <c r="AB6239" i="1"/>
  <c r="V6239" i="1"/>
  <c r="AB6238" i="1"/>
  <c r="V6238" i="1"/>
  <c r="AB6237" i="1"/>
  <c r="V6237" i="1"/>
  <c r="AB6236" i="1"/>
  <c r="AB6235" i="1"/>
  <c r="Y6235" i="1" s="1"/>
  <c r="AA6235" i="1"/>
  <c r="V6235" i="1"/>
  <c r="AB6234" i="1"/>
  <c r="V6234" i="1"/>
  <c r="AB6233" i="1"/>
  <c r="V6233" i="1"/>
  <c r="AB6232" i="1"/>
  <c r="V6232" i="1"/>
  <c r="AB6231" i="1"/>
  <c r="V6231" i="1"/>
  <c r="AB6230" i="1"/>
  <c r="V6230" i="1"/>
  <c r="AB6229" i="1"/>
  <c r="V6229" i="1"/>
  <c r="AB6228" i="1"/>
  <c r="V6228" i="1"/>
  <c r="AB6227" i="1"/>
  <c r="V6227" i="1"/>
  <c r="AB6226" i="1"/>
  <c r="V6226" i="1"/>
  <c r="AB6225" i="1"/>
  <c r="V6225" i="1"/>
  <c r="AB6224" i="1"/>
  <c r="V6224" i="1"/>
  <c r="AB6223" i="1"/>
  <c r="V6223" i="1"/>
  <c r="AB6222" i="1"/>
  <c r="V6222" i="1"/>
  <c r="AB6221" i="1"/>
  <c r="V6221" i="1"/>
  <c r="AB6220" i="1"/>
  <c r="V6220" i="1"/>
  <c r="AB6219" i="1"/>
  <c r="Y6219" i="1" s="1"/>
  <c r="AA6219" i="1"/>
  <c r="V6219" i="1"/>
  <c r="AB6218" i="1"/>
  <c r="V6218" i="1"/>
  <c r="AB6217" i="1"/>
  <c r="V6217" i="1"/>
  <c r="AB6216" i="1"/>
  <c r="V6216" i="1"/>
  <c r="AB6215" i="1"/>
  <c r="V6215" i="1"/>
  <c r="AB6214" i="1"/>
  <c r="V6214" i="1"/>
  <c r="AB6213" i="1"/>
  <c r="V6213" i="1"/>
  <c r="AB6212" i="1"/>
  <c r="V6212" i="1"/>
  <c r="AB6211" i="1"/>
  <c r="AA6211" i="1"/>
  <c r="V6211" i="1"/>
  <c r="AB6210" i="1"/>
  <c r="V6210" i="1"/>
  <c r="AB6209" i="1"/>
  <c r="V6209" i="1"/>
  <c r="AB6208" i="1"/>
  <c r="V6208" i="1"/>
  <c r="AB6207" i="1"/>
  <c r="V6207" i="1"/>
  <c r="AB6206" i="1"/>
  <c r="V6206" i="1"/>
  <c r="AB6205" i="1"/>
  <c r="V6205" i="1"/>
  <c r="AB6204" i="1"/>
  <c r="V6204" i="1"/>
  <c r="AB6203" i="1"/>
  <c r="Y6203" i="1" s="1"/>
  <c r="V6203" i="1"/>
  <c r="AB6202" i="1"/>
  <c r="V6202" i="1"/>
  <c r="AB6201" i="1"/>
  <c r="V6201" i="1"/>
  <c r="AB6200" i="1"/>
  <c r="V6200" i="1"/>
  <c r="AB6199" i="1"/>
  <c r="V6199" i="1"/>
  <c r="AB6198" i="1"/>
  <c r="V6198" i="1"/>
  <c r="AB6197" i="1"/>
  <c r="V6197" i="1"/>
  <c r="AB6196" i="1"/>
  <c r="V6196" i="1"/>
  <c r="AB6195" i="1"/>
  <c r="AA6195" i="1"/>
  <c r="V6195" i="1"/>
  <c r="AB6194" i="1"/>
  <c r="V6194" i="1"/>
  <c r="AB6193" i="1"/>
  <c r="V6193" i="1"/>
  <c r="AB6192" i="1"/>
  <c r="V6192" i="1"/>
  <c r="AB6191" i="1"/>
  <c r="V6191" i="1"/>
  <c r="AB6190" i="1"/>
  <c r="V6190" i="1"/>
  <c r="AB6189" i="1"/>
  <c r="V6189" i="1"/>
  <c r="AB6188" i="1"/>
  <c r="V6188" i="1"/>
  <c r="AB6187" i="1"/>
  <c r="Y6187" i="1" s="1"/>
  <c r="V6187" i="1"/>
  <c r="AB6186" i="1"/>
  <c r="V6186" i="1"/>
  <c r="AB6185" i="1"/>
  <c r="V6185" i="1"/>
  <c r="AB6184" i="1"/>
  <c r="V6184" i="1"/>
  <c r="AB6183" i="1"/>
  <c r="V6183" i="1"/>
  <c r="AB6182" i="1"/>
  <c r="V6182" i="1"/>
  <c r="AB6181" i="1"/>
  <c r="V6181" i="1"/>
  <c r="AB6180" i="1"/>
  <c r="V6180" i="1"/>
  <c r="AB6179" i="1"/>
  <c r="AA6179" i="1"/>
  <c r="V6179" i="1"/>
  <c r="V6178" i="1"/>
  <c r="AB6177" i="1"/>
  <c r="V6177" i="1"/>
  <c r="AB6176" i="1"/>
  <c r="V6176" i="1"/>
  <c r="AB6175" i="1"/>
  <c r="V6175" i="1"/>
  <c r="AB6174" i="1"/>
  <c r="V6174" i="1"/>
  <c r="AB6173" i="1"/>
  <c r="V6173" i="1"/>
  <c r="AB6172" i="1"/>
  <c r="V6172" i="1"/>
  <c r="AB6171" i="1"/>
  <c r="Y6171" i="1" s="1"/>
  <c r="V6171" i="1"/>
  <c r="AB6170" i="1"/>
  <c r="V6170" i="1"/>
  <c r="AB6169" i="1"/>
  <c r="V6169" i="1"/>
  <c r="AB6168" i="1"/>
  <c r="V6168" i="1"/>
  <c r="AB6167" i="1"/>
  <c r="V6167" i="1"/>
  <c r="AB6166" i="1"/>
  <c r="V6166" i="1"/>
  <c r="AB6165" i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V6161" i="1"/>
  <c r="AB6160" i="1"/>
  <c r="V6160" i="1"/>
  <c r="AB6159" i="1"/>
  <c r="V6159" i="1"/>
  <c r="AB6158" i="1"/>
  <c r="V6158" i="1"/>
  <c r="AB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V6150" i="1"/>
  <c r="AB6149" i="1"/>
  <c r="V6149" i="1"/>
  <c r="AB6148" i="1"/>
  <c r="V6148" i="1"/>
  <c r="AB6147" i="1"/>
  <c r="V6147" i="1"/>
  <c r="AB6146" i="1"/>
  <c r="V6146" i="1"/>
  <c r="AB6145" i="1"/>
  <c r="V6145" i="1"/>
  <c r="AB6144" i="1"/>
  <c r="Y6144" i="1" s="1"/>
  <c r="AB6143" i="1"/>
  <c r="Y6143" i="1" s="1"/>
  <c r="V6143" i="1"/>
  <c r="AB6142" i="1"/>
  <c r="AB6141" i="1"/>
  <c r="V6141" i="1"/>
  <c r="AB6140" i="1"/>
  <c r="V6140" i="1"/>
  <c r="AB6139" i="1"/>
  <c r="AB6138" i="1"/>
  <c r="V6138" i="1"/>
  <c r="AB6137" i="1"/>
  <c r="V6137" i="1"/>
  <c r="AB6136" i="1"/>
  <c r="Y6136" i="1" s="1"/>
  <c r="V6136" i="1"/>
  <c r="AB6135" i="1"/>
  <c r="V6135" i="1"/>
  <c r="AB6134" i="1"/>
  <c r="V6134" i="1"/>
  <c r="AB6133" i="1"/>
  <c r="V6133" i="1"/>
  <c r="AB6132" i="1"/>
  <c r="V6132" i="1"/>
  <c r="AB6130" i="1"/>
  <c r="V6130" i="1"/>
  <c r="AB6129" i="1"/>
  <c r="AB6128" i="1"/>
  <c r="AA6128" i="1"/>
  <c r="V6128" i="1"/>
  <c r="AB6127" i="1"/>
  <c r="V6127" i="1"/>
  <c r="AB6126" i="1"/>
  <c r="V6126" i="1"/>
  <c r="AB6125" i="1"/>
  <c r="V6125" i="1"/>
  <c r="AB6124" i="1"/>
  <c r="V6124" i="1"/>
  <c r="AB6123" i="1"/>
  <c r="V6123" i="1"/>
  <c r="AB6122" i="1"/>
  <c r="V6122" i="1"/>
  <c r="AB6121" i="1"/>
  <c r="V6121" i="1"/>
  <c r="AB6120" i="1"/>
  <c r="Y6120" i="1" s="1"/>
  <c r="V6120" i="1"/>
  <c r="AB6119" i="1"/>
  <c r="V6119" i="1"/>
  <c r="AB6118" i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V6110" i="1"/>
  <c r="AB6109" i="1"/>
  <c r="V6109" i="1"/>
  <c r="AB6108" i="1"/>
  <c r="V6108" i="1"/>
  <c r="AB6107" i="1"/>
  <c r="V6107" i="1"/>
  <c r="AB6106" i="1"/>
  <c r="V6106" i="1"/>
  <c r="AB6105" i="1"/>
  <c r="V6105" i="1"/>
  <c r="AB6104" i="1"/>
  <c r="Y6104" i="1" s="1"/>
  <c r="AA6104" i="1"/>
  <c r="V6104" i="1"/>
  <c r="AB6103" i="1"/>
  <c r="V6103" i="1"/>
  <c r="AB6102" i="1"/>
  <c r="AB6101" i="1"/>
  <c r="V6101" i="1"/>
  <c r="AB6100" i="1"/>
  <c r="V6100" i="1"/>
  <c r="AB6099" i="1"/>
  <c r="V6099" i="1"/>
  <c r="AB6098" i="1"/>
  <c r="Y6098" i="1" s="1"/>
  <c r="AB6097" i="1"/>
  <c r="V6097" i="1"/>
  <c r="AB6096" i="1"/>
  <c r="V6096" i="1"/>
  <c r="AB6095" i="1"/>
  <c r="V6095" i="1"/>
  <c r="AB6094" i="1"/>
  <c r="V6094" i="1"/>
  <c r="AB6093" i="1"/>
  <c r="V6093" i="1"/>
  <c r="AB6091" i="1"/>
  <c r="V6091" i="1"/>
  <c r="AB6090" i="1"/>
  <c r="V6090" i="1"/>
  <c r="AB6089" i="1"/>
  <c r="V6089" i="1"/>
  <c r="AB6088" i="1"/>
  <c r="Y6088" i="1" s="1"/>
  <c r="V6088" i="1"/>
  <c r="AB6087" i="1"/>
  <c r="V6087" i="1"/>
  <c r="AB6086" i="1"/>
  <c r="V6086" i="1"/>
  <c r="AB6085" i="1"/>
  <c r="V6085" i="1"/>
  <c r="AB6084" i="1"/>
  <c r="AB6083" i="1"/>
  <c r="V6083" i="1"/>
  <c r="AB6082" i="1"/>
  <c r="V6082" i="1"/>
  <c r="AB6081" i="1"/>
  <c r="V6081" i="1"/>
  <c r="AB6080" i="1"/>
  <c r="AA6080" i="1"/>
  <c r="V6080" i="1"/>
  <c r="AB6079" i="1"/>
  <c r="V6079" i="1"/>
  <c r="AB6078" i="1"/>
  <c r="V6078" i="1"/>
  <c r="AB6077" i="1"/>
  <c r="V6077" i="1"/>
  <c r="AB6076" i="1"/>
  <c r="V6076" i="1"/>
  <c r="AB6075" i="1"/>
  <c r="V6075" i="1"/>
  <c r="AB6074" i="1"/>
  <c r="V6074" i="1"/>
  <c r="AB6073" i="1"/>
  <c r="V6073" i="1"/>
  <c r="AB6072" i="1"/>
  <c r="Y6072" i="1" s="1"/>
  <c r="V6072" i="1"/>
  <c r="AB6071" i="1"/>
  <c r="V6071" i="1"/>
  <c r="AB6070" i="1"/>
  <c r="V6070" i="1"/>
  <c r="AB6069" i="1"/>
  <c r="V6069" i="1"/>
  <c r="AB6068" i="1"/>
  <c r="V6068" i="1"/>
  <c r="AB6067" i="1"/>
  <c r="V6067" i="1"/>
  <c r="AB6066" i="1"/>
  <c r="V6066" i="1"/>
  <c r="AB6065" i="1"/>
  <c r="V6065" i="1"/>
  <c r="AB6064" i="1"/>
  <c r="AA6064" i="1"/>
  <c r="V6064" i="1"/>
  <c r="AB6063" i="1"/>
  <c r="V6063" i="1"/>
  <c r="AB6062" i="1"/>
  <c r="V6062" i="1"/>
  <c r="AB6061" i="1"/>
  <c r="V6061" i="1"/>
  <c r="AB6060" i="1"/>
  <c r="V6060" i="1"/>
  <c r="AB6059" i="1"/>
  <c r="V6059" i="1"/>
  <c r="AB6058" i="1"/>
  <c r="V6058" i="1"/>
  <c r="AB6057" i="1"/>
  <c r="V6057" i="1"/>
  <c r="AB6056" i="1"/>
  <c r="Y6056" i="1" s="1"/>
  <c r="V6056" i="1"/>
  <c r="AB6055" i="1"/>
  <c r="V6055" i="1"/>
  <c r="AB6054" i="1"/>
  <c r="V6054" i="1"/>
  <c r="AB6053" i="1"/>
  <c r="V6053" i="1"/>
  <c r="AB6052" i="1"/>
  <c r="V6052" i="1"/>
  <c r="AB6051" i="1"/>
  <c r="V6051" i="1"/>
  <c r="AB6050" i="1"/>
  <c r="V6050" i="1"/>
  <c r="AB6049" i="1"/>
  <c r="V6049" i="1"/>
  <c r="AB6048" i="1"/>
  <c r="Y6048" i="1" s="1"/>
  <c r="V6048" i="1"/>
  <c r="AB6047" i="1"/>
  <c r="V6047" i="1"/>
  <c r="AB6046" i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V6038" i="1"/>
  <c r="AB6037" i="1"/>
  <c r="V6037" i="1"/>
  <c r="AB6036" i="1"/>
  <c r="V6036" i="1"/>
  <c r="AB6035" i="1"/>
  <c r="V6035" i="1"/>
  <c r="AB6034" i="1"/>
  <c r="V6034" i="1"/>
  <c r="AB6033" i="1"/>
  <c r="V6033" i="1"/>
  <c r="AB6032" i="1"/>
  <c r="AA6032" i="1"/>
  <c r="V6032" i="1"/>
  <c r="AB6031" i="1"/>
  <c r="V6031" i="1"/>
  <c r="AB6030" i="1"/>
  <c r="V6030" i="1"/>
  <c r="AB6029" i="1"/>
  <c r="V6029" i="1"/>
  <c r="AB6028" i="1"/>
  <c r="V6028" i="1"/>
  <c r="AB6027" i="1"/>
  <c r="V6027" i="1"/>
  <c r="AB6026" i="1"/>
  <c r="V6026" i="1"/>
  <c r="AB6025" i="1"/>
  <c r="V6025" i="1"/>
  <c r="AB6024" i="1"/>
  <c r="V6024" i="1"/>
  <c r="AB6023" i="1"/>
  <c r="V6023" i="1"/>
  <c r="AB6022" i="1"/>
  <c r="V6022" i="1"/>
  <c r="AB6021" i="1"/>
  <c r="V6021" i="1"/>
  <c r="AB6020" i="1"/>
  <c r="V6020" i="1"/>
  <c r="AB6019" i="1"/>
  <c r="V6019" i="1"/>
  <c r="AB6018" i="1"/>
  <c r="V6018" i="1"/>
  <c r="AB6017" i="1"/>
  <c r="V6017" i="1"/>
  <c r="AB6016" i="1"/>
  <c r="Y6016" i="1" s="1"/>
  <c r="AA6016" i="1"/>
  <c r="V6016" i="1"/>
  <c r="AA6015" i="1"/>
  <c r="AB6014" i="1"/>
  <c r="V6014" i="1"/>
  <c r="AB6013" i="1"/>
  <c r="V6013" i="1"/>
  <c r="AB6012" i="1"/>
  <c r="V6012" i="1"/>
  <c r="AB6011" i="1"/>
  <c r="V6011" i="1"/>
  <c r="AB6010" i="1"/>
  <c r="V6010" i="1"/>
  <c r="AB6009" i="1"/>
  <c r="V6009" i="1"/>
  <c r="AB6008" i="1"/>
  <c r="V6008" i="1"/>
  <c r="AB6007" i="1"/>
  <c r="Y6007" i="1" s="1"/>
  <c r="AA6007" i="1"/>
  <c r="V6007" i="1"/>
  <c r="AB6006" i="1"/>
  <c r="V6006" i="1"/>
  <c r="AB6005" i="1"/>
  <c r="V6005" i="1"/>
  <c r="AB6004" i="1"/>
  <c r="V6004" i="1"/>
  <c r="AB6003" i="1"/>
  <c r="V6003" i="1"/>
  <c r="AB6002" i="1"/>
  <c r="V6002" i="1"/>
  <c r="AB6001" i="1"/>
  <c r="V6001" i="1"/>
  <c r="AB6000" i="1"/>
  <c r="V6000" i="1"/>
  <c r="AB5999" i="1"/>
  <c r="AA5999" i="1"/>
  <c r="V5999" i="1"/>
  <c r="AB5998" i="1"/>
  <c r="V5998" i="1"/>
  <c r="AB5997" i="1"/>
  <c r="Y5997" i="1" s="1"/>
  <c r="V5997" i="1"/>
  <c r="AB5996" i="1"/>
  <c r="V5996" i="1"/>
  <c r="AB5995" i="1"/>
  <c r="V5995" i="1"/>
  <c r="AB5994" i="1"/>
  <c r="V5994" i="1"/>
  <c r="AB5993" i="1"/>
  <c r="V5993" i="1"/>
  <c r="AB5992" i="1"/>
  <c r="V5992" i="1"/>
  <c r="AB5991" i="1"/>
  <c r="Y5991" i="1" s="1"/>
  <c r="AA5991" i="1"/>
  <c r="V5991" i="1"/>
  <c r="AB5990" i="1"/>
  <c r="V5990" i="1"/>
  <c r="AB5989" i="1"/>
  <c r="V5989" i="1"/>
  <c r="AB5988" i="1"/>
  <c r="V5988" i="1"/>
  <c r="AB5987" i="1"/>
  <c r="V5987" i="1"/>
  <c r="AB5986" i="1"/>
  <c r="V5986" i="1"/>
  <c r="AB5985" i="1"/>
  <c r="V5985" i="1"/>
  <c r="AB5984" i="1"/>
  <c r="AB5983" i="1"/>
  <c r="AA5983" i="1"/>
  <c r="AB5982" i="1"/>
  <c r="V5982" i="1"/>
  <c r="AB5981" i="1"/>
  <c r="V5981" i="1"/>
  <c r="AB5980" i="1"/>
  <c r="V5980" i="1"/>
  <c r="AB5979" i="1"/>
  <c r="V5979" i="1"/>
  <c r="AB5978" i="1"/>
  <c r="V5978" i="1"/>
  <c r="AB5977" i="1"/>
  <c r="V5977" i="1"/>
  <c r="AB5976" i="1"/>
  <c r="V5976" i="1"/>
  <c r="AB5975" i="1"/>
  <c r="Y5975" i="1" s="1"/>
  <c r="AA5975" i="1"/>
  <c r="V5975" i="1"/>
  <c r="AB5974" i="1"/>
  <c r="V5974" i="1"/>
  <c r="AB5973" i="1"/>
  <c r="V5973" i="1"/>
  <c r="AB5972" i="1"/>
  <c r="V5972" i="1"/>
  <c r="AB5971" i="1"/>
  <c r="V5971" i="1"/>
  <c r="AB5970" i="1"/>
  <c r="V5970" i="1"/>
  <c r="AB5969" i="1"/>
  <c r="V5969" i="1"/>
  <c r="AB5968" i="1"/>
  <c r="V5968" i="1"/>
  <c r="AB5967" i="1"/>
  <c r="AA5967" i="1"/>
  <c r="V5967" i="1"/>
  <c r="AB5966" i="1"/>
  <c r="V5966" i="1"/>
  <c r="AB5965" i="1"/>
  <c r="V5965" i="1"/>
  <c r="AB5964" i="1"/>
  <c r="V5964" i="1"/>
  <c r="AB5963" i="1"/>
  <c r="V5963" i="1"/>
  <c r="AA5962" i="1"/>
  <c r="AB5961" i="1"/>
  <c r="AB5960" i="1"/>
  <c r="V5960" i="1"/>
  <c r="AB5959" i="1"/>
  <c r="V5959" i="1"/>
  <c r="AB5958" i="1"/>
  <c r="AA5958" i="1"/>
  <c r="V5958" i="1"/>
  <c r="AB5957" i="1"/>
  <c r="V5957" i="1"/>
  <c r="AB5956" i="1"/>
  <c r="V5956" i="1"/>
  <c r="AB5955" i="1"/>
  <c r="V5955" i="1"/>
  <c r="AB5954" i="1"/>
  <c r="V5954" i="1"/>
  <c r="AB5953" i="1"/>
  <c r="V5953" i="1"/>
  <c r="AB5952" i="1"/>
  <c r="V5952" i="1"/>
  <c r="AB5951" i="1"/>
  <c r="V5951" i="1"/>
  <c r="AB5950" i="1"/>
  <c r="Y5950" i="1" s="1"/>
  <c r="AA5949" i="1"/>
  <c r="AB5948" i="1"/>
  <c r="V5948" i="1"/>
  <c r="AB5947" i="1"/>
  <c r="V5947" i="1"/>
  <c r="AB5946" i="1"/>
  <c r="AB5945" i="1"/>
  <c r="V5945" i="1"/>
  <c r="AB5944" i="1"/>
  <c r="V5944" i="1"/>
  <c r="AB5943" i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V5937" i="1"/>
  <c r="AB5936" i="1"/>
  <c r="V5936" i="1"/>
  <c r="AB5935" i="1"/>
  <c r="V5935" i="1"/>
  <c r="AB5934" i="1"/>
  <c r="V5934" i="1"/>
  <c r="AB5933" i="1"/>
  <c r="V5933" i="1"/>
  <c r="AB5932" i="1"/>
  <c r="V5932" i="1"/>
  <c r="AB5931" i="1"/>
  <c r="Y5931" i="1" s="1"/>
  <c r="V5931" i="1"/>
  <c r="AB5930" i="1"/>
  <c r="V5930" i="1"/>
  <c r="AB5929" i="1"/>
  <c r="AA5929" i="1"/>
  <c r="V5929" i="1"/>
  <c r="AB5928" i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V5921" i="1"/>
  <c r="AB5920" i="1"/>
  <c r="V5920" i="1"/>
  <c r="AB5919" i="1"/>
  <c r="V5919" i="1"/>
  <c r="AB5918" i="1"/>
  <c r="V5918" i="1"/>
  <c r="AB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V5909" i="1"/>
  <c r="AB5908" i="1"/>
  <c r="V5908" i="1"/>
  <c r="AB5907" i="1"/>
  <c r="V5907" i="1"/>
  <c r="AB5906" i="1"/>
  <c r="V5906" i="1"/>
  <c r="AB5905" i="1"/>
  <c r="V5905" i="1"/>
  <c r="AB5904" i="1"/>
  <c r="V5904" i="1"/>
  <c r="AB5903" i="1"/>
  <c r="V5903" i="1"/>
  <c r="AB5902" i="1"/>
  <c r="V5902" i="1"/>
  <c r="AB5901" i="1"/>
  <c r="V5901" i="1"/>
  <c r="AB5900" i="1"/>
  <c r="V5900" i="1"/>
  <c r="AB5899" i="1"/>
  <c r="Y5899" i="1" s="1"/>
  <c r="AA5899" i="1"/>
  <c r="V5899" i="1"/>
  <c r="AB5898" i="1"/>
  <c r="V5898" i="1"/>
  <c r="AB5897" i="1"/>
  <c r="V5897" i="1"/>
  <c r="AB5896" i="1"/>
  <c r="V5896" i="1"/>
  <c r="AB5895" i="1"/>
  <c r="V5895" i="1"/>
  <c r="AB5894" i="1"/>
  <c r="V5894" i="1"/>
  <c r="AB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V5888" i="1"/>
  <c r="AB5887" i="1"/>
  <c r="V5887" i="1"/>
  <c r="AB5886" i="1"/>
  <c r="V5886" i="1"/>
  <c r="AB5885" i="1"/>
  <c r="V5885" i="1"/>
  <c r="AB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V5879" i="1"/>
  <c r="AB5878" i="1"/>
  <c r="V5878" i="1"/>
  <c r="AB5877" i="1"/>
  <c r="V5877" i="1"/>
  <c r="AB5876" i="1"/>
  <c r="V5876" i="1"/>
  <c r="AB5875" i="1"/>
  <c r="V5875" i="1"/>
  <c r="AB5874" i="1"/>
  <c r="V5874" i="1"/>
  <c r="AB5873" i="1"/>
  <c r="Y5873" i="1" s="1"/>
  <c r="AA5873" i="1"/>
  <c r="V5873" i="1"/>
  <c r="AB5872" i="1"/>
  <c r="V5872" i="1"/>
  <c r="AB5871" i="1"/>
  <c r="V5871" i="1"/>
  <c r="AB5870" i="1"/>
  <c r="V5870" i="1"/>
  <c r="AB5869" i="1"/>
  <c r="AA5869" i="1"/>
  <c r="V5869" i="1"/>
  <c r="AB5868" i="1"/>
  <c r="V5868" i="1"/>
  <c r="AB5867" i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V5863" i="1"/>
  <c r="AB5862" i="1"/>
  <c r="V5862" i="1"/>
  <c r="AB5861" i="1"/>
  <c r="V5861" i="1"/>
  <c r="AB5860" i="1"/>
  <c r="V5860" i="1"/>
  <c r="AB5859" i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V5855" i="1"/>
  <c r="AB5854" i="1"/>
  <c r="V5854" i="1"/>
  <c r="AB5853" i="1"/>
  <c r="V5853" i="1"/>
  <c r="AB5852" i="1"/>
  <c r="V5852" i="1"/>
  <c r="AB5851" i="1"/>
  <c r="V5851" i="1"/>
  <c r="AB5850" i="1"/>
  <c r="V5850" i="1"/>
  <c r="AB5849" i="1"/>
  <c r="Y5849" i="1" s="1"/>
  <c r="AA5849" i="1"/>
  <c r="V5849" i="1"/>
  <c r="AB5848" i="1"/>
  <c r="V5848" i="1"/>
  <c r="AB5847" i="1"/>
  <c r="AA5847" i="1"/>
  <c r="V5847" i="1"/>
  <c r="AB5846" i="1"/>
  <c r="V5846" i="1"/>
  <c r="AB5845" i="1"/>
  <c r="V5845" i="1"/>
  <c r="AB5844" i="1"/>
  <c r="V5844" i="1"/>
  <c r="AB5843" i="1"/>
  <c r="Y5843" i="1" s="1"/>
  <c r="V5843" i="1"/>
  <c r="AB5842" i="1"/>
  <c r="V5842" i="1"/>
  <c r="AB5841" i="1"/>
  <c r="AA5841" i="1"/>
  <c r="V5841" i="1"/>
  <c r="AB5840" i="1"/>
  <c r="V5840" i="1"/>
  <c r="AB5839" i="1"/>
  <c r="V5839" i="1"/>
  <c r="AB5838" i="1"/>
  <c r="V5838" i="1"/>
  <c r="AB5837" i="1"/>
  <c r="V5837" i="1"/>
  <c r="AB5836" i="1"/>
  <c r="V5836" i="1"/>
  <c r="AB5835" i="1"/>
  <c r="V5835" i="1"/>
  <c r="AB5834" i="1"/>
  <c r="V5834" i="1"/>
  <c r="AB5833" i="1"/>
  <c r="Y5833" i="1" s="1"/>
  <c r="V5833" i="1"/>
  <c r="AB5832" i="1"/>
  <c r="V5832" i="1"/>
  <c r="AB5831" i="1"/>
  <c r="V5831" i="1"/>
  <c r="AB5830" i="1"/>
  <c r="V5830" i="1"/>
  <c r="AB5829" i="1"/>
  <c r="V5829" i="1"/>
  <c r="AB5828" i="1"/>
  <c r="V5828" i="1"/>
  <c r="AB5827" i="1"/>
  <c r="V5827" i="1"/>
  <c r="AB5826" i="1"/>
  <c r="V5826" i="1"/>
  <c r="AB5825" i="1"/>
  <c r="Y5825" i="1" s="1"/>
  <c r="AA5825" i="1"/>
  <c r="V5825" i="1"/>
  <c r="AB5823" i="1"/>
  <c r="V5823" i="1"/>
  <c r="AB5822" i="1"/>
  <c r="V5822" i="1"/>
  <c r="AB5821" i="1"/>
  <c r="V5821" i="1"/>
  <c r="AB5820" i="1"/>
  <c r="V5820" i="1"/>
  <c r="AB5819" i="1"/>
  <c r="V5819" i="1"/>
  <c r="AB5818" i="1"/>
  <c r="V5818" i="1"/>
  <c r="AB5817" i="1"/>
  <c r="Y5817" i="1" s="1"/>
  <c r="V5817" i="1"/>
  <c r="AB5816" i="1"/>
  <c r="V5816" i="1"/>
  <c r="AB5815" i="1"/>
  <c r="V5815" i="1"/>
  <c r="AB5814" i="1"/>
  <c r="V5814" i="1"/>
  <c r="AB5813" i="1"/>
  <c r="V5813" i="1"/>
  <c r="AB5812" i="1"/>
  <c r="V5812" i="1"/>
  <c r="AB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V5803" i="1"/>
  <c r="AB5802" i="1"/>
  <c r="V5802" i="1"/>
  <c r="AB5801" i="1"/>
  <c r="Y5801" i="1" s="1"/>
  <c r="V5801" i="1"/>
  <c r="AB5800" i="1"/>
  <c r="V5800" i="1"/>
  <c r="AB5799" i="1"/>
  <c r="V5799" i="1"/>
  <c r="AB5798" i="1"/>
  <c r="V5798" i="1"/>
  <c r="AB5797" i="1"/>
  <c r="V5797" i="1"/>
  <c r="AB5796" i="1"/>
  <c r="V5796" i="1"/>
  <c r="AB5795" i="1"/>
  <c r="AB5794" i="1"/>
  <c r="V5794" i="1"/>
  <c r="AB5793" i="1"/>
  <c r="Y5793" i="1" s="1"/>
  <c r="V5793" i="1"/>
  <c r="AB5792" i="1"/>
  <c r="AB5791" i="1"/>
  <c r="V5791" i="1"/>
  <c r="AB5790" i="1"/>
  <c r="V5790" i="1"/>
  <c r="AB5789" i="1"/>
  <c r="V5789" i="1"/>
  <c r="AB5788" i="1"/>
  <c r="V5788" i="1"/>
  <c r="AB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V5783" i="1"/>
  <c r="AB5782" i="1"/>
  <c r="V5782" i="1"/>
  <c r="AB5781" i="1"/>
  <c r="V5781" i="1"/>
  <c r="AB5780" i="1"/>
  <c r="V5780" i="1"/>
  <c r="AB5779" i="1"/>
  <c r="V5779" i="1"/>
  <c r="AB5778" i="1"/>
  <c r="V5778" i="1"/>
  <c r="AB5777" i="1"/>
  <c r="AA5777" i="1"/>
  <c r="V5777" i="1"/>
  <c r="AB5776" i="1"/>
  <c r="V5776" i="1"/>
  <c r="AB5775" i="1"/>
  <c r="V5775" i="1"/>
  <c r="AB5774" i="1"/>
  <c r="V5774" i="1"/>
  <c r="AB5773" i="1"/>
  <c r="V5773" i="1"/>
  <c r="AB5772" i="1"/>
  <c r="V5772" i="1"/>
  <c r="AB5771" i="1"/>
  <c r="V5771" i="1"/>
  <c r="AB5770" i="1"/>
  <c r="V5770" i="1"/>
  <c r="AB5769" i="1"/>
  <c r="Y5769" i="1" s="1"/>
  <c r="AA5769" i="1"/>
  <c r="V5769" i="1"/>
  <c r="AB5768" i="1"/>
  <c r="V5768" i="1"/>
  <c r="AB5767" i="1"/>
  <c r="V5767" i="1"/>
  <c r="AB5766" i="1"/>
  <c r="V5766" i="1"/>
  <c r="AB5765" i="1"/>
  <c r="V5765" i="1"/>
  <c r="AB5764" i="1"/>
  <c r="V5764" i="1"/>
  <c r="AB5763" i="1"/>
  <c r="V5763" i="1"/>
  <c r="AB5762" i="1"/>
  <c r="V5762" i="1"/>
  <c r="AB5761" i="1"/>
  <c r="Y5761" i="1" s="1"/>
  <c r="AA5761" i="1"/>
  <c r="V5761" i="1"/>
  <c r="AB5760" i="1"/>
  <c r="V5760" i="1"/>
  <c r="AB5759" i="1"/>
  <c r="V5759" i="1"/>
  <c r="AB5758" i="1"/>
  <c r="V5758" i="1"/>
  <c r="AB5757" i="1"/>
  <c r="V5757" i="1"/>
  <c r="AB5756" i="1"/>
  <c r="AB5755" i="1"/>
  <c r="V5755" i="1"/>
  <c r="AB5754" i="1"/>
  <c r="V5754" i="1"/>
  <c r="AB5753" i="1"/>
  <c r="Y5753" i="1" s="1"/>
  <c r="AA5753" i="1"/>
  <c r="V5753" i="1"/>
  <c r="AB5752" i="1"/>
  <c r="V5752" i="1"/>
  <c r="AB5751" i="1"/>
  <c r="AA5751" i="1"/>
  <c r="V5751" i="1"/>
  <c r="AB5750" i="1"/>
  <c r="V5750" i="1"/>
  <c r="AB5749" i="1"/>
  <c r="V5749" i="1"/>
  <c r="AB5748" i="1"/>
  <c r="V5748" i="1"/>
  <c r="AB5747" i="1"/>
  <c r="Y5747" i="1" s="1"/>
  <c r="V5747" i="1"/>
  <c r="AB5746" i="1"/>
  <c r="V5746" i="1"/>
  <c r="AB5745" i="1"/>
  <c r="Y5745" i="1" s="1"/>
  <c r="AA5745" i="1"/>
  <c r="V5745" i="1"/>
  <c r="AB5744" i="1"/>
  <c r="V5744" i="1"/>
  <c r="AB5743" i="1"/>
  <c r="V5743" i="1"/>
  <c r="AB5742" i="1"/>
  <c r="V5742" i="1"/>
  <c r="AB5741" i="1"/>
  <c r="V5741" i="1"/>
  <c r="AB5740" i="1"/>
  <c r="V5740" i="1"/>
  <c r="AB5739" i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V5735" i="1"/>
  <c r="AB5734" i="1"/>
  <c r="V5734" i="1"/>
  <c r="AB5733" i="1"/>
  <c r="V5733" i="1"/>
  <c r="AB5732" i="1"/>
  <c r="V5732" i="1"/>
  <c r="AB5731" i="1"/>
  <c r="V5731" i="1"/>
  <c r="AB5730" i="1"/>
  <c r="V5730" i="1"/>
  <c r="AB5729" i="1"/>
  <c r="Y5729" i="1" s="1"/>
  <c r="AA5729" i="1"/>
  <c r="V5729" i="1"/>
  <c r="AB5728" i="1"/>
  <c r="V5728" i="1"/>
  <c r="AB5727" i="1"/>
  <c r="V5727" i="1"/>
  <c r="AB5726" i="1"/>
  <c r="V5726" i="1"/>
  <c r="AB5725" i="1"/>
  <c r="V5725" i="1"/>
  <c r="AB5724" i="1"/>
  <c r="V5724" i="1"/>
  <c r="AB5723" i="1"/>
  <c r="V5723" i="1"/>
  <c r="AB5722" i="1"/>
  <c r="V5722" i="1"/>
  <c r="AB5721" i="1"/>
  <c r="Y5721" i="1" s="1"/>
  <c r="AA5721" i="1"/>
  <c r="V5721" i="1"/>
  <c r="AB5720" i="1"/>
  <c r="V5720" i="1"/>
  <c r="AB5719" i="1"/>
  <c r="V5719" i="1"/>
  <c r="AB5718" i="1"/>
  <c r="V5718" i="1"/>
  <c r="AB5717" i="1"/>
  <c r="V5717" i="1"/>
  <c r="AB5716" i="1"/>
  <c r="V5716" i="1"/>
  <c r="AB5715" i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V5711" i="1"/>
  <c r="AB5710" i="1"/>
  <c r="V5710" i="1"/>
  <c r="AB5709" i="1"/>
  <c r="V5709" i="1"/>
  <c r="AB5708" i="1"/>
  <c r="V5708" i="1"/>
  <c r="AB5707" i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V5703" i="1"/>
  <c r="AB5702" i="1"/>
  <c r="V5702" i="1"/>
  <c r="AB5701" i="1"/>
  <c r="V5701" i="1"/>
  <c r="AB5700" i="1"/>
  <c r="V5700" i="1"/>
  <c r="AB5699" i="1"/>
  <c r="V5699" i="1"/>
  <c r="AB5698" i="1"/>
  <c r="V5698" i="1"/>
  <c r="AB5697" i="1"/>
  <c r="Y5697" i="1" s="1"/>
  <c r="AA5697" i="1"/>
  <c r="V5697" i="1"/>
  <c r="AB5696" i="1"/>
  <c r="V5696" i="1"/>
  <c r="AB5695" i="1"/>
  <c r="AA5695" i="1"/>
  <c r="V5695" i="1"/>
  <c r="AB5694" i="1"/>
  <c r="V5694" i="1"/>
  <c r="AB5692" i="1"/>
  <c r="V5692" i="1"/>
  <c r="AB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V5687" i="1"/>
  <c r="AB5686" i="1"/>
  <c r="V5686" i="1"/>
  <c r="AB5685" i="1"/>
  <c r="V5685" i="1"/>
  <c r="AB5684" i="1"/>
  <c r="V5684" i="1"/>
  <c r="AB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V5679" i="1"/>
  <c r="AB5678" i="1"/>
  <c r="V5678" i="1"/>
  <c r="AB5677" i="1"/>
  <c r="V5677" i="1"/>
  <c r="AB5676" i="1"/>
  <c r="V5676" i="1"/>
  <c r="AB5675" i="1"/>
  <c r="V5675" i="1"/>
  <c r="AB5674" i="1"/>
  <c r="V5674" i="1"/>
  <c r="AB5673" i="1"/>
  <c r="Y5673" i="1" s="1"/>
  <c r="AA5673" i="1"/>
  <c r="V5673" i="1"/>
  <c r="AB5672" i="1"/>
  <c r="V5672" i="1"/>
  <c r="AB5671" i="1"/>
  <c r="V5671" i="1"/>
  <c r="AB5670" i="1"/>
  <c r="V5670" i="1"/>
  <c r="AB5669" i="1"/>
  <c r="V5669" i="1"/>
  <c r="AB5668" i="1"/>
  <c r="V5668" i="1"/>
  <c r="AB5667" i="1"/>
  <c r="V5667" i="1"/>
  <c r="AB5666" i="1"/>
  <c r="V5666" i="1"/>
  <c r="AB5665" i="1"/>
  <c r="Y5665" i="1" s="1"/>
  <c r="AA5665" i="1"/>
  <c r="V5665" i="1"/>
  <c r="AB5664" i="1"/>
  <c r="V5664" i="1"/>
  <c r="AB5663" i="1"/>
  <c r="V5663" i="1"/>
  <c r="AB5662" i="1"/>
  <c r="V5662" i="1"/>
  <c r="AB5661" i="1"/>
  <c r="V5661" i="1"/>
  <c r="AB5660" i="1"/>
  <c r="V5660" i="1"/>
  <c r="AB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V5655" i="1"/>
  <c r="AB5654" i="1"/>
  <c r="V5654" i="1"/>
  <c r="AB5653" i="1"/>
  <c r="V5653" i="1"/>
  <c r="AB5652" i="1"/>
  <c r="V5652" i="1"/>
  <c r="AB5651" i="1"/>
  <c r="V5651" i="1"/>
  <c r="AB5650" i="1"/>
  <c r="V5650" i="1"/>
  <c r="AB5649" i="1"/>
  <c r="Y5649" i="1" s="1"/>
  <c r="AA5649" i="1"/>
  <c r="AB5648" i="1"/>
  <c r="V5648" i="1"/>
  <c r="AB5647" i="1"/>
  <c r="V5647" i="1"/>
  <c r="AB5646" i="1"/>
  <c r="V5646" i="1"/>
  <c r="AB5645" i="1"/>
  <c r="V5645" i="1"/>
  <c r="AB5644" i="1"/>
  <c r="V5644" i="1"/>
  <c r="AB5643" i="1"/>
  <c r="V5643" i="1"/>
  <c r="AB5642" i="1"/>
  <c r="V5642" i="1"/>
  <c r="AB5641" i="1"/>
  <c r="Y5641" i="1" s="1"/>
  <c r="AA5641" i="1"/>
  <c r="V5641" i="1"/>
  <c r="AB5640" i="1"/>
  <c r="V5640" i="1"/>
  <c r="AB5639" i="1"/>
  <c r="AA5639" i="1"/>
  <c r="V5639" i="1"/>
  <c r="AB5638" i="1"/>
  <c r="V5638" i="1"/>
  <c r="AB5637" i="1"/>
  <c r="AA5637" i="1"/>
  <c r="V5637" i="1"/>
  <c r="AB5636" i="1"/>
  <c r="V5636" i="1"/>
  <c r="AB5635" i="1"/>
  <c r="V5635" i="1"/>
  <c r="AB5634" i="1"/>
  <c r="V5634" i="1"/>
  <c r="AB5633" i="1"/>
  <c r="Y5633" i="1" s="1"/>
  <c r="AA5633" i="1"/>
  <c r="V5633" i="1"/>
  <c r="AB5632" i="1"/>
  <c r="V5632" i="1"/>
  <c r="AB5631" i="1"/>
  <c r="V5631" i="1"/>
  <c r="AB5630" i="1"/>
  <c r="V5630" i="1"/>
  <c r="AB5629" i="1"/>
  <c r="V5629" i="1"/>
  <c r="AB5628" i="1"/>
  <c r="Y5628" i="1" s="1"/>
  <c r="V5628" i="1"/>
  <c r="AB5627" i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V5623" i="1"/>
  <c r="AB5622" i="1"/>
  <c r="V5622" i="1"/>
  <c r="AB5621" i="1"/>
  <c r="V5621" i="1"/>
  <c r="AB5620" i="1"/>
  <c r="V5620" i="1"/>
  <c r="AB5619" i="1"/>
  <c r="V5619" i="1"/>
  <c r="AB5618" i="1"/>
  <c r="V5618" i="1"/>
  <c r="AB5617" i="1"/>
  <c r="Y5617" i="1" s="1"/>
  <c r="AA5617" i="1"/>
  <c r="V5617" i="1"/>
  <c r="AB5616" i="1"/>
  <c r="V5616" i="1"/>
  <c r="AB5615" i="1"/>
  <c r="AA5615" i="1"/>
  <c r="AB5614" i="1"/>
  <c r="V5614" i="1"/>
  <c r="AB5613" i="1"/>
  <c r="V5613" i="1"/>
  <c r="AB5612" i="1"/>
  <c r="V5612" i="1"/>
  <c r="AB5611" i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V5597" i="1"/>
  <c r="AB5596" i="1"/>
  <c r="V5596" i="1"/>
  <c r="AB5595" i="1"/>
  <c r="V5595" i="1"/>
  <c r="AB5594" i="1"/>
  <c r="AB5593" i="1"/>
  <c r="Y5593" i="1" s="1"/>
  <c r="V5593" i="1"/>
  <c r="AB5592" i="1"/>
  <c r="V5592" i="1"/>
  <c r="AB5591" i="1"/>
  <c r="Y5591" i="1" s="1"/>
  <c r="AA5591" i="1"/>
  <c r="V5591" i="1"/>
  <c r="AB5590" i="1"/>
  <c r="V5590" i="1"/>
  <c r="AB5589" i="1"/>
  <c r="V5589" i="1"/>
  <c r="AB5588" i="1"/>
  <c r="V5588" i="1"/>
  <c r="AB5587" i="1"/>
  <c r="V5587" i="1"/>
  <c r="AB5586" i="1"/>
  <c r="V5586" i="1"/>
  <c r="AB5585" i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V5581" i="1"/>
  <c r="AB5580" i="1"/>
  <c r="V5580" i="1"/>
  <c r="AB5579" i="1"/>
  <c r="V5579" i="1"/>
  <c r="AB5578" i="1"/>
  <c r="V5578" i="1"/>
  <c r="AB5577" i="1"/>
  <c r="V5577" i="1"/>
  <c r="AB5576" i="1"/>
  <c r="V5576" i="1"/>
  <c r="AB5575" i="1"/>
  <c r="Y5575" i="1" s="1"/>
  <c r="AA5575" i="1"/>
  <c r="V5575" i="1"/>
  <c r="AB5574" i="1"/>
  <c r="V5574" i="1"/>
  <c r="AB5573" i="1"/>
  <c r="AA5573" i="1"/>
  <c r="V5573" i="1"/>
  <c r="AB5572" i="1"/>
  <c r="V5572" i="1"/>
  <c r="AB5571" i="1"/>
  <c r="V5571" i="1"/>
  <c r="AB5570" i="1"/>
  <c r="V5570" i="1"/>
  <c r="AB5569" i="1"/>
  <c r="Y5569" i="1" s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V5565" i="1"/>
  <c r="AB5564" i="1"/>
  <c r="V5564" i="1"/>
  <c r="AB5563" i="1"/>
  <c r="V5563" i="1"/>
  <c r="AB5562" i="1"/>
  <c r="V5562" i="1"/>
  <c r="AB5561" i="1"/>
  <c r="V5561" i="1"/>
  <c r="AB5560" i="1"/>
  <c r="AB5559" i="1"/>
  <c r="Y5559" i="1" s="1"/>
  <c r="AA5559" i="1"/>
  <c r="V5559" i="1"/>
  <c r="AB5558" i="1"/>
  <c r="V5558" i="1"/>
  <c r="AB5557" i="1"/>
  <c r="V5557" i="1"/>
  <c r="AB5556" i="1"/>
  <c r="V5556" i="1"/>
  <c r="AB5555" i="1"/>
  <c r="V5555" i="1"/>
  <c r="AB5554" i="1"/>
  <c r="V5554" i="1"/>
  <c r="V5553" i="1"/>
  <c r="AB5552" i="1"/>
  <c r="V5552" i="1"/>
  <c r="AB5551" i="1"/>
  <c r="Y5551" i="1" s="1"/>
  <c r="AA5551" i="1"/>
  <c r="V5551" i="1"/>
  <c r="AB5550" i="1"/>
  <c r="V5550" i="1"/>
  <c r="AB5549" i="1"/>
  <c r="V5549" i="1"/>
  <c r="AB5548" i="1"/>
  <c r="V5548" i="1"/>
  <c r="AB5547" i="1"/>
  <c r="V5547" i="1"/>
  <c r="AB5546" i="1"/>
  <c r="V5546" i="1"/>
  <c r="AB5545" i="1"/>
  <c r="V5545" i="1"/>
  <c r="AB5544" i="1"/>
  <c r="V5544" i="1"/>
  <c r="AB5543" i="1"/>
  <c r="Y5543" i="1" s="1"/>
  <c r="AA5543" i="1"/>
  <c r="V5543" i="1"/>
  <c r="AB5542" i="1"/>
  <c r="V5542" i="1"/>
  <c r="AB5541" i="1"/>
  <c r="AA5541" i="1"/>
  <c r="V5541" i="1"/>
  <c r="AB5540" i="1"/>
  <c r="V5540" i="1"/>
  <c r="AB5539" i="1"/>
  <c r="V5539" i="1"/>
  <c r="AB5538" i="1"/>
  <c r="V5538" i="1"/>
  <c r="AB5537" i="1"/>
  <c r="Y5537" i="1" s="1"/>
  <c r="V5537" i="1"/>
  <c r="AB5536" i="1"/>
  <c r="V5536" i="1"/>
  <c r="AB5535" i="1"/>
  <c r="Y5535" i="1" s="1"/>
  <c r="AA5535" i="1"/>
  <c r="V5535" i="1"/>
  <c r="AB5534" i="1"/>
  <c r="V5534" i="1"/>
  <c r="AB5533" i="1"/>
  <c r="V5533" i="1"/>
  <c r="AB5532" i="1"/>
  <c r="V5532" i="1"/>
  <c r="AB5531" i="1"/>
  <c r="V5531" i="1"/>
  <c r="AB5530" i="1"/>
  <c r="V5530" i="1"/>
  <c r="AB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V5525" i="1"/>
  <c r="AB5524" i="1"/>
  <c r="V5524" i="1"/>
  <c r="AB5523" i="1"/>
  <c r="V5523" i="1"/>
  <c r="AB5522" i="1"/>
  <c r="V5522" i="1"/>
  <c r="AB5521" i="1"/>
  <c r="V5521" i="1"/>
  <c r="AB5520" i="1"/>
  <c r="V5520" i="1"/>
  <c r="AB5519" i="1"/>
  <c r="Y5519" i="1" s="1"/>
  <c r="AA5519" i="1"/>
  <c r="V5519" i="1"/>
  <c r="AB5518" i="1"/>
  <c r="V5518" i="1"/>
  <c r="AB5517" i="1"/>
  <c r="Y5517" i="1" s="1"/>
  <c r="V5517" i="1"/>
  <c r="AB5516" i="1"/>
  <c r="V5516" i="1"/>
  <c r="AB5515" i="1"/>
  <c r="V5515" i="1"/>
  <c r="AB5514" i="1"/>
  <c r="V5514" i="1"/>
  <c r="AB5513" i="1"/>
  <c r="V5513" i="1"/>
  <c r="AB5512" i="1"/>
  <c r="V5512" i="1"/>
  <c r="AB5511" i="1"/>
  <c r="Y5511" i="1" s="1"/>
  <c r="AA5511" i="1"/>
  <c r="V5511" i="1"/>
  <c r="AB5510" i="1"/>
  <c r="V5510" i="1"/>
  <c r="AB5509" i="1"/>
  <c r="AA5509" i="1"/>
  <c r="V5509" i="1"/>
  <c r="AB5508" i="1"/>
  <c r="V5508" i="1"/>
  <c r="AB5507" i="1"/>
  <c r="V5507" i="1"/>
  <c r="AB5506" i="1"/>
  <c r="V5506" i="1"/>
  <c r="AB5505" i="1"/>
  <c r="Y5505" i="1" s="1"/>
  <c r="V5505" i="1"/>
  <c r="AB5504" i="1"/>
  <c r="V5504" i="1"/>
  <c r="AB5503" i="1"/>
  <c r="Y5503" i="1" s="1"/>
  <c r="AA5503" i="1"/>
  <c r="V5503" i="1"/>
  <c r="AB5502" i="1"/>
  <c r="AB5501" i="1"/>
  <c r="V5501" i="1"/>
  <c r="AB5500" i="1"/>
  <c r="V5500" i="1"/>
  <c r="AB5499" i="1"/>
  <c r="V5499" i="1"/>
  <c r="AB5498" i="1"/>
  <c r="V5498" i="1"/>
  <c r="AB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V5489" i="1"/>
  <c r="AB5488" i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AA5477" i="1"/>
  <c r="V5477" i="1"/>
  <c r="AB5476" i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V5469" i="1"/>
  <c r="AB5468" i="1"/>
  <c r="AB5467" i="1"/>
  <c r="V5467" i="1"/>
  <c r="AB5466" i="1"/>
  <c r="V5466" i="1"/>
  <c r="AB5465" i="1"/>
  <c r="Y5465" i="1" s="1"/>
  <c r="V5465" i="1"/>
  <c r="AB5464" i="1"/>
  <c r="V5464" i="1"/>
  <c r="AB5463" i="1"/>
  <c r="Y5463" i="1" s="1"/>
  <c r="AA5463" i="1"/>
  <c r="V5463" i="1"/>
  <c r="AB5462" i="1"/>
  <c r="V5462" i="1"/>
  <c r="AB5461" i="1"/>
  <c r="V5461" i="1"/>
  <c r="AB5460" i="1"/>
  <c r="V5460" i="1"/>
  <c r="AB5459" i="1"/>
  <c r="V5459" i="1"/>
  <c r="AB5458" i="1"/>
  <c r="V5458" i="1"/>
  <c r="AB5457" i="1"/>
  <c r="AA5457" i="1"/>
  <c r="V5457" i="1"/>
  <c r="AB5456" i="1"/>
  <c r="V5456" i="1"/>
  <c r="AB5455" i="1"/>
  <c r="Y5455" i="1" s="1"/>
  <c r="AA5455" i="1"/>
  <c r="V5455" i="1"/>
  <c r="AB5454" i="1"/>
  <c r="V5454" i="1"/>
  <c r="AB5453" i="1"/>
  <c r="V5453" i="1"/>
  <c r="AB5452" i="1"/>
  <c r="V5452" i="1"/>
  <c r="AB5451" i="1"/>
  <c r="V5451" i="1"/>
  <c r="AB5450" i="1"/>
  <c r="V5450" i="1"/>
  <c r="AB5449" i="1"/>
  <c r="AB5448" i="1"/>
  <c r="AB5447" i="1"/>
  <c r="Y5447" i="1" s="1"/>
  <c r="AA5447" i="1"/>
  <c r="AB5446" i="1"/>
  <c r="Y5446" i="1" s="1"/>
  <c r="AB5445" i="1"/>
  <c r="Y5445" i="1" s="1"/>
  <c r="AB5444" i="1"/>
  <c r="AB5443" i="1"/>
  <c r="AB5442" i="1"/>
  <c r="AB5441" i="1"/>
  <c r="AA5441" i="1"/>
  <c r="V5441" i="1"/>
  <c r="AB5440" i="1"/>
  <c r="AB5439" i="1"/>
  <c r="Y5439" i="1" s="1"/>
  <c r="AA5439" i="1"/>
  <c r="AB5438" i="1"/>
  <c r="AB5437" i="1"/>
  <c r="AB5436" i="1"/>
  <c r="AB5435" i="1"/>
  <c r="AB5434" i="1"/>
  <c r="AB5433" i="1"/>
  <c r="AA5433" i="1"/>
  <c r="V5433" i="1"/>
  <c r="AB5432" i="1"/>
  <c r="AB5431" i="1"/>
  <c r="Y5431" i="1" s="1"/>
  <c r="AA5431" i="1"/>
  <c r="AB5430" i="1"/>
  <c r="Y5430" i="1" s="1"/>
  <c r="AB5429" i="1"/>
  <c r="AB5428" i="1"/>
  <c r="AB5427" i="1"/>
  <c r="V5427" i="1"/>
  <c r="AB5426" i="1"/>
  <c r="V5426" i="1"/>
  <c r="AB5425" i="1"/>
  <c r="Y5425" i="1" s="1"/>
  <c r="AA5425" i="1"/>
  <c r="V5425" i="1"/>
  <c r="AB5424" i="1"/>
  <c r="V5424" i="1"/>
  <c r="AB5423" i="1"/>
  <c r="Y5423" i="1" s="1"/>
  <c r="AA5423" i="1"/>
  <c r="V5423" i="1"/>
  <c r="AB5422" i="1"/>
  <c r="V5422" i="1"/>
  <c r="AB5421" i="1"/>
  <c r="V5421" i="1"/>
  <c r="AB5420" i="1"/>
  <c r="V5420" i="1"/>
  <c r="AB5419" i="1"/>
  <c r="V5419" i="1"/>
  <c r="AB5418" i="1"/>
  <c r="V5418" i="1"/>
  <c r="AB5417" i="1"/>
  <c r="AA5417" i="1"/>
  <c r="V5417" i="1"/>
  <c r="AB5416" i="1"/>
  <c r="V5416" i="1"/>
  <c r="AB5415" i="1"/>
  <c r="Y5415" i="1" s="1"/>
  <c r="AA5415" i="1"/>
  <c r="V5415" i="1"/>
  <c r="AB5414" i="1"/>
  <c r="V5414" i="1"/>
  <c r="AB5413" i="1"/>
  <c r="Y5413" i="1" s="1"/>
  <c r="V5413" i="1"/>
  <c r="AB5412" i="1"/>
  <c r="V5412" i="1"/>
  <c r="AB5410" i="1"/>
  <c r="V5410" i="1"/>
  <c r="AB5409" i="1"/>
  <c r="AA5409" i="1"/>
  <c r="V5409" i="1"/>
  <c r="AB5408" i="1"/>
  <c r="V5408" i="1"/>
  <c r="AB5407" i="1"/>
  <c r="Y5407" i="1" s="1"/>
  <c r="AA5407" i="1"/>
  <c r="V5407" i="1"/>
  <c r="AB5406" i="1"/>
  <c r="V5406" i="1"/>
  <c r="AB5405" i="1"/>
  <c r="V5405" i="1"/>
  <c r="AB5404" i="1"/>
  <c r="AB5403" i="1"/>
  <c r="V5403" i="1"/>
  <c r="AB5402" i="1"/>
  <c r="V5402" i="1"/>
  <c r="AB5401" i="1"/>
  <c r="V5401" i="1"/>
  <c r="AB5400" i="1"/>
  <c r="V5400" i="1"/>
  <c r="AB5399" i="1"/>
  <c r="Y5399" i="1" s="1"/>
  <c r="AA5399" i="1"/>
  <c r="V5399" i="1"/>
  <c r="AB5398" i="1"/>
  <c r="V5398" i="1"/>
  <c r="AB5397" i="1"/>
  <c r="AA5397" i="1"/>
  <c r="V5397" i="1"/>
  <c r="AB5396" i="1"/>
  <c r="V5396" i="1"/>
  <c r="AB5395" i="1"/>
  <c r="V5395" i="1"/>
  <c r="AB5394" i="1"/>
  <c r="V5394" i="1"/>
  <c r="AB5393" i="1"/>
  <c r="Y5393" i="1" s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V5389" i="1"/>
  <c r="AB5388" i="1"/>
  <c r="V5388" i="1"/>
  <c r="AB5387" i="1"/>
  <c r="V5387" i="1"/>
  <c r="AB5386" i="1"/>
  <c r="V5386" i="1"/>
  <c r="AB5385" i="1"/>
  <c r="V5385" i="1"/>
  <c r="AB5384" i="1"/>
  <c r="V5384" i="1"/>
  <c r="AB5383" i="1"/>
  <c r="Y5383" i="1" s="1"/>
  <c r="AA5383" i="1"/>
  <c r="V5383" i="1"/>
  <c r="AB5382" i="1"/>
  <c r="V5382" i="1"/>
  <c r="AB5381" i="1"/>
  <c r="AA5381" i="1"/>
  <c r="V5381" i="1"/>
  <c r="AB5380" i="1"/>
  <c r="V5380" i="1"/>
  <c r="AB5379" i="1"/>
  <c r="V5379" i="1"/>
  <c r="AB5378" i="1"/>
  <c r="V5378" i="1"/>
  <c r="AB5377" i="1"/>
  <c r="Y5377" i="1" s="1"/>
  <c r="V5377" i="1"/>
  <c r="AB5376" i="1"/>
  <c r="V5376" i="1"/>
  <c r="AB5375" i="1"/>
  <c r="Y5375" i="1" s="1"/>
  <c r="AA5375" i="1"/>
  <c r="V5375" i="1"/>
  <c r="AB5374" i="1"/>
  <c r="V5374" i="1"/>
  <c r="AB5373" i="1"/>
  <c r="V5373" i="1"/>
  <c r="AB5372" i="1"/>
  <c r="V5372" i="1"/>
  <c r="AB5371" i="1"/>
  <c r="V5371" i="1"/>
  <c r="AB5370" i="1"/>
  <c r="V5370" i="1"/>
  <c r="AB5369" i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V5364" i="1"/>
  <c r="AB5363" i="1"/>
  <c r="V5363" i="1"/>
  <c r="AB5362" i="1"/>
  <c r="V5362" i="1"/>
  <c r="AB5361" i="1"/>
  <c r="Y5361" i="1" s="1"/>
  <c r="V5361" i="1"/>
  <c r="AB5360" i="1"/>
  <c r="V5360" i="1"/>
  <c r="AB5359" i="1"/>
  <c r="Y5359" i="1" s="1"/>
  <c r="AA5359" i="1"/>
  <c r="V5359" i="1"/>
  <c r="AB5358" i="1"/>
  <c r="V5358" i="1"/>
  <c r="AB5357" i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V5352" i="1"/>
  <c r="AB5351" i="1"/>
  <c r="Y5351" i="1" s="1"/>
  <c r="AA5351" i="1"/>
  <c r="V5351" i="1"/>
  <c r="AB5350" i="1"/>
  <c r="V5350" i="1"/>
  <c r="AB5349" i="1"/>
  <c r="V5349" i="1"/>
  <c r="AB5348" i="1"/>
  <c r="V5348" i="1"/>
  <c r="AB5347" i="1"/>
  <c r="V5347" i="1"/>
  <c r="AB5346" i="1"/>
  <c r="V5346" i="1"/>
  <c r="AB5345" i="1"/>
  <c r="V5345" i="1"/>
  <c r="AB5344" i="1"/>
  <c r="V5344" i="1"/>
  <c r="AB5343" i="1"/>
  <c r="Y5343" i="1" s="1"/>
  <c r="AA5343" i="1"/>
  <c r="V5343" i="1"/>
  <c r="AB5342" i="1"/>
  <c r="AB5341" i="1"/>
  <c r="AA5341" i="1"/>
  <c r="V5341" i="1"/>
  <c r="AB5340" i="1"/>
  <c r="V5340" i="1"/>
  <c r="AB5339" i="1"/>
  <c r="V5339" i="1"/>
  <c r="AB5338" i="1"/>
  <c r="V5338" i="1"/>
  <c r="AB5337" i="1"/>
  <c r="Y5337" i="1" s="1"/>
  <c r="AA5337" i="1"/>
  <c r="V5337" i="1"/>
  <c r="AB5336" i="1"/>
  <c r="V5336" i="1"/>
  <c r="AB5335" i="1"/>
  <c r="Y5335" i="1" s="1"/>
  <c r="AA5335" i="1"/>
  <c r="V5335" i="1"/>
  <c r="AB5334" i="1"/>
  <c r="V5334" i="1"/>
  <c r="AB5333" i="1"/>
  <c r="V5333" i="1"/>
  <c r="AB5332" i="1"/>
  <c r="V5332" i="1"/>
  <c r="AB5331" i="1"/>
  <c r="V5331" i="1"/>
  <c r="AB5330" i="1"/>
  <c r="V5330" i="1"/>
  <c r="AB5329" i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V5321" i="1"/>
  <c r="AB5320" i="1"/>
  <c r="V5320" i="1"/>
  <c r="AB5319" i="1"/>
  <c r="Y5319" i="1" s="1"/>
  <c r="AA5319" i="1"/>
  <c r="V5319" i="1"/>
  <c r="AB5318" i="1"/>
  <c r="V5318" i="1"/>
  <c r="AB5317" i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AB5308" i="1"/>
  <c r="V5308" i="1"/>
  <c r="AB5307" i="1"/>
  <c r="V5307" i="1"/>
  <c r="AB5306" i="1"/>
  <c r="V5306" i="1"/>
  <c r="AB5305" i="1"/>
  <c r="AB5304" i="1"/>
  <c r="AB5303" i="1"/>
  <c r="Y5303" i="1" s="1"/>
  <c r="AA5303" i="1"/>
  <c r="V5303" i="1"/>
  <c r="AB5302" i="1"/>
  <c r="V5302" i="1"/>
  <c r="AB5301" i="1"/>
  <c r="V5301" i="1"/>
  <c r="AB5300" i="1"/>
  <c r="V5300" i="1"/>
  <c r="AB5299" i="1"/>
  <c r="V5299" i="1"/>
  <c r="AB5298" i="1"/>
  <c r="V5298" i="1"/>
  <c r="AB5297" i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V5293" i="1"/>
  <c r="AB5292" i="1"/>
  <c r="V5292" i="1"/>
  <c r="AB5291" i="1"/>
  <c r="V5291" i="1"/>
  <c r="AB5290" i="1"/>
  <c r="V5290" i="1"/>
  <c r="AB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V5281" i="1"/>
  <c r="AB5280" i="1"/>
  <c r="V5280" i="1"/>
  <c r="AB5279" i="1"/>
  <c r="Y5279" i="1" s="1"/>
  <c r="AA5279" i="1"/>
  <c r="V5279" i="1"/>
  <c r="AB5278" i="1"/>
  <c r="V5278" i="1"/>
  <c r="AB5277" i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V5269" i="1"/>
  <c r="AB5268" i="1"/>
  <c r="V5268" i="1"/>
  <c r="AB5267" i="1"/>
  <c r="V5267" i="1"/>
  <c r="AB5266" i="1"/>
  <c r="V5266" i="1"/>
  <c r="AB5265" i="1"/>
  <c r="V5265" i="1"/>
  <c r="AB5264" i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AB5247" i="1"/>
  <c r="Y5247" i="1" s="1"/>
  <c r="AA5247" i="1"/>
  <c r="V5247" i="1"/>
  <c r="AB5246" i="1"/>
  <c r="V5246" i="1"/>
  <c r="AB5245" i="1"/>
  <c r="Y5245" i="1" s="1"/>
  <c r="V5245" i="1"/>
  <c r="AB5244" i="1"/>
  <c r="V5244" i="1"/>
  <c r="AB5243" i="1"/>
  <c r="Y5243" i="1" s="1"/>
  <c r="V5243" i="1"/>
  <c r="AB5242" i="1"/>
  <c r="V5242" i="1"/>
  <c r="AB5241" i="1"/>
  <c r="V5241" i="1"/>
  <c r="AB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V5236" i="1"/>
  <c r="AB5235" i="1"/>
  <c r="V5235" i="1"/>
  <c r="AB5234" i="1"/>
  <c r="V5234" i="1"/>
  <c r="AB5233" i="1"/>
  <c r="Y5233" i="1" s="1"/>
  <c r="V5233" i="1"/>
  <c r="AB5232" i="1"/>
  <c r="V5232" i="1"/>
  <c r="AB5231" i="1"/>
  <c r="Y5231" i="1" s="1"/>
  <c r="AA5231" i="1"/>
  <c r="V5231" i="1"/>
  <c r="AB5230" i="1"/>
  <c r="V5230" i="1"/>
  <c r="AB5229" i="1"/>
  <c r="AA5229" i="1"/>
  <c r="V5229" i="1"/>
  <c r="AB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AA5221" i="1"/>
  <c r="V5221" i="1"/>
  <c r="AB5220" i="1"/>
  <c r="V5220" i="1"/>
  <c r="AB5219" i="1"/>
  <c r="V5219" i="1"/>
  <c r="AB5218" i="1"/>
  <c r="V5218" i="1"/>
  <c r="AB5217" i="1"/>
  <c r="Y5217" i="1" s="1"/>
  <c r="AA5217" i="1"/>
  <c r="V5217" i="1"/>
  <c r="AB5216" i="1"/>
  <c r="V5216" i="1"/>
  <c r="AB5215" i="1"/>
  <c r="Y5215" i="1" s="1"/>
  <c r="AA5215" i="1"/>
  <c r="V5215" i="1"/>
  <c r="AB5214" i="1"/>
  <c r="V5214" i="1"/>
  <c r="AB5213" i="1"/>
  <c r="AA5213" i="1"/>
  <c r="V5213" i="1"/>
  <c r="AB5212" i="1"/>
  <c r="V5212" i="1"/>
  <c r="AB5211" i="1"/>
  <c r="V5211" i="1"/>
  <c r="AB5210" i="1"/>
  <c r="V5210" i="1"/>
  <c r="AB5209" i="1"/>
  <c r="Y5209" i="1" s="1"/>
  <c r="AA5209" i="1"/>
  <c r="V5209" i="1"/>
  <c r="AB5208" i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V5196" i="1"/>
  <c r="AB5195" i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V5191" i="1"/>
  <c r="AB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V5185" i="1"/>
  <c r="AB5184" i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V5180" i="1"/>
  <c r="AB5179" i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V5175" i="1"/>
  <c r="AB5174" i="1"/>
  <c r="V5174" i="1"/>
  <c r="AB5173" i="1"/>
  <c r="V5173" i="1"/>
  <c r="AB5172" i="1"/>
  <c r="Y5172" i="1" s="1"/>
  <c r="AA5172" i="1"/>
  <c r="V5172" i="1"/>
  <c r="AB5171" i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AA5165" i="1"/>
  <c r="V5165" i="1"/>
  <c r="AB5164" i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V5159" i="1"/>
  <c r="AB5158" i="1"/>
  <c r="Y5158" i="1" s="1"/>
  <c r="AA5158" i="1"/>
  <c r="V5158" i="1"/>
  <c r="AB5157" i="1"/>
  <c r="V5157" i="1"/>
  <c r="AB5156" i="1"/>
  <c r="Y5156" i="1" s="1"/>
  <c r="AA5156" i="1"/>
  <c r="V5156" i="1"/>
  <c r="AB5155" i="1"/>
  <c r="V5155" i="1"/>
  <c r="AB5154" i="1"/>
  <c r="AA5154" i="1"/>
  <c r="V5154" i="1"/>
  <c r="AB5153" i="1"/>
  <c r="V5153" i="1"/>
  <c r="AB5152" i="1"/>
  <c r="Y5152" i="1" s="1"/>
  <c r="AB5151" i="1"/>
  <c r="V5151" i="1"/>
  <c r="AB5150" i="1"/>
  <c r="AA5150" i="1"/>
  <c r="AB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V5145" i="1"/>
  <c r="AB5144" i="1"/>
  <c r="AB5143" i="1"/>
  <c r="V5143" i="1"/>
  <c r="AB5142" i="1"/>
  <c r="AA5142" i="1"/>
  <c r="V5142" i="1"/>
  <c r="AB5141" i="1"/>
  <c r="AB5140" i="1"/>
  <c r="Y5140" i="1" s="1"/>
  <c r="AA5140" i="1"/>
  <c r="V5140" i="1"/>
  <c r="AB5139" i="1"/>
  <c r="AB5138" i="1"/>
  <c r="AA5138" i="1"/>
  <c r="AB5137" i="1"/>
  <c r="AB5136" i="1"/>
  <c r="AB5135" i="1"/>
  <c r="V5135" i="1"/>
  <c r="AB5134" i="1"/>
  <c r="Y5134" i="1" s="1"/>
  <c r="AA5134" i="1"/>
  <c r="AB5133" i="1"/>
  <c r="V5133" i="1"/>
  <c r="AB5132" i="1"/>
  <c r="Y5132" i="1" s="1"/>
  <c r="AA5132" i="1"/>
  <c r="AB5131" i="1"/>
  <c r="V5131" i="1"/>
  <c r="AB5130" i="1"/>
  <c r="Y5130" i="1" s="1"/>
  <c r="AA5130" i="1"/>
  <c r="AB5129" i="1"/>
  <c r="AB5128" i="1"/>
  <c r="AB5127" i="1"/>
  <c r="V5127" i="1"/>
  <c r="AB5126" i="1"/>
  <c r="AA5126" i="1"/>
  <c r="V5126" i="1"/>
  <c r="AB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AB5120" i="1"/>
  <c r="AB5119" i="1"/>
  <c r="AB5118" i="1"/>
  <c r="AA5118" i="1"/>
  <c r="AB5117" i="1"/>
  <c r="AB5116" i="1"/>
  <c r="Y5116" i="1" s="1"/>
  <c r="AA5116" i="1"/>
  <c r="V5116" i="1"/>
  <c r="AB5115" i="1"/>
  <c r="V5115" i="1"/>
  <c r="AB5114" i="1"/>
  <c r="AA5114" i="1"/>
  <c r="V5114" i="1"/>
  <c r="AB5113" i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V5108" i="1"/>
  <c r="AB5107" i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AB5101" i="1"/>
  <c r="V5101" i="1"/>
  <c r="AB5100" i="1"/>
  <c r="V5100" i="1"/>
  <c r="AB5099" i="1"/>
  <c r="AA5099" i="1"/>
  <c r="V5099" i="1"/>
  <c r="AB5098" i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V5089" i="1"/>
  <c r="AB5088" i="1"/>
  <c r="Y5088" i="1" s="1"/>
  <c r="AA5088" i="1"/>
  <c r="V5088" i="1"/>
  <c r="AB5087" i="1"/>
  <c r="V5087" i="1"/>
  <c r="AB5086" i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V5081" i="1"/>
  <c r="AB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V5076" i="1"/>
  <c r="AB5075" i="1"/>
  <c r="V5075" i="1"/>
  <c r="AB5074" i="1"/>
  <c r="V5074" i="1"/>
  <c r="AB5073" i="1"/>
  <c r="Y5073" i="1" s="1"/>
  <c r="AA5073" i="1"/>
  <c r="V5073" i="1"/>
  <c r="AB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V5057" i="1"/>
  <c r="AB5056" i="1"/>
  <c r="Y5056" i="1" s="1"/>
  <c r="AA5056" i="1"/>
  <c r="V5056" i="1"/>
  <c r="AB5055" i="1"/>
  <c r="V5055" i="1"/>
  <c r="AB5054" i="1"/>
  <c r="AA5054" i="1"/>
  <c r="V5054" i="1"/>
  <c r="AB5053" i="1"/>
  <c r="Y5053" i="1" s="1"/>
  <c r="AA5053" i="1"/>
  <c r="V5053" i="1"/>
  <c r="AB5052" i="1"/>
  <c r="V5052" i="1"/>
  <c r="AB5051" i="1"/>
  <c r="V5051" i="1"/>
  <c r="AB5050" i="1"/>
  <c r="V5050" i="1"/>
  <c r="AB5049" i="1"/>
  <c r="AA5049" i="1"/>
  <c r="V5049" i="1"/>
  <c r="AB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V5044" i="1"/>
  <c r="AB5043" i="1"/>
  <c r="V5043" i="1"/>
  <c r="AB5042" i="1"/>
  <c r="V5042" i="1"/>
  <c r="AB5041" i="1"/>
  <c r="Y5041" i="1" s="1"/>
  <c r="V5041" i="1"/>
  <c r="AB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AB4974" i="1"/>
  <c r="AB4973" i="1"/>
  <c r="Y4973" i="1" s="1"/>
  <c r="AB4972" i="1"/>
  <c r="AB4970" i="1"/>
  <c r="AA4967" i="1"/>
  <c r="V4966" i="1"/>
  <c r="AA4965" i="1"/>
  <c r="V4965" i="1"/>
  <c r="V4964" i="1"/>
  <c r="AA4963" i="1"/>
  <c r="V4963" i="1"/>
  <c r="AA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A4945" i="1"/>
  <c r="V4945" i="1"/>
  <c r="V4944" i="1"/>
  <c r="V4943" i="1"/>
  <c r="V4942" i="1"/>
  <c r="V4941" i="1"/>
  <c r="V4940" i="1"/>
  <c r="V4939" i="1"/>
  <c r="V4938" i="1"/>
  <c r="V4937" i="1"/>
  <c r="AA4936" i="1"/>
  <c r="V4936" i="1"/>
  <c r="V4935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V4916" i="1"/>
  <c r="V4915" i="1"/>
  <c r="AA4914" i="1"/>
  <c r="V4914" i="1"/>
  <c r="V4913" i="1"/>
  <c r="V4912" i="1"/>
  <c r="V4911" i="1"/>
  <c r="AA4910" i="1"/>
  <c r="V4910" i="1"/>
  <c r="V4909" i="1"/>
  <c r="V4908" i="1"/>
  <c r="V4907" i="1"/>
  <c r="V4906" i="1"/>
  <c r="AA4905" i="1"/>
  <c r="V4905" i="1"/>
  <c r="V4904" i="1"/>
  <c r="V4903" i="1"/>
  <c r="V4902" i="1"/>
  <c r="V4901" i="1"/>
  <c r="V4900" i="1"/>
  <c r="V4899" i="1"/>
  <c r="AA4898" i="1"/>
  <c r="V4898" i="1"/>
  <c r="V4897" i="1"/>
  <c r="V4896" i="1"/>
  <c r="V4895" i="1"/>
  <c r="AA4894" i="1"/>
  <c r="V4894" i="1"/>
  <c r="V4893" i="1"/>
  <c r="V4892" i="1"/>
  <c r="V4891" i="1"/>
  <c r="V4890" i="1"/>
  <c r="AA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A4870" i="1"/>
  <c r="V4870" i="1"/>
  <c r="V4869" i="1"/>
  <c r="V4868" i="1"/>
  <c r="V4867" i="1"/>
  <c r="V4866" i="1"/>
  <c r="V4865" i="1"/>
  <c r="V4864" i="1"/>
  <c r="V4863" i="1"/>
  <c r="AA4862" i="1"/>
  <c r="V4862" i="1"/>
  <c r="V4861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V4827" i="1"/>
  <c r="AB4826" i="1"/>
  <c r="V4826" i="1"/>
  <c r="AB4825" i="1"/>
  <c r="Y4825" i="1" s="1"/>
  <c r="V4825" i="1"/>
  <c r="AB4824" i="1"/>
  <c r="V4824" i="1"/>
  <c r="AB4823" i="1"/>
  <c r="V4823" i="1"/>
  <c r="AB4822" i="1"/>
  <c r="Y4822" i="1" s="1"/>
  <c r="V4822" i="1"/>
  <c r="AB4821" i="1"/>
  <c r="V4821" i="1"/>
  <c r="AB4820" i="1"/>
  <c r="Y4820" i="1" s="1"/>
  <c r="V4820" i="1"/>
  <c r="AB4819" i="1"/>
  <c r="V4819" i="1"/>
  <c r="AB4818" i="1"/>
  <c r="V4818" i="1"/>
  <c r="AB4817" i="1"/>
  <c r="V4817" i="1"/>
  <c r="AB4816" i="1"/>
  <c r="Y4816" i="1" s="1"/>
  <c r="V4816" i="1"/>
  <c r="AB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V4803" i="1"/>
  <c r="AB4802" i="1"/>
  <c r="V4802" i="1"/>
  <c r="AB4801" i="1"/>
  <c r="Y4801" i="1" s="1"/>
  <c r="V4801" i="1"/>
  <c r="AB4800" i="1"/>
  <c r="Y4800" i="1" s="1"/>
  <c r="V4800" i="1"/>
  <c r="AB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V4795" i="1"/>
  <c r="AB4794" i="1"/>
  <c r="V4794" i="1"/>
  <c r="AB4793" i="1"/>
  <c r="Y4793" i="1" s="1"/>
  <c r="V4793" i="1"/>
  <c r="AB4792" i="1"/>
  <c r="V4792" i="1"/>
  <c r="AB4791" i="1"/>
  <c r="V4791" i="1"/>
  <c r="AB4790" i="1"/>
  <c r="V4790" i="1"/>
  <c r="AB4789" i="1"/>
  <c r="Y4789" i="1" s="1"/>
  <c r="V4789" i="1"/>
  <c r="AB4788" i="1"/>
  <c r="V4788" i="1"/>
  <c r="AB4787" i="1"/>
  <c r="V4787" i="1"/>
  <c r="AB4786" i="1"/>
  <c r="V4786" i="1"/>
  <c r="AB4785" i="1"/>
  <c r="Y4785" i="1" s="1"/>
  <c r="V4785" i="1"/>
  <c r="AB4784" i="1"/>
  <c r="V4784" i="1"/>
  <c r="AB4783" i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V4779" i="1"/>
  <c r="AB4778" i="1"/>
  <c r="V4778" i="1"/>
  <c r="AB4777" i="1"/>
  <c r="Y4777" i="1" s="1"/>
  <c r="V4777" i="1"/>
  <c r="AB4776" i="1"/>
  <c r="Y4776" i="1" s="1"/>
  <c r="V4776" i="1"/>
  <c r="AB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V4771" i="1"/>
  <c r="AB4770" i="1"/>
  <c r="V4770" i="1"/>
  <c r="AB4769" i="1"/>
  <c r="Y4769" i="1" s="1"/>
  <c r="V4769" i="1"/>
  <c r="AB4768" i="1"/>
  <c r="Y4768" i="1" s="1"/>
  <c r="V4768" i="1"/>
  <c r="AB4767" i="1"/>
  <c r="V4767" i="1"/>
  <c r="AB4766" i="1"/>
  <c r="V4766" i="1"/>
  <c r="AB4765" i="1"/>
  <c r="Y4765" i="1" s="1"/>
  <c r="AA4765" i="1"/>
  <c r="V4765" i="1"/>
  <c r="AB4764" i="1"/>
  <c r="V4764" i="1"/>
  <c r="AB4763" i="1"/>
  <c r="V4763" i="1"/>
  <c r="AB4762" i="1"/>
  <c r="V4762" i="1"/>
  <c r="AB4761" i="1"/>
  <c r="Y4761" i="1" s="1"/>
  <c r="V4761" i="1"/>
  <c r="AB4760" i="1"/>
  <c r="V4760" i="1"/>
  <c r="AB4759" i="1"/>
  <c r="V4759" i="1"/>
  <c r="AB4758" i="1"/>
  <c r="Y4758" i="1" s="1"/>
  <c r="V4758" i="1"/>
  <c r="AB4757" i="1"/>
  <c r="Y4757" i="1" s="1"/>
  <c r="V4757" i="1"/>
  <c r="AB4756" i="1"/>
  <c r="V4756" i="1"/>
  <c r="AB4755" i="1"/>
  <c r="V4755" i="1"/>
  <c r="AB4754" i="1"/>
  <c r="V4754" i="1"/>
  <c r="AB4753" i="1"/>
  <c r="Y4753" i="1" s="1"/>
  <c r="V4753" i="1"/>
  <c r="AB4752" i="1"/>
  <c r="V4752" i="1"/>
  <c r="AB4751" i="1"/>
  <c r="V4751" i="1"/>
  <c r="AB4750" i="1"/>
  <c r="V4750" i="1"/>
  <c r="AB4749" i="1"/>
  <c r="Y4749" i="1" s="1"/>
  <c r="V4749" i="1"/>
  <c r="AB4748" i="1"/>
  <c r="V4748" i="1"/>
  <c r="AB4747" i="1"/>
  <c r="V4747" i="1"/>
  <c r="AB4746" i="1"/>
  <c r="V4746" i="1"/>
  <c r="AB4745" i="1"/>
  <c r="Y4745" i="1" s="1"/>
  <c r="V4745" i="1"/>
  <c r="AB4744" i="1"/>
  <c r="V4744" i="1"/>
  <c r="AB4743" i="1"/>
  <c r="V4743" i="1"/>
  <c r="AB4742" i="1"/>
  <c r="V4742" i="1"/>
  <c r="AB4741" i="1"/>
  <c r="Y4741" i="1" s="1"/>
  <c r="V4741" i="1"/>
  <c r="AB4740" i="1"/>
  <c r="V4740" i="1"/>
  <c r="AB4739" i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V4735" i="1"/>
  <c r="AB4734" i="1"/>
  <c r="V4734" i="1"/>
  <c r="AB4733" i="1"/>
  <c r="V4733" i="1"/>
  <c r="AB4732" i="1"/>
  <c r="Y4732" i="1" s="1"/>
  <c r="V4732" i="1"/>
  <c r="AB4731" i="1"/>
  <c r="V4731" i="1"/>
  <c r="AB4730" i="1"/>
  <c r="V4730" i="1"/>
  <c r="AB4729" i="1"/>
  <c r="V4729" i="1"/>
  <c r="AB4728" i="1"/>
  <c r="Y4728" i="1" s="1"/>
  <c r="V4728" i="1"/>
  <c r="AB4727" i="1"/>
  <c r="V4727" i="1"/>
  <c r="AB4726" i="1"/>
  <c r="V4726" i="1"/>
  <c r="AB4725" i="1"/>
  <c r="Y4725" i="1" s="1"/>
  <c r="V4725" i="1"/>
  <c r="AB4724" i="1"/>
  <c r="Y4724" i="1" s="1"/>
  <c r="V4724" i="1"/>
  <c r="AB4723" i="1"/>
  <c r="V4723" i="1"/>
  <c r="AB4722" i="1"/>
  <c r="V4722" i="1"/>
  <c r="AB4721" i="1"/>
  <c r="V4721" i="1"/>
  <c r="AB4720" i="1"/>
  <c r="Y4720" i="1" s="1"/>
  <c r="V4720" i="1"/>
  <c r="AB4719" i="1"/>
  <c r="V4719" i="1"/>
  <c r="AB4718" i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V4706" i="1"/>
  <c r="AB4705" i="1"/>
  <c r="V4705" i="1"/>
  <c r="AB4704" i="1"/>
  <c r="Y4704" i="1" s="1"/>
  <c r="AA4704" i="1"/>
  <c r="V4704" i="1"/>
  <c r="AB4703" i="1"/>
  <c r="V4703" i="1"/>
  <c r="AB4702" i="1"/>
  <c r="V4702" i="1"/>
  <c r="AB4701" i="1"/>
  <c r="AA4701" i="1"/>
  <c r="V4701" i="1"/>
  <c r="AB4700" i="1"/>
  <c r="Y4700" i="1" s="1"/>
  <c r="V4700" i="1"/>
  <c r="AB4699" i="1"/>
  <c r="Y4699" i="1" s="1"/>
  <c r="AB4698" i="1"/>
  <c r="V4698" i="1"/>
  <c r="AB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V4690" i="1"/>
  <c r="AB4689" i="1"/>
  <c r="V4689" i="1"/>
  <c r="AB4688" i="1"/>
  <c r="Y4688" i="1" s="1"/>
  <c r="V4688" i="1"/>
  <c r="AB4687" i="1"/>
  <c r="Y4687" i="1" s="1"/>
  <c r="V4687" i="1"/>
  <c r="AB4686" i="1"/>
  <c r="V4686" i="1"/>
  <c r="AB4685" i="1"/>
  <c r="V4685" i="1"/>
  <c r="AB4684" i="1"/>
  <c r="Y4684" i="1" s="1"/>
  <c r="V4684" i="1"/>
  <c r="AB4683" i="1"/>
  <c r="V4683" i="1"/>
  <c r="AB4682" i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V4678" i="1"/>
  <c r="AB4677" i="1"/>
  <c r="V4677" i="1"/>
  <c r="AB4676" i="1"/>
  <c r="Y4676" i="1" s="1"/>
  <c r="V4676" i="1"/>
  <c r="AB4675" i="1"/>
  <c r="Y4675" i="1" s="1"/>
  <c r="V4675" i="1"/>
  <c r="AB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V4670" i="1"/>
  <c r="AB4669" i="1"/>
  <c r="Y4669" i="1" s="1"/>
  <c r="V4669" i="1"/>
  <c r="AB4668" i="1"/>
  <c r="Y4668" i="1" s="1"/>
  <c r="V4668" i="1"/>
  <c r="AB4667" i="1"/>
  <c r="V4667" i="1"/>
  <c r="AB4666" i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V4658" i="1"/>
  <c r="AB4657" i="1"/>
  <c r="Y4657" i="1" s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Y4652" i="1" s="1"/>
  <c r="V4652" i="1"/>
  <c r="AB4651" i="1"/>
  <c r="V4651" i="1"/>
  <c r="AB4650" i="1"/>
  <c r="V4650" i="1"/>
  <c r="AB4649" i="1"/>
  <c r="Y4649" i="1" s="1"/>
  <c r="V4649" i="1"/>
  <c r="AB4648" i="1"/>
  <c r="V4648" i="1"/>
  <c r="AB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V4634" i="1"/>
  <c r="AB4633" i="1"/>
  <c r="V4633" i="1"/>
  <c r="AB4632" i="1"/>
  <c r="Y4632" i="1" s="1"/>
  <c r="V4632" i="1"/>
  <c r="AB4631" i="1"/>
  <c r="Y4631" i="1" s="1"/>
  <c r="V4631" i="1"/>
  <c r="AB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V4618" i="1"/>
  <c r="AB4617" i="1"/>
  <c r="V4617" i="1"/>
  <c r="AB4616" i="1"/>
  <c r="Y4616" i="1" s="1"/>
  <c r="V4616" i="1"/>
  <c r="AB4615" i="1"/>
  <c r="Y4615" i="1" s="1"/>
  <c r="V4615" i="1"/>
  <c r="AB4614" i="1"/>
  <c r="V4614" i="1"/>
  <c r="AB4613" i="1"/>
  <c r="V4613" i="1"/>
  <c r="AB4612" i="1"/>
  <c r="Y4612" i="1" s="1"/>
  <c r="V4612" i="1"/>
  <c r="AB4611" i="1"/>
  <c r="Y4611" i="1" s="1"/>
  <c r="V4611" i="1"/>
  <c r="AB4610" i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V4606" i="1"/>
  <c r="AB4605" i="1"/>
  <c r="V4605" i="1"/>
  <c r="AB4604" i="1"/>
  <c r="Y4604" i="1" s="1"/>
  <c r="V4604" i="1"/>
  <c r="AB4603" i="1"/>
  <c r="V4603" i="1"/>
  <c r="AB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AB4580" i="1"/>
  <c r="Y4580" i="1" s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Y4576" i="1" s="1"/>
  <c r="V4576" i="1"/>
  <c r="AB4575" i="1"/>
  <c r="V4575" i="1"/>
  <c r="AB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V4569" i="1"/>
  <c r="AB4568" i="1"/>
  <c r="Y4568" i="1" s="1"/>
  <c r="V4568" i="1"/>
  <c r="AB4567" i="1"/>
  <c r="Y4567" i="1" s="1"/>
  <c r="V4567" i="1"/>
  <c r="AB4566" i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V4558" i="1"/>
  <c r="AB4557" i="1"/>
  <c r="V4557" i="1"/>
  <c r="AB4556" i="1"/>
  <c r="Y4556" i="1" s="1"/>
  <c r="AA4556" i="1"/>
  <c r="V4556" i="1"/>
  <c r="AB4555" i="1"/>
  <c r="V4555" i="1"/>
  <c r="AB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V4546" i="1"/>
  <c r="AB4545" i="1"/>
  <c r="V4545" i="1"/>
  <c r="AB4544" i="1"/>
  <c r="Y4544" i="1" s="1"/>
  <c r="V4544" i="1"/>
  <c r="AB4543" i="1"/>
  <c r="Y4543" i="1" s="1"/>
  <c r="V4543" i="1"/>
  <c r="AB4542" i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V4534" i="1"/>
  <c r="AB4533" i="1"/>
  <c r="V4533" i="1"/>
  <c r="AB4532" i="1"/>
  <c r="Y4532" i="1" s="1"/>
  <c r="AA4532" i="1"/>
  <c r="V4532" i="1"/>
  <c r="AB4531" i="1"/>
  <c r="V4531" i="1"/>
  <c r="AB4530" i="1"/>
  <c r="V4530" i="1"/>
  <c r="AB4529" i="1"/>
  <c r="V4529" i="1"/>
  <c r="AB4528" i="1"/>
  <c r="Y4528" i="1" s="1"/>
  <c r="V4528" i="1"/>
  <c r="AB4527" i="1"/>
  <c r="Y4527" i="1" s="1"/>
  <c r="V4527" i="1"/>
  <c r="AB4526" i="1"/>
  <c r="V4526" i="1"/>
  <c r="AB4525" i="1"/>
  <c r="V4525" i="1"/>
  <c r="AB4524" i="1"/>
  <c r="Y4524" i="1" s="1"/>
  <c r="V4524" i="1"/>
  <c r="AB4523" i="1"/>
  <c r="Y4523" i="1" s="1"/>
  <c r="V4523" i="1"/>
  <c r="AB4522" i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V4501" i="1"/>
  <c r="AB4500" i="1"/>
  <c r="Y4500" i="1" s="1"/>
  <c r="V4500" i="1"/>
  <c r="AB4499" i="1"/>
  <c r="Y4499" i="1" s="1"/>
  <c r="V4499" i="1"/>
  <c r="AB4498" i="1"/>
  <c r="V4498" i="1"/>
  <c r="AB4497" i="1"/>
  <c r="Y4497" i="1" s="1"/>
  <c r="V4497" i="1"/>
  <c r="AB4496" i="1"/>
  <c r="Y4496" i="1" s="1"/>
  <c r="V4496" i="1"/>
  <c r="AB4495" i="1"/>
  <c r="V4495" i="1"/>
  <c r="AB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V4486" i="1"/>
  <c r="AB4485" i="1"/>
  <c r="V4485" i="1"/>
  <c r="AB4484" i="1"/>
  <c r="Y4484" i="1" s="1"/>
  <c r="V4484" i="1"/>
  <c r="AB4483" i="1"/>
  <c r="V4483" i="1"/>
  <c r="AB4482" i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V4473" i="1"/>
  <c r="AB4472" i="1"/>
  <c r="Y4472" i="1" s="1"/>
  <c r="AA4472" i="1"/>
  <c r="V4472" i="1"/>
  <c r="AB4471" i="1"/>
  <c r="V4471" i="1"/>
  <c r="AB4470" i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V4462" i="1"/>
  <c r="AB4461" i="1"/>
  <c r="V4461" i="1"/>
  <c r="AB4460" i="1"/>
  <c r="Y4460" i="1" s="1"/>
  <c r="V4460" i="1"/>
  <c r="AB4459" i="1"/>
  <c r="Y4459" i="1" s="1"/>
  <c r="V4459" i="1"/>
  <c r="AB4458" i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V4454" i="1"/>
  <c r="AB4453" i="1"/>
  <c r="V4453" i="1"/>
  <c r="AB4452" i="1"/>
  <c r="Y4452" i="1" s="1"/>
  <c r="V4452" i="1"/>
  <c r="AB4451" i="1"/>
  <c r="Y4451" i="1" s="1"/>
  <c r="V4451" i="1"/>
  <c r="AB4450" i="1"/>
  <c r="V4450" i="1"/>
  <c r="AB4449" i="1"/>
  <c r="V4449" i="1"/>
  <c r="AB4448" i="1"/>
  <c r="Y4448" i="1" s="1"/>
  <c r="V4448" i="1"/>
  <c r="AB4447" i="1"/>
  <c r="V4447" i="1"/>
  <c r="AB4446" i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V4430" i="1"/>
  <c r="AB4429" i="1"/>
  <c r="V4429" i="1"/>
  <c r="AB4428" i="1"/>
  <c r="Y4428" i="1" s="1"/>
  <c r="V4428" i="1"/>
  <c r="AB4427" i="1"/>
  <c r="Y4427" i="1" s="1"/>
  <c r="V4427" i="1"/>
  <c r="AB4426" i="1"/>
  <c r="V4426" i="1"/>
  <c r="AB4425" i="1"/>
  <c r="V4425" i="1"/>
  <c r="AB4424" i="1"/>
  <c r="Y4424" i="1" s="1"/>
  <c r="V4424" i="1"/>
  <c r="AB4423" i="1"/>
  <c r="AA4423" i="1"/>
  <c r="V4423" i="1"/>
  <c r="AB4422" i="1"/>
  <c r="V4422" i="1"/>
  <c r="AB4421" i="1"/>
  <c r="V4421" i="1"/>
  <c r="AB4420" i="1"/>
  <c r="Y4420" i="1" s="1"/>
  <c r="AA4420" i="1"/>
  <c r="V4420" i="1"/>
  <c r="AB4419" i="1"/>
  <c r="V4419" i="1"/>
  <c r="AB4418" i="1"/>
  <c r="V4418" i="1"/>
  <c r="AB4417" i="1"/>
  <c r="V4417" i="1"/>
  <c r="AB4416" i="1"/>
  <c r="Y4416" i="1" s="1"/>
  <c r="V4416" i="1"/>
  <c r="AB4415" i="1"/>
  <c r="Y4415" i="1" s="1"/>
  <c r="V4415" i="1"/>
  <c r="AB4414" i="1"/>
  <c r="V4414" i="1"/>
  <c r="AB4413" i="1"/>
  <c r="V4413" i="1"/>
  <c r="AB4412" i="1"/>
  <c r="Y4412" i="1" s="1"/>
  <c r="V4412" i="1"/>
  <c r="AB4411" i="1"/>
  <c r="Y4411" i="1" s="1"/>
  <c r="V4411" i="1"/>
  <c r="AB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V4406" i="1"/>
  <c r="AB4405" i="1"/>
  <c r="V4405" i="1"/>
  <c r="AB4404" i="1"/>
  <c r="Y4404" i="1" s="1"/>
  <c r="V4404" i="1"/>
  <c r="AB4403" i="1"/>
  <c r="V4403" i="1"/>
  <c r="AB4402" i="1"/>
  <c r="V4402" i="1"/>
  <c r="AB4401" i="1"/>
  <c r="V4401" i="1"/>
  <c r="AB4400" i="1"/>
  <c r="Y4400" i="1" s="1"/>
  <c r="V4400" i="1"/>
  <c r="AB4399" i="1"/>
  <c r="Y4399" i="1" s="1"/>
  <c r="V4399" i="1"/>
  <c r="AB4398" i="1"/>
  <c r="V4398" i="1"/>
  <c r="AB4397" i="1"/>
  <c r="V4397" i="1"/>
  <c r="AB4396" i="1"/>
  <c r="Y4396" i="1" s="1"/>
  <c r="V4396" i="1"/>
  <c r="AB4395" i="1"/>
  <c r="Y4395" i="1" s="1"/>
  <c r="V4395" i="1"/>
  <c r="AB4394" i="1"/>
  <c r="V4394" i="1"/>
  <c r="AB4393" i="1"/>
  <c r="V4393" i="1"/>
  <c r="AB4392" i="1"/>
  <c r="Y4392" i="1" s="1"/>
  <c r="V4392" i="1"/>
  <c r="AB4391" i="1"/>
  <c r="Y4391" i="1" s="1"/>
  <c r="V4391" i="1"/>
  <c r="AB4390" i="1"/>
  <c r="V4390" i="1"/>
  <c r="AB4389" i="1"/>
  <c r="V4389" i="1"/>
  <c r="AB4388" i="1"/>
  <c r="Y4388" i="1" s="1"/>
  <c r="V4388" i="1"/>
  <c r="AB4387" i="1"/>
  <c r="Y4387" i="1" s="1"/>
  <c r="V4387" i="1"/>
  <c r="AB4386" i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V4382" i="1"/>
  <c r="AB4381" i="1"/>
  <c r="V4381" i="1"/>
  <c r="AB4380" i="1"/>
  <c r="Y4380" i="1" s="1"/>
  <c r="V4380" i="1"/>
  <c r="AB4379" i="1"/>
  <c r="AA4379" i="1"/>
  <c r="V4379" i="1"/>
  <c r="AB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V4366" i="1"/>
  <c r="AB4365" i="1"/>
  <c r="V4365" i="1"/>
  <c r="AB4364" i="1"/>
  <c r="Y4364" i="1" s="1"/>
  <c r="V4364" i="1"/>
  <c r="AB4363" i="1"/>
  <c r="Y4363" i="1" s="1"/>
  <c r="V4363" i="1"/>
  <c r="AB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V4350" i="1"/>
  <c r="AB4349" i="1"/>
  <c r="V4349" i="1"/>
  <c r="AB4348" i="1"/>
  <c r="Y4348" i="1" s="1"/>
  <c r="V4348" i="1"/>
  <c r="AB4347" i="1"/>
  <c r="Y4347" i="1" s="1"/>
  <c r="V4347" i="1"/>
  <c r="AB4346" i="1"/>
  <c r="V4346" i="1"/>
  <c r="AB4345" i="1"/>
  <c r="V4345" i="1"/>
  <c r="AB4344" i="1"/>
  <c r="Y4344" i="1" s="1"/>
  <c r="V4344" i="1"/>
  <c r="AB4343" i="1"/>
  <c r="Y4343" i="1" s="1"/>
  <c r="V4343" i="1"/>
  <c r="AB4342" i="1"/>
  <c r="V4342" i="1"/>
  <c r="AB4341" i="1"/>
  <c r="V4341" i="1"/>
  <c r="AB4340" i="1"/>
  <c r="Y4340" i="1" s="1"/>
  <c r="AA4340" i="1"/>
  <c r="AB4339" i="1"/>
  <c r="AB4338" i="1"/>
  <c r="AB4337" i="1"/>
  <c r="Y4337" i="1" s="1"/>
  <c r="AB4336" i="1"/>
  <c r="Y4336" i="1" s="1"/>
  <c r="AB4335" i="1"/>
  <c r="Y4335" i="1" s="1"/>
  <c r="V4335" i="1"/>
  <c r="AB4334" i="1"/>
  <c r="V4334" i="1"/>
  <c r="AB4333" i="1"/>
  <c r="V4333" i="1"/>
  <c r="AB4332" i="1"/>
  <c r="Y4332" i="1" s="1"/>
  <c r="V4332" i="1"/>
  <c r="AB4331" i="1"/>
  <c r="Y4331" i="1" s="1"/>
  <c r="V4331" i="1"/>
  <c r="AB4330" i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V4310" i="1"/>
  <c r="AB4309" i="1"/>
  <c r="V4309" i="1"/>
  <c r="AB4308" i="1"/>
  <c r="Y4308" i="1" s="1"/>
  <c r="V4308" i="1"/>
  <c r="AB4307" i="1"/>
  <c r="AA4307" i="1"/>
  <c r="V4307" i="1"/>
  <c r="AB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V4301" i="1"/>
  <c r="AB4300" i="1"/>
  <c r="Y4300" i="1" s="1"/>
  <c r="V4300" i="1"/>
  <c r="AB4299" i="1"/>
  <c r="Y4299" i="1" s="1"/>
  <c r="V4299" i="1"/>
  <c r="AB4298" i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V4294" i="1"/>
  <c r="AB4293" i="1"/>
  <c r="V4293" i="1"/>
  <c r="AB4292" i="1"/>
  <c r="Y4292" i="1" s="1"/>
  <c r="V4292" i="1"/>
  <c r="AB4291" i="1"/>
  <c r="V4291" i="1"/>
  <c r="AB4290" i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V4278" i="1"/>
  <c r="AB4277" i="1"/>
  <c r="V4277" i="1"/>
  <c r="AB4276" i="1"/>
  <c r="Y4276" i="1" s="1"/>
  <c r="V4276" i="1"/>
  <c r="AB4275" i="1"/>
  <c r="Y4275" i="1" s="1"/>
  <c r="V4275" i="1"/>
  <c r="AB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V4270" i="1"/>
  <c r="AB4269" i="1"/>
  <c r="V4269" i="1"/>
  <c r="AB4268" i="1"/>
  <c r="Y4268" i="1" s="1"/>
  <c r="V4268" i="1"/>
  <c r="AB4267" i="1"/>
  <c r="Y4267" i="1" s="1"/>
  <c r="V4267" i="1"/>
  <c r="AB4266" i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V4262" i="1"/>
  <c r="AB4261" i="1"/>
  <c r="V4261" i="1"/>
  <c r="AB4260" i="1"/>
  <c r="Y4260" i="1" s="1"/>
  <c r="AA4260" i="1"/>
  <c r="V4260" i="1"/>
  <c r="AB4259" i="1"/>
  <c r="V4259" i="1"/>
  <c r="AB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V4246" i="1"/>
  <c r="AB4245" i="1"/>
  <c r="V4245" i="1"/>
  <c r="AB4244" i="1"/>
  <c r="Y4244" i="1" s="1"/>
  <c r="V4244" i="1"/>
  <c r="AB4243" i="1"/>
  <c r="V4243" i="1"/>
  <c r="AB4242" i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V4234" i="1"/>
  <c r="AB4233" i="1"/>
  <c r="V4233" i="1"/>
  <c r="AB4232" i="1"/>
  <c r="Y4232" i="1" s="1"/>
  <c r="V4232" i="1"/>
  <c r="AB4231" i="1"/>
  <c r="Y4231" i="1" s="1"/>
  <c r="V4231" i="1"/>
  <c r="AB4230" i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V4222" i="1"/>
  <c r="V4221" i="1"/>
  <c r="V4220" i="1"/>
  <c r="AA4219" i="1"/>
  <c r="V4219" i="1"/>
  <c r="V4218" i="1"/>
  <c r="V4217" i="1"/>
  <c r="AA4216" i="1"/>
  <c r="V4216" i="1"/>
  <c r="V4215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V4206" i="1"/>
  <c r="AB4205" i="1"/>
  <c r="V4205" i="1"/>
  <c r="AB4204" i="1"/>
  <c r="Y4204" i="1" s="1"/>
  <c r="V4204" i="1"/>
  <c r="AB4203" i="1"/>
  <c r="V4203" i="1"/>
  <c r="AB4202" i="1"/>
  <c r="V4202" i="1"/>
  <c r="AB4201" i="1"/>
  <c r="V4201" i="1"/>
  <c r="AB4200" i="1"/>
  <c r="Y4200" i="1" s="1"/>
  <c r="V4200" i="1"/>
  <c r="AB4199" i="1"/>
  <c r="Y4199" i="1" s="1"/>
  <c r="V4199" i="1"/>
  <c r="AB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V4194" i="1"/>
  <c r="AB4193" i="1"/>
  <c r="V4193" i="1"/>
  <c r="AB4192" i="1"/>
  <c r="Y4192" i="1" s="1"/>
  <c r="AA4192" i="1"/>
  <c r="V4192" i="1"/>
  <c r="AB4191" i="1"/>
  <c r="V4191" i="1"/>
  <c r="AB4190" i="1"/>
  <c r="V4190" i="1"/>
  <c r="AB4189" i="1"/>
  <c r="V4189" i="1"/>
  <c r="AB4188" i="1"/>
  <c r="Y4188" i="1" s="1"/>
  <c r="V4188" i="1"/>
  <c r="AB4187" i="1"/>
  <c r="Y4187" i="1" s="1"/>
  <c r="AB4186" i="1"/>
  <c r="V4186" i="1"/>
  <c r="AB4185" i="1"/>
  <c r="V4185" i="1"/>
  <c r="AB4184" i="1"/>
  <c r="Y4184" i="1" s="1"/>
  <c r="V4184" i="1"/>
  <c r="AB4183" i="1"/>
  <c r="Y4183" i="1" s="1"/>
  <c r="V4183" i="1"/>
  <c r="AB4182" i="1"/>
  <c r="V4182" i="1"/>
  <c r="AB4181" i="1"/>
  <c r="V4181" i="1"/>
  <c r="AB4180" i="1"/>
  <c r="Y4180" i="1" s="1"/>
  <c r="V4180" i="1"/>
  <c r="AB4179" i="1"/>
  <c r="Y4179" i="1" s="1"/>
  <c r="V4179" i="1"/>
  <c r="AB4178" i="1"/>
  <c r="V4178" i="1"/>
  <c r="AB4177" i="1"/>
  <c r="V4177" i="1"/>
  <c r="AB4176" i="1"/>
  <c r="Y4176" i="1" s="1"/>
  <c r="AA4176" i="1"/>
  <c r="AB4175" i="1"/>
  <c r="V4175" i="1"/>
  <c r="AB4174" i="1"/>
  <c r="V4174" i="1"/>
  <c r="AB4173" i="1"/>
  <c r="AB4172" i="1"/>
  <c r="Y4172" i="1" s="1"/>
  <c r="V4172" i="1"/>
  <c r="AB4171" i="1"/>
  <c r="Y4171" i="1" s="1"/>
  <c r="V4171" i="1"/>
  <c r="AB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V4158" i="1"/>
  <c r="AB4157" i="1"/>
  <c r="V4157" i="1"/>
  <c r="AB4156" i="1"/>
  <c r="Y4156" i="1" s="1"/>
  <c r="V4156" i="1"/>
  <c r="AB4155" i="1"/>
  <c r="Y4155" i="1" s="1"/>
  <c r="V4155" i="1"/>
  <c r="AB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V4142" i="1"/>
  <c r="AB4141" i="1"/>
  <c r="V4141" i="1"/>
  <c r="AB4140" i="1"/>
  <c r="Y4140" i="1" s="1"/>
  <c r="V4140" i="1"/>
  <c r="AB4139" i="1"/>
  <c r="Y4139" i="1" s="1"/>
  <c r="V4139" i="1"/>
  <c r="AB4138" i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V4134" i="1"/>
  <c r="AB4133" i="1"/>
  <c r="V4133" i="1"/>
  <c r="AB4132" i="1"/>
  <c r="Y4132" i="1" s="1"/>
  <c r="V4132" i="1"/>
  <c r="AB4131" i="1"/>
  <c r="V4131" i="1"/>
  <c r="AB4130" i="1"/>
  <c r="V4130" i="1"/>
  <c r="AB4129" i="1"/>
  <c r="V4129" i="1"/>
  <c r="AB4128" i="1"/>
  <c r="Y4128" i="1" s="1"/>
  <c r="V4128" i="1"/>
  <c r="AB4127" i="1"/>
  <c r="V4127" i="1"/>
  <c r="AB4126" i="1"/>
  <c r="V4126" i="1"/>
  <c r="AB4125" i="1"/>
  <c r="V4125" i="1"/>
  <c r="AB4124" i="1"/>
  <c r="Y4124" i="1" s="1"/>
  <c r="V4124" i="1"/>
  <c r="AB4123" i="1"/>
  <c r="Y4123" i="1" s="1"/>
  <c r="V4123" i="1"/>
  <c r="AB4122" i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V4118" i="1"/>
  <c r="AB4117" i="1"/>
  <c r="AB4116" i="1"/>
  <c r="Y4116" i="1" s="1"/>
  <c r="V4116" i="1"/>
  <c r="AB4115" i="1"/>
  <c r="Y4115" i="1" s="1"/>
  <c r="V4115" i="1"/>
  <c r="AB4114" i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V4078" i="1"/>
  <c r="AB4077" i="1"/>
  <c r="V4077" i="1"/>
  <c r="AB4076" i="1"/>
  <c r="Y4076" i="1" s="1"/>
  <c r="V4076" i="1"/>
  <c r="AB4075" i="1"/>
  <c r="Y4075" i="1" s="1"/>
  <c r="V4075" i="1"/>
  <c r="AB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V4070" i="1"/>
  <c r="AB4069" i="1"/>
  <c r="V4069" i="1"/>
  <c r="AB4068" i="1"/>
  <c r="Y4068" i="1" s="1"/>
  <c r="V4068" i="1"/>
  <c r="AB4067" i="1"/>
  <c r="Y4067" i="1" s="1"/>
  <c r="V4067" i="1"/>
  <c r="AB4066" i="1"/>
  <c r="V4066" i="1"/>
  <c r="AB4065" i="1"/>
  <c r="V4065" i="1"/>
  <c r="AB4064" i="1"/>
  <c r="Y4064" i="1" s="1"/>
  <c r="V4064" i="1"/>
  <c r="AB4063" i="1"/>
  <c r="Y4063" i="1" s="1"/>
  <c r="V4063" i="1"/>
  <c r="AB4062" i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V4006" i="1"/>
  <c r="AB4005" i="1"/>
  <c r="V4005" i="1"/>
  <c r="AB4004" i="1"/>
  <c r="Y4004" i="1" s="1"/>
  <c r="V4004" i="1"/>
  <c r="AB4003" i="1"/>
  <c r="Y4003" i="1" s="1"/>
  <c r="V4003" i="1"/>
  <c r="AB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AB3965" i="1"/>
  <c r="V3965" i="1"/>
  <c r="AB3964" i="1"/>
  <c r="Y3964" i="1" s="1"/>
  <c r="AA3964" i="1"/>
  <c r="V3964" i="1"/>
  <c r="AB3963" i="1"/>
  <c r="Y3963" i="1" s="1"/>
  <c r="V3963" i="1"/>
  <c r="AB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V3930" i="1"/>
  <c r="AB3929" i="1"/>
  <c r="V3929" i="1"/>
  <c r="AB3928" i="1"/>
  <c r="Y3928" i="1" s="1"/>
  <c r="V3928" i="1"/>
  <c r="AB3927" i="1"/>
  <c r="Y3927" i="1" s="1"/>
  <c r="V3927" i="1"/>
  <c r="AB3926" i="1"/>
  <c r="V3926" i="1"/>
  <c r="AB3925" i="1"/>
  <c r="V3925" i="1"/>
  <c r="AB3924" i="1"/>
  <c r="Y3924" i="1" s="1"/>
  <c r="V3924" i="1"/>
  <c r="AB3923" i="1"/>
  <c r="Y3923" i="1" s="1"/>
  <c r="V3923" i="1"/>
  <c r="AB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V3918" i="1"/>
  <c r="AB3917" i="1"/>
  <c r="V3917" i="1"/>
  <c r="AB3916" i="1"/>
  <c r="Y3916" i="1" s="1"/>
  <c r="AA3916" i="1"/>
  <c r="V3916" i="1"/>
  <c r="V3915" i="1"/>
  <c r="AB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V3886" i="1"/>
  <c r="AB3885" i="1"/>
  <c r="V3885" i="1"/>
  <c r="AB3884" i="1"/>
  <c r="Y3884" i="1" s="1"/>
  <c r="AA3884" i="1"/>
  <c r="V3884" i="1"/>
  <c r="V3883" i="1"/>
  <c r="AB3882" i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V3870" i="1"/>
  <c r="AB3869" i="1"/>
  <c r="V3869" i="1"/>
  <c r="AB3868" i="1"/>
  <c r="Y3868" i="1" s="1"/>
  <c r="V3868" i="1"/>
  <c r="AB3867" i="1"/>
  <c r="Y3867" i="1" s="1"/>
  <c r="V3867" i="1"/>
  <c r="AB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V3852" i="1"/>
  <c r="AB3851" i="1"/>
  <c r="V3851" i="1"/>
  <c r="AB3850" i="1"/>
  <c r="Y3850" i="1" s="1"/>
  <c r="AB3849" i="1"/>
  <c r="Y3849" i="1" s="1"/>
  <c r="AA3849" i="1"/>
  <c r="V3849" i="1"/>
  <c r="AB3848" i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AB3835" i="1"/>
  <c r="V3835" i="1"/>
  <c r="AB3834" i="1"/>
  <c r="Y3834" i="1" s="1"/>
  <c r="V3834" i="1"/>
  <c r="AB3833" i="1"/>
  <c r="Y3833" i="1" s="1"/>
  <c r="V3833" i="1"/>
  <c r="AB3832" i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V3807" i="1"/>
  <c r="AB3806" i="1"/>
  <c r="V3806" i="1"/>
  <c r="AB3805" i="1"/>
  <c r="Y3805" i="1" s="1"/>
  <c r="V3805" i="1"/>
  <c r="AB3804" i="1"/>
  <c r="Y3804" i="1" s="1"/>
  <c r="V3804" i="1"/>
  <c r="AB3803" i="1"/>
  <c r="V3803" i="1"/>
  <c r="AB3802" i="1"/>
  <c r="V3802" i="1"/>
  <c r="AB3801" i="1"/>
  <c r="Y3801" i="1" s="1"/>
  <c r="V3801" i="1"/>
  <c r="AB3800" i="1"/>
  <c r="Y3800" i="1" s="1"/>
  <c r="V3800" i="1"/>
  <c r="AB3799" i="1"/>
  <c r="V3799" i="1"/>
  <c r="AB3798" i="1"/>
  <c r="Y3798" i="1" s="1"/>
  <c r="V3798" i="1"/>
  <c r="AB3797" i="1"/>
  <c r="Y3797" i="1" s="1"/>
  <c r="AB3796" i="1"/>
  <c r="Y3796" i="1" s="1"/>
  <c r="AB3795" i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AB3790" i="1"/>
  <c r="Y3790" i="1" s="1"/>
  <c r="V3790" i="1"/>
  <c r="AB3789" i="1"/>
  <c r="Y3789" i="1" s="1"/>
  <c r="V3789" i="1"/>
  <c r="AB3788" i="1"/>
  <c r="Y3788" i="1" s="1"/>
  <c r="V3788" i="1"/>
  <c r="AB3787" i="1"/>
  <c r="V3787" i="1"/>
  <c r="AB3786" i="1"/>
  <c r="V3786" i="1"/>
  <c r="AB3785" i="1"/>
  <c r="Y3785" i="1" s="1"/>
  <c r="V3785" i="1"/>
  <c r="AB3784" i="1"/>
  <c r="Y3784" i="1" s="1"/>
  <c r="V3784" i="1"/>
  <c r="AB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V3747" i="1"/>
  <c r="AB3746" i="1"/>
  <c r="V3746" i="1"/>
  <c r="AB3745" i="1"/>
  <c r="Y3745" i="1" s="1"/>
  <c r="V3745" i="1"/>
  <c r="AB3744" i="1"/>
  <c r="Y3744" i="1" s="1"/>
  <c r="V3744" i="1"/>
  <c r="AB3743" i="1"/>
  <c r="V3743" i="1"/>
  <c r="AB3742" i="1"/>
  <c r="V3742" i="1"/>
  <c r="AB3741" i="1"/>
  <c r="Y3741" i="1" s="1"/>
  <c r="V3741" i="1"/>
  <c r="AB3740" i="1"/>
  <c r="Y3740" i="1" s="1"/>
  <c r="V3740" i="1"/>
  <c r="AB3739" i="1"/>
  <c r="V3739" i="1"/>
  <c r="AB3738" i="1"/>
  <c r="V3738" i="1"/>
  <c r="AB3737" i="1"/>
  <c r="Y3737" i="1" s="1"/>
  <c r="V3737" i="1"/>
  <c r="AB3736" i="1"/>
  <c r="Y3736" i="1" s="1"/>
  <c r="V3736" i="1"/>
  <c r="AB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V3727" i="1"/>
  <c r="AB3726" i="1"/>
  <c r="V3726" i="1"/>
  <c r="AB3725" i="1"/>
  <c r="Y3725" i="1" s="1"/>
  <c r="V3725" i="1"/>
  <c r="AB3724" i="1"/>
  <c r="Y3724" i="1" s="1"/>
  <c r="V3724" i="1"/>
  <c r="AB3723" i="1"/>
  <c r="AB3722" i="1"/>
  <c r="V3722" i="1"/>
  <c r="AB3721" i="1"/>
  <c r="Y3721" i="1" s="1"/>
  <c r="V3721" i="1"/>
  <c r="AB3720" i="1"/>
  <c r="Y3720" i="1" s="1"/>
  <c r="V3720" i="1"/>
  <c r="AB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V3707" i="1"/>
  <c r="AB3706" i="1"/>
  <c r="V3706" i="1"/>
  <c r="AB3705" i="1"/>
  <c r="Y3705" i="1" s="1"/>
  <c r="V3705" i="1"/>
  <c r="AB3704" i="1"/>
  <c r="Y3704" i="1" s="1"/>
  <c r="V3704" i="1"/>
  <c r="AB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V3699" i="1"/>
  <c r="AB3698" i="1"/>
  <c r="V3698" i="1"/>
  <c r="AB3697" i="1"/>
  <c r="Y3697" i="1" s="1"/>
  <c r="V3697" i="1"/>
  <c r="AB3696" i="1"/>
  <c r="Y3696" i="1" s="1"/>
  <c r="AB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V3691" i="1"/>
  <c r="AB3690" i="1"/>
  <c r="V3690" i="1"/>
  <c r="AB3689" i="1"/>
  <c r="Y3689" i="1" s="1"/>
  <c r="V3689" i="1"/>
  <c r="AB3688" i="1"/>
  <c r="Y3688" i="1" s="1"/>
  <c r="V3688" i="1"/>
  <c r="AB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V3683" i="1"/>
  <c r="AB3682" i="1"/>
  <c r="V3682" i="1"/>
  <c r="AB3681" i="1"/>
  <c r="Y3681" i="1" s="1"/>
  <c r="V3681" i="1"/>
  <c r="AB3680" i="1"/>
  <c r="Y3680" i="1" s="1"/>
  <c r="V3680" i="1"/>
  <c r="AB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V3675" i="1"/>
  <c r="AB3674" i="1"/>
  <c r="V3674" i="1"/>
  <c r="AB3673" i="1"/>
  <c r="Y3673" i="1" s="1"/>
  <c r="V3673" i="1"/>
  <c r="AB3672" i="1"/>
  <c r="Y3672" i="1" s="1"/>
  <c r="V3672" i="1"/>
  <c r="AB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V3667" i="1"/>
  <c r="AB3666" i="1"/>
  <c r="V3666" i="1"/>
  <c r="AB3665" i="1"/>
  <c r="Y3665" i="1" s="1"/>
  <c r="V3665" i="1"/>
  <c r="AB3664" i="1"/>
  <c r="Y3664" i="1" s="1"/>
  <c r="V3664" i="1"/>
  <c r="AB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V3647" i="1"/>
  <c r="AB3646" i="1"/>
  <c r="Y3646" i="1" s="1"/>
  <c r="V3646" i="1"/>
  <c r="AB3645" i="1"/>
  <c r="Y3645" i="1" s="1"/>
  <c r="V3645" i="1"/>
  <c r="AB3644" i="1"/>
  <c r="Y3644" i="1" s="1"/>
  <c r="AB3643" i="1"/>
  <c r="V3643" i="1"/>
  <c r="AB3642" i="1"/>
  <c r="V3642" i="1"/>
  <c r="AB3641" i="1"/>
  <c r="Y3641" i="1" s="1"/>
  <c r="V3641" i="1"/>
  <c r="AB3640" i="1"/>
  <c r="Y3640" i="1" s="1"/>
  <c r="AB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V3611" i="1"/>
  <c r="AB3610" i="1"/>
  <c r="V3610" i="1"/>
  <c r="AB3609" i="1"/>
  <c r="Y3609" i="1" s="1"/>
  <c r="V3609" i="1"/>
  <c r="AB3608" i="1"/>
  <c r="Y3608" i="1" s="1"/>
  <c r="V3608" i="1"/>
  <c r="AB3607" i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V3566" i="1"/>
  <c r="AB3565" i="1"/>
  <c r="Y3565" i="1" s="1"/>
  <c r="AB3564" i="1"/>
  <c r="Y3564" i="1" s="1"/>
  <c r="V3564" i="1"/>
  <c r="AB3563" i="1"/>
  <c r="Y3563" i="1" s="1"/>
  <c r="V3563" i="1"/>
  <c r="AB3562" i="1"/>
  <c r="V3562" i="1"/>
  <c r="AB3561" i="1"/>
  <c r="V3561" i="1"/>
  <c r="AB3560" i="1"/>
  <c r="Y3560" i="1" s="1"/>
  <c r="V3560" i="1"/>
  <c r="AB3559" i="1"/>
  <c r="Y3559" i="1" s="1"/>
  <c r="V3559" i="1"/>
  <c r="AB3558" i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V3546" i="1"/>
  <c r="AB3545" i="1"/>
  <c r="V3545" i="1"/>
  <c r="AB3544" i="1"/>
  <c r="Y3544" i="1" s="1"/>
  <c r="V3544" i="1"/>
  <c r="AB3543" i="1"/>
  <c r="Y3543" i="1" s="1"/>
  <c r="V3543" i="1"/>
  <c r="AB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V3513" i="1"/>
  <c r="AB3512" i="1"/>
  <c r="V3512" i="1"/>
  <c r="AB3511" i="1"/>
  <c r="Y3511" i="1" s="1"/>
  <c r="V3511" i="1"/>
  <c r="AB3510" i="1"/>
  <c r="Y3510" i="1" s="1"/>
  <c r="V3510" i="1"/>
  <c r="AB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V3497" i="1"/>
  <c r="AB3496" i="1"/>
  <c r="V3496" i="1"/>
  <c r="AB3495" i="1"/>
  <c r="Y3495" i="1" s="1"/>
  <c r="V3495" i="1"/>
  <c r="AB3494" i="1"/>
  <c r="Y3494" i="1" s="1"/>
  <c r="V3494" i="1"/>
  <c r="AB3493" i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V3473" i="1"/>
  <c r="AB3472" i="1"/>
  <c r="V3472" i="1"/>
  <c r="AB3471" i="1"/>
  <c r="Y3471" i="1" s="1"/>
  <c r="V3471" i="1"/>
  <c r="AB3470" i="1"/>
  <c r="Y3470" i="1" s="1"/>
  <c r="V3470" i="1"/>
  <c r="AB3469" i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V3449" i="1"/>
  <c r="AB3448" i="1"/>
  <c r="V3448" i="1"/>
  <c r="AB3447" i="1"/>
  <c r="Y3447" i="1" s="1"/>
  <c r="V3447" i="1"/>
  <c r="AB3446" i="1"/>
  <c r="Y3446" i="1" s="1"/>
  <c r="V3446" i="1"/>
  <c r="AB3445" i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V3361" i="1"/>
  <c r="AB3360" i="1"/>
  <c r="V3360" i="1"/>
  <c r="AB3359" i="1"/>
  <c r="Y3359" i="1" s="1"/>
  <c r="V3359" i="1"/>
  <c r="AB3358" i="1"/>
  <c r="Y3358" i="1" s="1"/>
  <c r="V3358" i="1"/>
  <c r="AB3357" i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V3311" i="1"/>
  <c r="AB3310" i="1"/>
  <c r="V3310" i="1"/>
  <c r="AB3309" i="1"/>
  <c r="Y3309" i="1" s="1"/>
  <c r="V3309" i="1"/>
  <c r="AB3308" i="1"/>
  <c r="Y3308" i="1" s="1"/>
  <c r="V3308" i="1"/>
  <c r="AB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V3295" i="1"/>
  <c r="AB3294" i="1"/>
  <c r="V3294" i="1"/>
  <c r="AB3293" i="1"/>
  <c r="Y3293" i="1" s="1"/>
  <c r="V3293" i="1"/>
  <c r="AB3292" i="1"/>
  <c r="Y3292" i="1" s="1"/>
  <c r="V3292" i="1"/>
  <c r="AB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V3279" i="1"/>
  <c r="AB3278" i="1"/>
  <c r="AB3277" i="1"/>
  <c r="Y3277" i="1" s="1"/>
  <c r="V3277" i="1"/>
  <c r="AB3276" i="1"/>
  <c r="Y3276" i="1" s="1"/>
  <c r="V3276" i="1"/>
  <c r="AB3275" i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V3271" i="1"/>
  <c r="AB3270" i="1"/>
  <c r="V3270" i="1"/>
  <c r="AB3269" i="1"/>
  <c r="Y3269" i="1" s="1"/>
  <c r="AA3269" i="1"/>
  <c r="AB3268" i="1"/>
  <c r="Y3268" i="1" s="1"/>
  <c r="AB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V3239" i="1"/>
  <c r="AB3238" i="1"/>
  <c r="V3238" i="1"/>
  <c r="AB3237" i="1"/>
  <c r="Y3237" i="1" s="1"/>
  <c r="V3237" i="1"/>
  <c r="AB3236" i="1"/>
  <c r="Y3236" i="1" s="1"/>
  <c r="V3236" i="1"/>
  <c r="AB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V3223" i="1"/>
  <c r="AB3222" i="1"/>
  <c r="V3222" i="1"/>
  <c r="AB3221" i="1"/>
  <c r="Y3221" i="1" s="1"/>
  <c r="V3221" i="1"/>
  <c r="AB3220" i="1"/>
  <c r="Y3220" i="1" s="1"/>
  <c r="V3220" i="1"/>
  <c r="AB3219" i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V3207" i="1"/>
  <c r="AB3206" i="1"/>
  <c r="V3206" i="1"/>
  <c r="AB3205" i="1"/>
  <c r="Y3205" i="1" s="1"/>
  <c r="V3205" i="1"/>
  <c r="AB3204" i="1"/>
  <c r="Y3204" i="1" s="1"/>
  <c r="V3204" i="1"/>
  <c r="AB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V3143" i="1"/>
  <c r="AB3142" i="1"/>
  <c r="V3142" i="1"/>
  <c r="AB3141" i="1"/>
  <c r="Y3141" i="1" s="1"/>
  <c r="V3141" i="1"/>
  <c r="AB3140" i="1"/>
  <c r="Y3140" i="1" s="1"/>
  <c r="V3140" i="1"/>
  <c r="AB3139" i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V3127" i="1"/>
  <c r="AB3126" i="1"/>
  <c r="V3126" i="1"/>
  <c r="AB3125" i="1"/>
  <c r="Y3125" i="1" s="1"/>
  <c r="V3125" i="1"/>
  <c r="AB3124" i="1"/>
  <c r="Y3124" i="1" s="1"/>
  <c r="V3124" i="1"/>
  <c r="AB3123" i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V3119" i="1"/>
  <c r="AB3118" i="1"/>
  <c r="V3118" i="1"/>
  <c r="AB3117" i="1"/>
  <c r="Y3117" i="1" s="1"/>
  <c r="V3117" i="1"/>
  <c r="AB3116" i="1"/>
  <c r="Y3116" i="1" s="1"/>
  <c r="V3116" i="1"/>
  <c r="AB3115" i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V3079" i="1"/>
  <c r="AB3078" i="1"/>
  <c r="V3078" i="1"/>
  <c r="AB3077" i="1"/>
  <c r="Y3077" i="1" s="1"/>
  <c r="V3077" i="1"/>
  <c r="AB3076" i="1"/>
  <c r="Y3076" i="1" s="1"/>
  <c r="V3076" i="1"/>
  <c r="AB3075" i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V3071" i="1"/>
  <c r="AB3070" i="1"/>
  <c r="V3070" i="1"/>
  <c r="AB3069" i="1"/>
  <c r="Y3069" i="1" s="1"/>
  <c r="V3069" i="1"/>
  <c r="AB3068" i="1"/>
  <c r="Y3068" i="1" s="1"/>
  <c r="V3068" i="1"/>
  <c r="AB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V3063" i="1"/>
  <c r="AB3062" i="1"/>
  <c r="AB3061" i="1"/>
  <c r="Y3061" i="1" s="1"/>
  <c r="AB3060" i="1"/>
  <c r="Y3060" i="1" s="1"/>
  <c r="AA3060" i="1"/>
  <c r="AB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V3031" i="1"/>
  <c r="AB3030" i="1"/>
  <c r="V3030" i="1"/>
  <c r="AB3029" i="1"/>
  <c r="Y3029" i="1" s="1"/>
  <c r="V3029" i="1"/>
  <c r="AB3028" i="1"/>
  <c r="Y3028" i="1" s="1"/>
  <c r="V3028" i="1"/>
  <c r="AB3027" i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V3023" i="1"/>
  <c r="AB3022" i="1"/>
  <c r="V3022" i="1"/>
  <c r="AB3021" i="1"/>
  <c r="Y3021" i="1" s="1"/>
  <c r="V3021" i="1"/>
  <c r="AB3020" i="1"/>
  <c r="Y3020" i="1" s="1"/>
  <c r="V3020" i="1"/>
  <c r="AB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V3015" i="1"/>
  <c r="AB3014" i="1"/>
  <c r="V3014" i="1"/>
  <c r="AB3013" i="1"/>
  <c r="Y3013" i="1" s="1"/>
  <c r="V3013" i="1"/>
  <c r="AB3012" i="1"/>
  <c r="Y3012" i="1" s="1"/>
  <c r="V3012" i="1"/>
  <c r="AB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V3007" i="1"/>
  <c r="AB3006" i="1"/>
  <c r="V3006" i="1"/>
  <c r="AB3005" i="1"/>
  <c r="Y3005" i="1" s="1"/>
  <c r="V3005" i="1"/>
  <c r="AB3004" i="1"/>
  <c r="Y3004" i="1" s="1"/>
  <c r="V3004" i="1"/>
  <c r="AB3003" i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V2933" i="1"/>
  <c r="AB2932" i="1"/>
  <c r="V2932" i="1"/>
  <c r="AB2931" i="1"/>
  <c r="Y2931" i="1" s="1"/>
  <c r="V2931" i="1"/>
  <c r="AB2930" i="1"/>
  <c r="Y2930" i="1" s="1"/>
  <c r="V2930" i="1"/>
  <c r="AB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V2914" i="1"/>
  <c r="AB2913" i="1"/>
  <c r="V2913" i="1"/>
  <c r="AB2912" i="1"/>
  <c r="Y2912" i="1" s="1"/>
  <c r="V2912" i="1"/>
  <c r="AB2911" i="1"/>
  <c r="Y2911" i="1" s="1"/>
  <c r="V2911" i="1"/>
  <c r="AB2910" i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60" i="1"/>
  <c r="AA4416" i="1"/>
  <c r="AA4440" i="1"/>
  <c r="AA4660" i="1"/>
  <c r="AA4946" i="1"/>
  <c r="AA4954" i="1"/>
  <c r="AA4975" i="1"/>
  <c r="AA4821" i="1"/>
  <c r="AA4922" i="1"/>
  <c r="AA4792" i="1"/>
  <c r="AA4336" i="1"/>
  <c r="AA4348" i="1"/>
  <c r="AA4364" i="1"/>
  <c r="AA4380" i="1"/>
  <c r="AA4404" i="1"/>
  <c r="AA4412" i="1"/>
  <c r="AA4428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973" i="1"/>
  <c r="AA4644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V2796" i="1"/>
  <c r="AB2795" i="1"/>
  <c r="V2795" i="1"/>
  <c r="AB2794" i="1"/>
  <c r="Y2794" i="1" s="1"/>
  <c r="V2794" i="1"/>
  <c r="AB2793" i="1"/>
  <c r="Y2793" i="1" s="1"/>
  <c r="AB2792" i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V2717" i="1"/>
  <c r="AB2716" i="1"/>
  <c r="V2716" i="1"/>
  <c r="AB2715" i="1"/>
  <c r="Y2715" i="1" s="1"/>
  <c r="V2715" i="1"/>
  <c r="AB2714" i="1"/>
  <c r="Y2714" i="1" s="1"/>
  <c r="V2714" i="1"/>
  <c r="AB2713" i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B2616" i="1"/>
  <c r="W2607" i="1"/>
  <c r="V2605" i="1"/>
  <c r="V2604" i="1"/>
  <c r="V2603" i="1"/>
  <c r="V2602" i="1"/>
  <c r="V2601" i="1"/>
  <c r="V2600" i="1"/>
  <c r="AA2599" i="1"/>
  <c r="V2599" i="1"/>
  <c r="V2598" i="1"/>
  <c r="AA2597" i="1"/>
  <c r="V2597" i="1"/>
  <c r="V2596" i="1"/>
  <c r="V2595" i="1"/>
  <c r="V2594" i="1"/>
  <c r="AA2593" i="1"/>
  <c r="V2593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V2483" i="1"/>
  <c r="V2482" i="1"/>
  <c r="V2481" i="1"/>
  <c r="AA2480" i="1"/>
  <c r="V2480" i="1"/>
  <c r="V2479" i="1"/>
  <c r="V2478" i="1"/>
  <c r="V2477" i="1"/>
  <c r="V2476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V2443" i="1"/>
  <c r="V2442" i="1"/>
  <c r="V2441" i="1"/>
  <c r="V2440" i="1"/>
  <c r="AA2439" i="1"/>
  <c r="V2439" i="1"/>
  <c r="V2438" i="1"/>
  <c r="AA2437" i="1"/>
  <c r="V2437" i="1"/>
  <c r="V2436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V2370" i="1"/>
  <c r="AB2369" i="1"/>
  <c r="V2369" i="1"/>
  <c r="AB2368" i="1"/>
  <c r="Y2368" i="1" s="1"/>
  <c r="V2368" i="1"/>
  <c r="AB2367" i="1"/>
  <c r="Y2367" i="1" s="1"/>
  <c r="V2367" i="1"/>
  <c r="AB2366" i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V2362" i="1"/>
  <c r="AB2361" i="1"/>
  <c r="V2361" i="1"/>
  <c r="AB2360" i="1"/>
  <c r="Y2360" i="1" s="1"/>
  <c r="V2360" i="1"/>
  <c r="AB2359" i="1"/>
  <c r="Y2359" i="1" s="1"/>
  <c r="V2359" i="1"/>
  <c r="AB2358" i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V2228" i="1"/>
  <c r="AB2227" i="1"/>
  <c r="Y2227" i="1" s="1"/>
  <c r="V2227" i="1"/>
  <c r="AB2226" i="1"/>
  <c r="Y2226" i="1" s="1"/>
  <c r="V2226" i="1"/>
  <c r="AB2225" i="1"/>
  <c r="V2225" i="1"/>
  <c r="AB2224" i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V2220" i="1"/>
  <c r="AB2219" i="1"/>
  <c r="Y2219" i="1" s="1"/>
  <c r="V2219" i="1"/>
  <c r="AB2218" i="1"/>
  <c r="Y2218" i="1" s="1"/>
  <c r="V2218" i="1"/>
  <c r="AB2217" i="1"/>
  <c r="V2217" i="1"/>
  <c r="AB2216" i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V1924" i="1"/>
  <c r="V1923" i="1"/>
  <c r="AA1922" i="1"/>
  <c r="V1922" i="1"/>
  <c r="V1921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61" i="1"/>
  <c r="AA3740" i="1"/>
  <c r="AA4725" i="1"/>
  <c r="AA4682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306" i="1"/>
  <c r="AA3772" i="1"/>
  <c r="AA4116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8" i="1"/>
  <c r="AA4094" i="1"/>
  <c r="AA4153" i="1"/>
  <c r="AA3872" i="1"/>
  <c r="AA2903" i="1"/>
  <c r="AA3963" i="1"/>
  <c r="AA4408" i="1"/>
  <c r="AA4344" i="1"/>
  <c r="AA3402" i="1"/>
  <c r="AA4555" i="1"/>
  <c r="AA2943" i="1"/>
  <c r="AA3912" i="1"/>
  <c r="AA3982" i="1"/>
  <c r="AA4156" i="1"/>
  <c r="AA3710" i="1"/>
  <c r="AA4753" i="1"/>
  <c r="AA4849" i="1"/>
  <c r="AA4890" i="1"/>
  <c r="AA3880" i="1"/>
  <c r="AA4097" i="1"/>
  <c r="AA4617" i="1"/>
  <c r="AA3510" i="1"/>
  <c r="AA3745" i="1"/>
  <c r="AA3785" i="1"/>
  <c r="AA3879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575" i="1"/>
  <c r="AA3961" i="1"/>
  <c r="AA3833" i="1"/>
  <c r="AA3847" i="1"/>
  <c r="AA4332" i="1"/>
  <c r="AA4252" i="1"/>
  <c r="AA3435" i="1"/>
  <c r="AA3806" i="1"/>
  <c r="AA3844" i="1"/>
  <c r="AA3894" i="1"/>
  <c r="AA4004" i="1"/>
  <c r="AA4064" i="1"/>
  <c r="AA4281" i="1"/>
  <c r="AA4481" i="1"/>
  <c r="AA4537" i="1"/>
  <c r="AA4612" i="1"/>
  <c r="AA4641" i="1"/>
  <c r="AA4716" i="1"/>
  <c r="AA4828" i="1"/>
  <c r="AA3498" i="1"/>
  <c r="AA3003" i="1"/>
  <c r="AA3749" i="1"/>
  <c r="AA4024" i="1"/>
  <c r="AA4044" i="1"/>
  <c r="AA3953" i="1"/>
  <c r="AA405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921" i="1"/>
  <c r="AA3741" i="1"/>
  <c r="AA4028" i="1"/>
  <c r="AA4473" i="1"/>
  <c r="AA3766" i="1"/>
  <c r="AA4777" i="1"/>
  <c r="AA3064" i="1"/>
  <c r="AA3796" i="1"/>
  <c r="AA4065" i="1"/>
  <c r="AA4124" i="1"/>
  <c r="AA467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801" i="1"/>
  <c r="AA3351" i="1"/>
  <c r="AA3170" i="1"/>
  <c r="AA2912" i="1"/>
  <c r="AA2852" i="1"/>
  <c r="AA3016" i="1"/>
  <c r="AA2909" i="1"/>
  <c r="AA3757" i="1"/>
  <c r="AA3667" i="1"/>
  <c r="AA3134" i="1"/>
  <c r="AA3215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4001" i="1"/>
  <c r="AA4049" i="1"/>
  <c r="AA4089" i="1"/>
  <c r="AA4175" i="1"/>
  <c r="AA3688" i="1"/>
  <c r="AA2948" i="1"/>
  <c r="AA2892" i="1"/>
  <c r="AA3031" i="1"/>
  <c r="AA3083" i="1"/>
  <c r="AA3118" i="1"/>
  <c r="AA3276" i="1"/>
  <c r="AA3279" i="1"/>
  <c r="AA3303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07" i="1"/>
  <c r="AA3403" i="1"/>
  <c r="AA3347" i="1"/>
  <c r="AA3020" i="1"/>
  <c r="AA3061" i="1"/>
  <c r="AA3072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23" i="1"/>
  <c r="AA3864" i="1"/>
  <c r="AA4246" i="1"/>
  <c r="AA4470" i="1"/>
  <c r="AA4571" i="1"/>
  <c r="AA4593" i="1"/>
  <c r="AA4609" i="1"/>
  <c r="AA4625" i="1"/>
  <c r="AA4646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77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3346" i="1"/>
  <c r="AA3378" i="1"/>
  <c r="AA3485" i="1"/>
  <c r="AA3658" i="1"/>
  <c r="AA3752" i="1"/>
  <c r="AA2899" i="1"/>
  <c r="AA3012" i="1"/>
  <c r="AA3765" i="1"/>
  <c r="AA3470" i="1"/>
  <c r="AA3099" i="1"/>
  <c r="AA2857" i="1"/>
  <c r="AA3090" i="1"/>
  <c r="AA3125" i="1"/>
  <c r="AA3434" i="1"/>
  <c r="AA3483" i="1"/>
  <c r="AA3273" i="1"/>
  <c r="AA3187" i="1"/>
  <c r="AA2956" i="1"/>
  <c r="AA3115" i="1"/>
  <c r="AA3308" i="1"/>
  <c r="AA3523" i="1"/>
  <c r="AA3701" i="1"/>
  <c r="AA3155" i="1"/>
  <c r="AA3088" i="1"/>
  <c r="AA3453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956" i="1"/>
  <c r="AA4268" i="1"/>
  <c r="AA4724" i="1"/>
  <c r="AA2388" i="1"/>
  <c r="AA2343" i="1"/>
  <c r="AA2320" i="1"/>
  <c r="AA2481" i="1"/>
  <c r="AA1428" i="1"/>
  <c r="AA2355" i="1"/>
  <c r="AA2363" i="1"/>
  <c r="AA2383" i="1"/>
  <c r="AA4869" i="1"/>
  <c r="AA4296" i="1"/>
  <c r="AA4232" i="1"/>
  <c r="AA4056" i="1"/>
  <c r="AA4720" i="1"/>
  <c r="AA4529" i="1"/>
  <c r="AA1964" i="1"/>
  <c r="AA1960" i="1"/>
  <c r="AA3289" i="1"/>
  <c r="AA3057" i="1"/>
  <c r="AA3928" i="1"/>
  <c r="AA1224" i="1"/>
  <c r="AA3220" i="1"/>
  <c r="AA3731" i="1"/>
  <c r="AA3345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2228" i="1"/>
  <c r="AA2000" i="1"/>
  <c r="AA1829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7" i="1"/>
  <c r="AA3365" i="1"/>
  <c r="AA3369" i="1"/>
  <c r="AA3381" i="1"/>
  <c r="AA3385" i="1"/>
  <c r="AA3389" i="1"/>
  <c r="AA3401" i="1"/>
  <c r="AA3409" i="1"/>
  <c r="AA3413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51" i="1"/>
  <c r="AA3755" i="1"/>
  <c r="AA3767" i="1"/>
  <c r="AA3800" i="1"/>
  <c r="AA3812" i="1"/>
  <c r="AA3816" i="1"/>
  <c r="AA3828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3305" i="1"/>
  <c r="AA2930" i="1"/>
  <c r="AA3874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215" i="1"/>
  <c r="AA4452" i="1"/>
  <c r="AA4484" i="1"/>
  <c r="AA4500" i="1"/>
  <c r="AA4520" i="1"/>
  <c r="AA4568" i="1"/>
  <c r="AA4610" i="1"/>
  <c r="AA4649" i="1"/>
  <c r="AA4664" i="1"/>
  <c r="AA4668" i="1"/>
  <c r="AA4688" i="1"/>
  <c r="AA4779" i="1"/>
  <c r="AA4836" i="1"/>
  <c r="AA2504" i="1"/>
  <c r="AA4370" i="1"/>
  <c r="AA4528" i="1"/>
  <c r="AA4374" i="1"/>
  <c r="AA4464" i="1"/>
  <c r="AA4354" i="1"/>
  <c r="AA4832" i="1"/>
  <c r="AA3971" i="1"/>
  <c r="AA3924" i="1"/>
  <c r="AA4243" i="1"/>
  <c r="AA3857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358" i="1"/>
  <c r="AA4676" i="1"/>
  <c r="AA4780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385" i="1"/>
  <c r="AA3939" i="1"/>
  <c r="AA4742" i="1"/>
  <c r="AA4901" i="1"/>
  <c r="AA4932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86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Q33" i="2" s="1"/>
  <c r="R33" i="2" s="1"/>
  <c r="S33" i="2" s="1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Z6791" i="1" s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11" i="1" s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AA4718" i="1" l="1"/>
  <c r="AA4386" i="1"/>
  <c r="AA4791" i="1"/>
  <c r="AA3651" i="1"/>
  <c r="AA3715" i="1"/>
  <c r="AA3607" i="1"/>
  <c r="AA3659" i="1"/>
  <c r="AA3886" i="1"/>
  <c r="AA4326" i="1"/>
  <c r="AA3513" i="1"/>
  <c r="AA3902" i="1"/>
  <c r="AA3493" i="1"/>
  <c r="AA3791" i="1"/>
  <c r="Y3019" i="1"/>
  <c r="AA3023" i="1"/>
  <c r="Y3485" i="1"/>
  <c r="Y3538" i="1"/>
  <c r="Y3562" i="1"/>
  <c r="Y3570" i="1"/>
  <c r="Y3587" i="1"/>
  <c r="Y3647" i="1"/>
  <c r="Y3671" i="1"/>
  <c r="Y3675" i="1"/>
  <c r="Y3763" i="1"/>
  <c r="Z1445" i="1"/>
  <c r="Z1437" i="1"/>
  <c r="Z4787" i="1"/>
  <c r="AA4787" i="1"/>
  <c r="Z4434" i="1"/>
  <c r="AA4434" i="1"/>
  <c r="Z4166" i="1"/>
  <c r="AA4166" i="1"/>
  <c r="Z3934" i="1"/>
  <c r="AA3934" i="1"/>
  <c r="Z3882" i="1"/>
  <c r="AA3882" i="1"/>
  <c r="Z3878" i="1"/>
  <c r="AA3878" i="1"/>
  <c r="Z3832" i="1"/>
  <c r="AA3832" i="1"/>
  <c r="Z3795" i="1"/>
  <c r="AA3795" i="1"/>
  <c r="Z3771" i="1"/>
  <c r="AA3771" i="1"/>
  <c r="Z3763" i="1"/>
  <c r="AA3763" i="1"/>
  <c r="Z3747" i="1"/>
  <c r="AA3747" i="1"/>
  <c r="Z3723" i="1"/>
  <c r="AA3723" i="1"/>
  <c r="Z3643" i="1"/>
  <c r="AA3643" i="1"/>
  <c r="Z3631" i="1"/>
  <c r="AA3631" i="1"/>
  <c r="Z3615" i="1"/>
  <c r="AA3615" i="1"/>
  <c r="Z3583" i="1"/>
  <c r="AA3583" i="1"/>
  <c r="Z3521" i="1"/>
  <c r="AA3521" i="1"/>
  <c r="Z3421" i="1"/>
  <c r="AA3421" i="1"/>
  <c r="Z3393" i="1"/>
  <c r="AA3393" i="1"/>
  <c r="Z3373" i="1"/>
  <c r="AA3373" i="1"/>
  <c r="Z3353" i="1"/>
  <c r="AA3353" i="1"/>
  <c r="Z3341" i="1"/>
  <c r="AA3341" i="1"/>
  <c r="Z3295" i="1"/>
  <c r="AA3295" i="1"/>
  <c r="Z3171" i="1"/>
  <c r="AA3171" i="1"/>
  <c r="Z3143" i="1"/>
  <c r="AA3143" i="1"/>
  <c r="Z3135" i="1"/>
  <c r="AA3135" i="1"/>
  <c r="Z3015" i="1"/>
  <c r="AA3015" i="1"/>
  <c r="Z2914" i="1"/>
  <c r="AA2914" i="1"/>
  <c r="Y2563" i="1"/>
  <c r="AA2563" i="1"/>
  <c r="Y2407" i="1"/>
  <c r="AA2407" i="1"/>
  <c r="Z2253" i="1"/>
  <c r="AA2253" i="1"/>
  <c r="Y2188" i="1"/>
  <c r="AA2188" i="1"/>
  <c r="Y1880" i="1"/>
  <c r="AA1880" i="1"/>
  <c r="Y1844" i="1"/>
  <c r="AA1844" i="1"/>
  <c r="Z1844" i="1"/>
  <c r="Y1824" i="1"/>
  <c r="Z1824" i="1"/>
  <c r="Z1586" i="1"/>
  <c r="Z1581" i="1"/>
  <c r="Z1473" i="1"/>
  <c r="Z1405" i="1"/>
  <c r="Z1230" i="1"/>
  <c r="Z1186" i="1"/>
  <c r="Z1142" i="1"/>
  <c r="Z1002" i="1"/>
  <c r="AA1006" i="1"/>
  <c r="AA1174" i="1"/>
  <c r="AA1246" i="1"/>
  <c r="AA1290" i="1"/>
  <c r="AA1477" i="1"/>
  <c r="Y2196" i="1"/>
  <c r="Y2233" i="1"/>
  <c r="Y2253" i="1"/>
  <c r="Y2317" i="1"/>
  <c r="Y2325" i="1"/>
  <c r="Y2333" i="1"/>
  <c r="Y2341" i="1"/>
  <c r="Y2394" i="1"/>
  <c r="Y2398" i="1"/>
  <c r="Y2879" i="1"/>
  <c r="Y2889" i="1"/>
  <c r="Y3095" i="1"/>
  <c r="Y3195" i="1"/>
  <c r="Y3207" i="1"/>
  <c r="Y3283" i="1"/>
  <c r="Z1505" i="1"/>
  <c r="Z1365" i="1"/>
  <c r="Z1360" i="1"/>
  <c r="Z1302" i="1"/>
  <c r="Z1102" i="1"/>
  <c r="Z1034" i="1"/>
  <c r="Z1026" i="1"/>
  <c r="Z962" i="1"/>
  <c r="Z918" i="1"/>
  <c r="Z830" i="1"/>
  <c r="Z690" i="1"/>
  <c r="Z638" i="1"/>
  <c r="Z502" i="1"/>
  <c r="Z426" i="1"/>
  <c r="Z306" i="1"/>
  <c r="Z226" i="1"/>
  <c r="Z198" i="1"/>
  <c r="Z154" i="1"/>
  <c r="Z66" i="1"/>
  <c r="Z3627" i="1"/>
  <c r="AA3627" i="1"/>
  <c r="Z3619" i="1"/>
  <c r="AA3619" i="1"/>
  <c r="Z3405" i="1"/>
  <c r="AA3405" i="1"/>
  <c r="Z3007" i="1"/>
  <c r="AA3007" i="1"/>
  <c r="Y2633" i="1"/>
  <c r="AA2633" i="1"/>
  <c r="Y2180" i="1"/>
  <c r="Z2180" i="1"/>
  <c r="Y2176" i="1"/>
  <c r="Z2176" i="1"/>
  <c r="Y2132" i="1"/>
  <c r="Z2132" i="1"/>
  <c r="Y2116" i="1"/>
  <c r="Z2116" i="1"/>
  <c r="Y2068" i="1"/>
  <c r="Z2068" i="1"/>
  <c r="Y2064" i="1"/>
  <c r="Z2064" i="1"/>
  <c r="Y2052" i="1"/>
  <c r="AA2052" i="1"/>
  <c r="Y2044" i="1"/>
  <c r="Z2044" i="1"/>
  <c r="Y2036" i="1"/>
  <c r="Z2036" i="1"/>
  <c r="Y2024" i="1"/>
  <c r="Z2024" i="1"/>
  <c r="Y1996" i="1"/>
  <c r="Z1996" i="1"/>
  <c r="Y1980" i="1"/>
  <c r="Z1980" i="1"/>
  <c r="Y1972" i="1"/>
  <c r="Z1972" i="1"/>
  <c r="Y1960" i="1"/>
  <c r="Z1960" i="1"/>
  <c r="Y1928" i="1"/>
  <c r="Z1928" i="1"/>
  <c r="Y1920" i="1"/>
  <c r="AA1920" i="1"/>
  <c r="Z1920" i="1"/>
  <c r="Y1904" i="1"/>
  <c r="Z1904" i="1"/>
  <c r="Y1876" i="1"/>
  <c r="Z1876" i="1"/>
  <c r="Y1864" i="1"/>
  <c r="Z1864" i="1"/>
  <c r="Y1856" i="1"/>
  <c r="Z1856" i="1"/>
  <c r="Y1820" i="1"/>
  <c r="Z1820" i="1"/>
  <c r="Y1803" i="1"/>
  <c r="Z1803" i="1"/>
  <c r="Y1771" i="1"/>
  <c r="Z1771" i="1"/>
  <c r="Y1763" i="1"/>
  <c r="Z1763" i="1"/>
  <c r="Y1751" i="1"/>
  <c r="Z1751" i="1"/>
  <c r="Y1735" i="1"/>
  <c r="Z1735" i="1"/>
  <c r="Y1722" i="1"/>
  <c r="Z1722" i="1"/>
  <c r="Y1698" i="1"/>
  <c r="Z1698" i="1"/>
  <c r="Y1674" i="1"/>
  <c r="Z1674" i="1"/>
  <c r="Y1650" i="1"/>
  <c r="Z1650" i="1"/>
  <c r="Y1638" i="1"/>
  <c r="Z1638" i="1"/>
  <c r="Y1634" i="1"/>
  <c r="Z1634" i="1"/>
  <c r="Y1618" i="1"/>
  <c r="Z1618" i="1"/>
  <c r="Y1594" i="1"/>
  <c r="Z1594" i="1"/>
  <c r="Y1565" i="1"/>
  <c r="Z1565" i="1"/>
  <c r="Y1549" i="1"/>
  <c r="Z1549" i="1"/>
  <c r="Z2168" i="1"/>
  <c r="Z1892" i="1"/>
  <c r="Z1884" i="1"/>
  <c r="Z1807" i="1"/>
  <c r="Z1557" i="1"/>
  <c r="AA4848" i="1"/>
  <c r="AA4702" i="1"/>
  <c r="AA4726" i="1"/>
  <c r="AA4426" i="1"/>
  <c r="AA4582" i="1"/>
  <c r="AA4394" i="1"/>
  <c r="AA3807" i="1"/>
  <c r="AA4182" i="1"/>
  <c r="AA4478" i="1"/>
  <c r="AA4242" i="1"/>
  <c r="AA3848" i="1"/>
  <c r="AA4030" i="1"/>
  <c r="AA4098" i="1"/>
  <c r="Y2805" i="1"/>
  <c r="Y2947" i="1"/>
  <c r="AA2959" i="1"/>
  <c r="AA2967" i="1"/>
  <c r="AA2971" i="1"/>
  <c r="AA2979" i="1"/>
  <c r="AA2999" i="1"/>
  <c r="AA3011" i="1"/>
  <c r="Y3067" i="1"/>
  <c r="AA3071" i="1"/>
  <c r="AA3087" i="1"/>
  <c r="Y3147" i="1"/>
  <c r="Y3595" i="1"/>
  <c r="Z2016" i="1"/>
  <c r="Z2008" i="1"/>
  <c r="Z1779" i="1"/>
  <c r="Z1682" i="1"/>
  <c r="Z1626" i="1"/>
  <c r="Y3811" i="1"/>
  <c r="AA3815" i="1"/>
  <c r="AA3820" i="1"/>
  <c r="Y3828" i="1"/>
  <c r="Y3942" i="1"/>
  <c r="Y3954" i="1"/>
  <c r="Y3970" i="1"/>
  <c r="Z2188" i="1"/>
  <c r="Z1743" i="1"/>
  <c r="Z1706" i="1"/>
  <c r="Z1666" i="1"/>
  <c r="Z1602" i="1"/>
  <c r="Z1485" i="1"/>
  <c r="Z1417" i="1"/>
  <c r="Z1397" i="1"/>
  <c r="Z1238" i="1"/>
  <c r="Z1218" i="1"/>
  <c r="Z1198" i="1"/>
  <c r="Z1110" i="1"/>
  <c r="Z1090" i="1"/>
  <c r="Z1070" i="1"/>
  <c r="Z1058" i="1"/>
  <c r="Z994" i="1"/>
  <c r="Z906" i="1"/>
  <c r="Z798" i="1"/>
  <c r="Z778" i="1"/>
  <c r="Z746" i="1"/>
  <c r="Z726" i="1"/>
  <c r="Z574" i="1"/>
  <c r="Z554" i="1"/>
  <c r="Z534" i="1"/>
  <c r="Y2212" i="1"/>
  <c r="Y2216" i="1"/>
  <c r="Y2220" i="1"/>
  <c r="Y2224" i="1"/>
  <c r="Y2228" i="1"/>
  <c r="Y2301" i="1"/>
  <c r="Y2784" i="1"/>
  <c r="Y2796" i="1"/>
  <c r="Y2910" i="1"/>
  <c r="Y2914" i="1"/>
  <c r="Y3235" i="1"/>
  <c r="Y3239" i="1"/>
  <c r="Y3353" i="1"/>
  <c r="Y3365" i="1"/>
  <c r="Y3554" i="1"/>
  <c r="Y3579" i="1"/>
  <c r="Y3583" i="1"/>
  <c r="Y3655" i="1"/>
  <c r="Z1525" i="1"/>
  <c r="Z1497" i="1"/>
  <c r="Z1465" i="1"/>
  <c r="Z1373" i="1"/>
  <c r="Z1342" i="1"/>
  <c r="Z1322" i="1"/>
  <c r="Z1278" i="1"/>
  <c r="Z1174" i="1"/>
  <c r="Z1154" i="1"/>
  <c r="Z1134" i="1"/>
  <c r="Z1054" i="1"/>
  <c r="Z970" i="1"/>
  <c r="Z950" i="1"/>
  <c r="Z930" i="1"/>
  <c r="Z878" i="1"/>
  <c r="Z862" i="1"/>
  <c r="Z842" i="1"/>
  <c r="Z822" i="1"/>
  <c r="Z698" i="1"/>
  <c r="Z670" i="1"/>
  <c r="Z650" i="1"/>
  <c r="Z618" i="1"/>
  <c r="Z598" i="1"/>
  <c r="Z510" i="1"/>
  <c r="Z490" i="1"/>
  <c r="Z438" i="1"/>
  <c r="Z418" i="1"/>
  <c r="Z354" i="1"/>
  <c r="Z186" i="1"/>
  <c r="Z166" i="1"/>
  <c r="Z142" i="1"/>
  <c r="Z122" i="1"/>
  <c r="Z54" i="1"/>
  <c r="Z34" i="1"/>
  <c r="Z14" i="1"/>
  <c r="Y6461" i="1"/>
  <c r="Y6545" i="1"/>
  <c r="Z7118" i="1"/>
  <c r="AA7118" i="1"/>
  <c r="Z7110" i="1"/>
  <c r="AA7110" i="1"/>
  <c r="Z4566" i="1"/>
  <c r="AA4566" i="1"/>
  <c r="Z4534" i="1"/>
  <c r="AA4534" i="1"/>
  <c r="Z4462" i="1"/>
  <c r="AA4462" i="1"/>
  <c r="Z4238" i="1"/>
  <c r="AA4238" i="1"/>
  <c r="Z4186" i="1"/>
  <c r="AA4186" i="1"/>
  <c r="Z4054" i="1"/>
  <c r="AA4054" i="1"/>
  <c r="Z3950" i="1"/>
  <c r="AA3950" i="1"/>
  <c r="Z3910" i="1"/>
  <c r="AA3910" i="1"/>
  <c r="Z3675" i="1"/>
  <c r="AA3675" i="1"/>
  <c r="Z3623" i="1"/>
  <c r="AA3623" i="1"/>
  <c r="Z3574" i="1"/>
  <c r="AA3574" i="1"/>
  <c r="Z3469" i="1"/>
  <c r="AA3469" i="1"/>
  <c r="Z3449" i="1"/>
  <c r="AA3449" i="1"/>
  <c r="Z3311" i="1"/>
  <c r="AA3311" i="1"/>
  <c r="Z3275" i="1"/>
  <c r="AA3275" i="1"/>
  <c r="Z3263" i="1"/>
  <c r="AA3263" i="1"/>
  <c r="Z3151" i="1"/>
  <c r="AA3151" i="1"/>
  <c r="Z3063" i="1"/>
  <c r="AA3063" i="1"/>
  <c r="Z2983" i="1"/>
  <c r="AA2983" i="1"/>
  <c r="Z2975" i="1"/>
  <c r="AA2975" i="1"/>
  <c r="Z2951" i="1"/>
  <c r="AA2951" i="1"/>
  <c r="Z2929" i="1"/>
  <c r="AA2929" i="1"/>
  <c r="Z2922" i="1"/>
  <c r="AA2922" i="1"/>
  <c r="Z7166" i="1"/>
  <c r="AA2889" i="1"/>
  <c r="AA2856" i="1"/>
  <c r="AA1816" i="1"/>
  <c r="V1832" i="1"/>
  <c r="AA1852" i="1"/>
  <c r="AA1876" i="1"/>
  <c r="AA1952" i="1"/>
  <c r="AA2160" i="1"/>
  <c r="AA2309" i="1"/>
  <c r="Y2354" i="1"/>
  <c r="Y2851" i="1"/>
  <c r="Y2860" i="1"/>
  <c r="Y2963" i="1"/>
  <c r="Y2975" i="1"/>
  <c r="Y3059" i="1"/>
  <c r="Y3103" i="1"/>
  <c r="Y3107" i="1"/>
  <c r="Y3131" i="1"/>
  <c r="Y3159" i="1"/>
  <c r="Y3663" i="1"/>
  <c r="Y3667" i="1"/>
  <c r="Y7104" i="1"/>
  <c r="Y7116" i="1"/>
  <c r="Z7315" i="1"/>
  <c r="Z6251" i="1"/>
  <c r="Z6056" i="1"/>
  <c r="Z2152" i="1"/>
  <c r="Z2104" i="1"/>
  <c r="Z2088" i="1"/>
  <c r="Z2080" i="1"/>
  <c r="Z2028" i="1"/>
  <c r="Z1992" i="1"/>
  <c r="Z1964" i="1"/>
  <c r="Z1944" i="1"/>
  <c r="Z1908" i="1"/>
  <c r="Z1872" i="1"/>
  <c r="Z1852" i="1"/>
  <c r="Z1840" i="1"/>
  <c r="Z1828" i="1"/>
  <c r="Z1816" i="1"/>
  <c r="Z1811" i="1"/>
  <c r="Z1791" i="1"/>
  <c r="Z1714" i="1"/>
  <c r="Z1658" i="1"/>
  <c r="Z1610" i="1"/>
  <c r="Z1573" i="1"/>
  <c r="Z1541" i="1"/>
  <c r="Z1533" i="1"/>
  <c r="Z1513" i="1"/>
  <c r="Z1493" i="1"/>
  <c r="Z1457" i="1"/>
  <c r="Z1429" i="1"/>
  <c r="Z1310" i="1"/>
  <c r="Z1290" i="1"/>
  <c r="Z1270" i="1"/>
  <c r="Y7055" i="1"/>
  <c r="AA7307" i="1"/>
  <c r="Y7228" i="1"/>
  <c r="AA7228" i="1"/>
  <c r="Y7150" i="1"/>
  <c r="AA7150" i="1"/>
  <c r="Z4562" i="1"/>
  <c r="AA4562" i="1"/>
  <c r="Z3465" i="1"/>
  <c r="AA3465" i="1"/>
  <c r="Z3315" i="1"/>
  <c r="AA3315" i="1"/>
  <c r="Z3223" i="1"/>
  <c r="AA3223" i="1"/>
  <c r="Z3175" i="1"/>
  <c r="AA3175" i="1"/>
  <c r="Z3127" i="1"/>
  <c r="AA3127" i="1"/>
  <c r="Z3103" i="1"/>
  <c r="AA3103" i="1"/>
  <c r="Z3043" i="1"/>
  <c r="AA3043" i="1"/>
  <c r="Z3019" i="1"/>
  <c r="AA3019" i="1"/>
  <c r="Z2995" i="1"/>
  <c r="AA2995" i="1"/>
  <c r="Z2918" i="1"/>
  <c r="AA2918" i="1"/>
  <c r="Z2906" i="1"/>
  <c r="AA2906" i="1"/>
  <c r="Z2874" i="1"/>
  <c r="AA2874" i="1"/>
  <c r="Y2592" i="1"/>
  <c r="AA2592" i="1"/>
  <c r="Y2483" i="1"/>
  <c r="AA2483" i="1"/>
  <c r="Y2192" i="1"/>
  <c r="Z2192" i="1"/>
  <c r="Y2148" i="1"/>
  <c r="Z2148" i="1"/>
  <c r="Y2136" i="1"/>
  <c r="Z2136" i="1"/>
  <c r="Y2124" i="1"/>
  <c r="Z2124" i="1"/>
  <c r="Y2096" i="1"/>
  <c r="Z2096" i="1"/>
  <c r="Y2084" i="1"/>
  <c r="Z2084" i="1"/>
  <c r="Y2072" i="1"/>
  <c r="Z2072" i="1"/>
  <c r="Y2060" i="1"/>
  <c r="Z2060" i="1"/>
  <c r="Y2040" i="1"/>
  <c r="Z2040" i="1"/>
  <c r="Y2012" i="1"/>
  <c r="Z2012" i="1"/>
  <c r="Y2000" i="1"/>
  <c r="Z2000" i="1"/>
  <c r="Y1988" i="1"/>
  <c r="Z1988" i="1"/>
  <c r="Y1976" i="1"/>
  <c r="Z1976" i="1"/>
  <c r="Y1948" i="1"/>
  <c r="Z1948" i="1"/>
  <c r="Y1936" i="1"/>
  <c r="Z1936" i="1"/>
  <c r="Y1924" i="1"/>
  <c r="Z1924" i="1"/>
  <c r="Y1912" i="1"/>
  <c r="Z1912" i="1"/>
  <c r="Y1900" i="1"/>
  <c r="Z1900" i="1"/>
  <c r="Y1888" i="1"/>
  <c r="Z1888" i="1"/>
  <c r="Y1860" i="1"/>
  <c r="Z1860" i="1"/>
  <c r="Y1848" i="1"/>
  <c r="Z1848" i="1"/>
  <c r="Y1836" i="1"/>
  <c r="Z1836" i="1"/>
  <c r="Y1799" i="1"/>
  <c r="Z1799" i="1"/>
  <c r="Y1795" i="1"/>
  <c r="Z1795" i="1"/>
  <c r="Y1787" i="1"/>
  <c r="Z1787" i="1"/>
  <c r="Y1783" i="1"/>
  <c r="Z1783" i="1"/>
  <c r="Y1775" i="1"/>
  <c r="Z1775" i="1"/>
  <c r="Y1759" i="1"/>
  <c r="Z1759" i="1"/>
  <c r="Y1755" i="1"/>
  <c r="Z1755" i="1"/>
  <c r="Y1747" i="1"/>
  <c r="Z1747" i="1"/>
  <c r="Y1739" i="1"/>
  <c r="Z1739" i="1"/>
  <c r="Y1731" i="1"/>
  <c r="Z1731" i="1"/>
  <c r="Y1726" i="1"/>
  <c r="Z1726" i="1"/>
  <c r="Y1718" i="1"/>
  <c r="Z1718" i="1"/>
  <c r="Y1710" i="1"/>
  <c r="Z1710" i="1"/>
  <c r="Y1702" i="1"/>
  <c r="Z1702" i="1"/>
  <c r="Y1694" i="1"/>
  <c r="Z1694" i="1"/>
  <c r="Y1678" i="1"/>
  <c r="Z1678" i="1"/>
  <c r="Y1670" i="1"/>
  <c r="Z1670" i="1"/>
  <c r="Y1662" i="1"/>
  <c r="Z1662" i="1"/>
  <c r="Y1654" i="1"/>
  <c r="Z1654" i="1"/>
  <c r="Y1646" i="1"/>
  <c r="Z1646" i="1"/>
  <c r="Y1642" i="1"/>
  <c r="Z1642" i="1"/>
  <c r="Y1630" i="1"/>
  <c r="Z1630" i="1"/>
  <c r="Y1622" i="1"/>
  <c r="Z1622" i="1"/>
  <c r="Y1614" i="1"/>
  <c r="Z1614" i="1"/>
  <c r="Y1606" i="1"/>
  <c r="Z1606" i="1"/>
  <c r="Y1598" i="1"/>
  <c r="Z1598" i="1"/>
  <c r="Y1590" i="1"/>
  <c r="Z1590" i="1"/>
  <c r="Y1577" i="1"/>
  <c r="Z1577" i="1"/>
  <c r="Y1569" i="1"/>
  <c r="Z1569" i="1"/>
  <c r="Y1561" i="1"/>
  <c r="Z1561" i="1"/>
  <c r="Y1553" i="1"/>
  <c r="Z1553" i="1"/>
  <c r="Y1545" i="1"/>
  <c r="Z1545" i="1"/>
  <c r="Y1529" i="1"/>
  <c r="Z1529" i="1"/>
  <c r="Y1517" i="1"/>
  <c r="Z1517" i="1"/>
  <c r="Y1509" i="1"/>
  <c r="Z1509" i="1"/>
  <c r="Y1501" i="1"/>
  <c r="Z1501" i="1"/>
  <c r="Y1489" i="1"/>
  <c r="Z1489" i="1"/>
  <c r="Y1481" i="1"/>
  <c r="Z1481" i="1"/>
  <c r="Y1469" i="1"/>
  <c r="Z1469" i="1"/>
  <c r="Y1461" i="1"/>
  <c r="Z1461" i="1"/>
  <c r="Y1453" i="1"/>
  <c r="Z1453" i="1"/>
  <c r="Y1449" i="1"/>
  <c r="Z1449" i="1"/>
  <c r="Y1433" i="1"/>
  <c r="Z1433" i="1"/>
  <c r="Y1425" i="1"/>
  <c r="Z1425" i="1"/>
  <c r="Y1421" i="1"/>
  <c r="Z1421" i="1"/>
  <c r="Y1413" i="1"/>
  <c r="Z1413" i="1"/>
  <c r="Y1409" i="1"/>
  <c r="Z1409" i="1"/>
  <c r="Y1401" i="1"/>
  <c r="Z1401" i="1"/>
  <c r="Y1393" i="1"/>
  <c r="Z1393" i="1"/>
  <c r="Y1389" i="1"/>
  <c r="Z1389" i="1"/>
  <c r="Y1381" i="1"/>
  <c r="Z1381" i="1"/>
  <c r="Y1377" i="1"/>
  <c r="Z1377" i="1"/>
  <c r="Y1369" i="1"/>
  <c r="Z1369" i="1"/>
  <c r="Y1356" i="1"/>
  <c r="Z1356" i="1"/>
  <c r="Y1352" i="1"/>
  <c r="Z1352" i="1"/>
  <c r="Y1346" i="1"/>
  <c r="Z1346" i="1"/>
  <c r="Y1338" i="1"/>
  <c r="Z1338" i="1"/>
  <c r="Y1330" i="1"/>
  <c r="Z1330" i="1"/>
  <c r="Y1326" i="1"/>
  <c r="Z1326" i="1"/>
  <c r="Y1318" i="1"/>
  <c r="Z1318" i="1"/>
  <c r="Y1314" i="1"/>
  <c r="Z1314" i="1"/>
  <c r="Y1306" i="1"/>
  <c r="Z1306" i="1"/>
  <c r="Y1298" i="1"/>
  <c r="Z1298" i="1"/>
  <c r="Y1294" i="1"/>
  <c r="Z1294" i="1"/>
  <c r="Y1286" i="1"/>
  <c r="Z1286" i="1"/>
  <c r="Y1282" i="1"/>
  <c r="Z1282" i="1"/>
  <c r="Y1274" i="1"/>
  <c r="Z1274" i="1"/>
  <c r="Y1266" i="1"/>
  <c r="Z1266" i="1"/>
  <c r="Y1262" i="1"/>
  <c r="Z1262" i="1"/>
  <c r="Y1254" i="1"/>
  <c r="Z1254" i="1"/>
  <c r="Y1250" i="1"/>
  <c r="Z1250" i="1"/>
  <c r="Y1234" i="1"/>
  <c r="Z1234" i="1"/>
  <c r="Y1226" i="1"/>
  <c r="Z1226" i="1"/>
  <c r="Y1222" i="1"/>
  <c r="Z1222" i="1"/>
  <c r="Y1214" i="1"/>
  <c r="Z1214" i="1"/>
  <c r="Y1210" i="1"/>
  <c r="Z1210" i="1"/>
  <c r="Y1202" i="1"/>
  <c r="Z1202" i="1"/>
  <c r="Y1194" i="1"/>
  <c r="Z1194" i="1"/>
  <c r="Y1190" i="1"/>
  <c r="Z1190" i="1"/>
  <c r="Y1182" i="1"/>
  <c r="Z1182" i="1"/>
  <c r="AA1178" i="1"/>
  <c r="Z1178" i="1"/>
  <c r="AA1170" i="1"/>
  <c r="Z1170" i="1"/>
  <c r="AA1162" i="1"/>
  <c r="Z1162" i="1"/>
  <c r="AA1150" i="1"/>
  <c r="Z1150" i="1"/>
  <c r="AA1146" i="1"/>
  <c r="Z1146" i="1"/>
  <c r="Y1138" i="1"/>
  <c r="Z1138" i="1"/>
  <c r="Y1130" i="1"/>
  <c r="Z1130" i="1"/>
  <c r="Y1126" i="1"/>
  <c r="Z1126" i="1"/>
  <c r="Y1118" i="1"/>
  <c r="Z1118" i="1"/>
  <c r="Y1114" i="1"/>
  <c r="Z1114" i="1"/>
  <c r="Y1106" i="1"/>
  <c r="Z1106" i="1"/>
  <c r="Y1094" i="1"/>
  <c r="Z1094" i="1"/>
  <c r="Y1086" i="1"/>
  <c r="Z1086" i="1"/>
  <c r="Y1082" i="1"/>
  <c r="Z1082" i="1"/>
  <c r="Y1074" i="1"/>
  <c r="Z1074" i="1"/>
  <c r="Y1066" i="1"/>
  <c r="Z1066" i="1"/>
  <c r="Y1062" i="1"/>
  <c r="Z1062" i="1"/>
  <c r="Y1050" i="1"/>
  <c r="Z1050" i="1"/>
  <c r="Y1046" i="1"/>
  <c r="Z1046" i="1"/>
  <c r="Y1022" i="1"/>
  <c r="Z1022" i="1"/>
  <c r="Y1014" i="1"/>
  <c r="Z1014" i="1"/>
  <c r="Y1010" i="1"/>
  <c r="Z1010" i="1"/>
  <c r="Y998" i="1"/>
  <c r="Z998" i="1"/>
  <c r="Y990" i="1"/>
  <c r="Z990" i="1"/>
  <c r="Y986" i="1"/>
  <c r="Z986" i="1"/>
  <c r="Y978" i="1"/>
  <c r="Z978" i="1"/>
  <c r="Y974" i="1"/>
  <c r="Z974" i="1"/>
  <c r="Y966" i="1"/>
  <c r="Z966" i="1"/>
  <c r="Y958" i="1"/>
  <c r="Z958" i="1"/>
  <c r="Y954" i="1"/>
  <c r="Z954" i="1"/>
  <c r="Y946" i="1"/>
  <c r="Z946" i="1"/>
  <c r="Y942" i="1"/>
  <c r="Z942" i="1"/>
  <c r="Y934" i="1"/>
  <c r="Z934" i="1"/>
  <c r="Y926" i="1"/>
  <c r="Z926" i="1"/>
  <c r="Y922" i="1"/>
  <c r="Z922" i="1"/>
  <c r="Y914" i="1"/>
  <c r="Z914" i="1"/>
  <c r="Y902" i="1"/>
  <c r="Z902" i="1"/>
  <c r="Y898" i="1"/>
  <c r="Z898" i="1"/>
  <c r="Y894" i="1"/>
  <c r="Z894" i="1"/>
  <c r="Y890" i="1"/>
  <c r="Z890" i="1"/>
  <c r="Y882" i="1"/>
  <c r="Z882" i="1"/>
  <c r="Y874" i="1"/>
  <c r="Z874" i="1"/>
  <c r="Y866" i="1"/>
  <c r="Z866" i="1"/>
  <c r="Y858" i="1"/>
  <c r="Z858" i="1"/>
  <c r="Y850" i="1"/>
  <c r="Z850" i="1"/>
  <c r="Y846" i="1"/>
  <c r="Z846" i="1"/>
  <c r="Y838" i="1"/>
  <c r="Z838" i="1"/>
  <c r="Y834" i="1"/>
  <c r="Z834" i="1"/>
  <c r="Y826" i="1"/>
  <c r="Z826" i="1"/>
  <c r="Y818" i="1"/>
  <c r="Z818" i="1"/>
  <c r="Y814" i="1"/>
  <c r="Z814" i="1"/>
  <c r="Y806" i="1"/>
  <c r="Z806" i="1"/>
  <c r="Y802" i="1"/>
  <c r="Z802" i="1"/>
  <c r="Y794" i="1"/>
  <c r="Z794" i="1"/>
  <c r="Y786" i="1"/>
  <c r="Z786" i="1"/>
  <c r="Y782" i="1"/>
  <c r="Z782" i="1"/>
  <c r="Y774" i="1"/>
  <c r="Z774" i="1"/>
  <c r="Y770" i="1"/>
  <c r="Z770" i="1"/>
  <c r="Y754" i="1"/>
  <c r="Z754" i="1"/>
  <c r="Y750" i="1"/>
  <c r="Z750" i="1"/>
  <c r="Y742" i="1"/>
  <c r="Z742" i="1"/>
  <c r="Y738" i="1"/>
  <c r="Z738" i="1"/>
  <c r="Y730" i="1"/>
  <c r="Z730" i="1"/>
  <c r="Y722" i="1"/>
  <c r="Z722" i="1"/>
  <c r="Y718" i="1"/>
  <c r="Z718" i="1"/>
  <c r="Y706" i="1"/>
  <c r="Z706" i="1"/>
  <c r="Y702" i="1"/>
  <c r="Z702" i="1"/>
  <c r="Y694" i="1"/>
  <c r="Z694" i="1"/>
  <c r="Y686" i="1"/>
  <c r="Z686" i="1"/>
  <c r="Y678" i="1"/>
  <c r="Z678" i="1"/>
  <c r="Y674" i="1"/>
  <c r="Z674" i="1"/>
  <c r="Y666" i="1"/>
  <c r="Z666" i="1"/>
  <c r="Y658" i="1"/>
  <c r="Z658" i="1"/>
  <c r="Y654" i="1"/>
  <c r="Z654" i="1"/>
  <c r="Y646" i="1"/>
  <c r="Z646" i="1"/>
  <c r="Y642" i="1"/>
  <c r="Z642" i="1"/>
  <c r="Y626" i="1"/>
  <c r="Z626" i="1"/>
  <c r="Y622" i="1"/>
  <c r="Z622" i="1"/>
  <c r="Y614" i="1"/>
  <c r="Z614" i="1"/>
  <c r="Y610" i="1"/>
  <c r="Z610" i="1"/>
  <c r="Y602" i="1"/>
  <c r="Z602" i="1"/>
  <c r="Y594" i="1"/>
  <c r="Z594" i="1"/>
  <c r="Y590" i="1"/>
  <c r="Z590" i="1"/>
  <c r="Y582" i="1"/>
  <c r="Z582" i="1"/>
  <c r="Y578" i="1"/>
  <c r="Z578" i="1"/>
  <c r="Y570" i="1"/>
  <c r="Z570" i="1"/>
  <c r="Y562" i="1"/>
  <c r="Z562" i="1"/>
  <c r="Y558" i="1"/>
  <c r="Z558" i="1"/>
  <c r="Y550" i="1"/>
  <c r="Z550" i="1"/>
  <c r="Y546" i="1"/>
  <c r="Z546" i="1"/>
  <c r="Y538" i="1"/>
  <c r="Z538" i="1"/>
  <c r="Y530" i="1"/>
  <c r="Z530" i="1"/>
  <c r="Y526" i="1"/>
  <c r="Z526" i="1"/>
  <c r="Y518" i="1"/>
  <c r="Z518" i="1"/>
  <c r="Y514" i="1"/>
  <c r="Z514" i="1"/>
  <c r="Y506" i="1"/>
  <c r="Z506" i="1"/>
  <c r="Y498" i="1"/>
  <c r="Z498" i="1"/>
  <c r="Y494" i="1"/>
  <c r="Z494" i="1"/>
  <c r="Y486" i="1"/>
  <c r="Z486" i="1"/>
  <c r="Y482" i="1"/>
  <c r="Z482" i="1"/>
  <c r="Y474" i="1"/>
  <c r="Z474" i="1"/>
  <c r="Y470" i="1"/>
  <c r="Z470" i="1"/>
  <c r="AA4844" i="1"/>
  <c r="AA4872" i="1"/>
  <c r="AA4598" i="1"/>
  <c r="AA4586" i="1"/>
  <c r="AA4819" i="1"/>
  <c r="AA4827" i="1"/>
  <c r="AA4486" i="1"/>
  <c r="AA4694" i="1"/>
  <c r="Y2800" i="1"/>
  <c r="AA2805" i="1"/>
  <c r="Y2809" i="1"/>
  <c r="AA2820" i="1"/>
  <c r="Y2831" i="1"/>
  <c r="AA2836" i="1"/>
  <c r="Y2867" i="1"/>
  <c r="AA2893" i="1"/>
  <c r="Y2902" i="1"/>
  <c r="AA2947" i="1"/>
  <c r="Y2983" i="1"/>
  <c r="Y3055" i="1"/>
  <c r="AA3059" i="1"/>
  <c r="AA3067" i="1"/>
  <c r="Y3083" i="1"/>
  <c r="Y3119" i="1"/>
  <c r="Y3175" i="1"/>
  <c r="Y3191" i="1"/>
  <c r="AA3195" i="1"/>
  <c r="AA3235" i="1"/>
  <c r="AA7142" i="1"/>
  <c r="AA7158" i="1"/>
  <c r="Z7244" i="1"/>
  <c r="Z7150" i="1"/>
  <c r="Z2140" i="1"/>
  <c r="Z2128" i="1"/>
  <c r="Z2120" i="1"/>
  <c r="Z2108" i="1"/>
  <c r="Z2076" i="1"/>
  <c r="Z2056" i="1"/>
  <c r="Z2048" i="1"/>
  <c r="Z2004" i="1"/>
  <c r="Z1984" i="1"/>
  <c r="Z1940" i="1"/>
  <c r="Z1880" i="1"/>
  <c r="Z1868" i="1"/>
  <c r="Y7094" i="1"/>
  <c r="Y7134" i="1"/>
  <c r="Y7142" i="1"/>
  <c r="AA7182" i="1"/>
  <c r="Y3906" i="1"/>
  <c r="Y4094" i="1"/>
  <c r="AA7102" i="1"/>
  <c r="Y7126" i="1"/>
  <c r="Z2184" i="1"/>
  <c r="Z2172" i="1"/>
  <c r="Z2164" i="1"/>
  <c r="Z2156" i="1"/>
  <c r="Z2144" i="1"/>
  <c r="Z2112" i="1"/>
  <c r="Z2100" i="1"/>
  <c r="Z2092" i="1"/>
  <c r="Z2032" i="1"/>
  <c r="Z2020" i="1"/>
  <c r="Z1968" i="1"/>
  <c r="Z1916" i="1"/>
  <c r="Z1896" i="1"/>
  <c r="Y446" i="1"/>
  <c r="Z446" i="1"/>
  <c r="Y430" i="1"/>
  <c r="Z430" i="1"/>
  <c r="Y414" i="1"/>
  <c r="Z414" i="1"/>
  <c r="Y398" i="1"/>
  <c r="Z398" i="1"/>
  <c r="Y370" i="1"/>
  <c r="Z370" i="1"/>
  <c r="Y346" i="1"/>
  <c r="Z346" i="1"/>
  <c r="Y326" i="1"/>
  <c r="Z326" i="1"/>
  <c r="Y310" i="1"/>
  <c r="Z310" i="1"/>
  <c r="Y274" i="1"/>
  <c r="Z274" i="1"/>
  <c r="Y262" i="1"/>
  <c r="Z262" i="1"/>
  <c r="Y246" i="1"/>
  <c r="Z246" i="1"/>
  <c r="Y230" i="1"/>
  <c r="Z230" i="1"/>
  <c r="Y206" i="1"/>
  <c r="Z206" i="1"/>
  <c r="Y190" i="1"/>
  <c r="Z190" i="1"/>
  <c r="Y174" i="1"/>
  <c r="Z174" i="1"/>
  <c r="Y158" i="1"/>
  <c r="Z158" i="1"/>
  <c r="Y150" i="1"/>
  <c r="Z150" i="1"/>
  <c r="Y134" i="1"/>
  <c r="Z134" i="1"/>
  <c r="Y118" i="1"/>
  <c r="Z118" i="1"/>
  <c r="Y102" i="1"/>
  <c r="Z102" i="1"/>
  <c r="Y86" i="1"/>
  <c r="Z86" i="1"/>
  <c r="Y70" i="1"/>
  <c r="Z70" i="1"/>
  <c r="Y42" i="1"/>
  <c r="Z42" i="1"/>
  <c r="Y26" i="1"/>
  <c r="Z26" i="1"/>
  <c r="Y22" i="1"/>
  <c r="Z22" i="1"/>
  <c r="Y6" i="1"/>
  <c r="Z6" i="1"/>
  <c r="Z434" i="1"/>
  <c r="Z422" i="1"/>
  <c r="Z410" i="1"/>
  <c r="Z350" i="1"/>
  <c r="Z338" i="1"/>
  <c r="Z334" i="1"/>
  <c r="Z322" i="1"/>
  <c r="Z266" i="1"/>
  <c r="Z242" i="1"/>
  <c r="Z194" i="1"/>
  <c r="Z182" i="1"/>
  <c r="Z170" i="1"/>
  <c r="Z138" i="1"/>
  <c r="Z126" i="1"/>
  <c r="Z114" i="1"/>
  <c r="Z74" i="1"/>
  <c r="Z62" i="1"/>
  <c r="Z50" i="1"/>
  <c r="Z38" i="1"/>
  <c r="Z10" i="1"/>
  <c r="Y2358" i="1"/>
  <c r="Y2362" i="1"/>
  <c r="Y2366" i="1"/>
  <c r="Y2370" i="1"/>
  <c r="Y2386" i="1"/>
  <c r="Y2709" i="1"/>
  <c r="Y2713" i="1"/>
  <c r="Y2717" i="1"/>
  <c r="Y2788" i="1"/>
  <c r="Y2792" i="1"/>
  <c r="Y2813" i="1"/>
  <c r="Y2846" i="1"/>
  <c r="Y2893" i="1"/>
  <c r="Y2922" i="1"/>
  <c r="Y2929" i="1"/>
  <c r="Y2933" i="1"/>
  <c r="Y2951" i="1"/>
  <c r="Y2959" i="1"/>
  <c r="Y2987" i="1"/>
  <c r="Y3079" i="1"/>
  <c r="Y3123" i="1"/>
  <c r="Y3163" i="1"/>
  <c r="Y3187" i="1"/>
  <c r="Y3211" i="1"/>
  <c r="Y3219" i="1"/>
  <c r="Y3227" i="1"/>
  <c r="Y3259" i="1"/>
  <c r="Y3291" i="1"/>
  <c r="Y3295" i="1"/>
  <c r="Y3401" i="1"/>
  <c r="Y3413" i="1"/>
  <c r="Y3425" i="1"/>
  <c r="Y6441" i="1"/>
  <c r="Y6445" i="1"/>
  <c r="Y6453" i="1"/>
  <c r="Y6971" i="1"/>
  <c r="Y7100" i="1"/>
  <c r="AA7140" i="1"/>
  <c r="Z462" i="1"/>
  <c r="Z454" i="1"/>
  <c r="Z442" i="1"/>
  <c r="Z402" i="1"/>
  <c r="Z390" i="1"/>
  <c r="Z378" i="1"/>
  <c r="Z366" i="1"/>
  <c r="Z358" i="1"/>
  <c r="Z314" i="1"/>
  <c r="Z302" i="1"/>
  <c r="Z234" i="1"/>
  <c r="Z222" i="1"/>
  <c r="Z202" i="1"/>
  <c r="Z162" i="1"/>
  <c r="Z146" i="1"/>
  <c r="Z106" i="1"/>
  <c r="Z94" i="1"/>
  <c r="Z82" i="1"/>
  <c r="Z30" i="1"/>
  <c r="Z18" i="1"/>
  <c r="AA6157" i="1"/>
  <c r="Z6157" i="1"/>
  <c r="Z6146" i="1"/>
  <c r="AA6146" i="1"/>
  <c r="Z6142" i="1"/>
  <c r="AA6142" i="1"/>
  <c r="AA6130" i="1"/>
  <c r="Z6130" i="1"/>
  <c r="Z6066" i="1"/>
  <c r="AA6066" i="1"/>
  <c r="AA6042" i="1"/>
  <c r="Z6042" i="1"/>
  <c r="Z6034" i="1"/>
  <c r="AA6034" i="1"/>
  <c r="Z6018" i="1"/>
  <c r="AA6018" i="1"/>
  <c r="Z6009" i="1"/>
  <c r="AA6009" i="1"/>
  <c r="Z5997" i="1"/>
  <c r="AA5997" i="1"/>
  <c r="AA5965" i="1"/>
  <c r="Z5965" i="1"/>
  <c r="Z5933" i="1"/>
  <c r="AA5933" i="1"/>
  <c r="Z5884" i="1"/>
  <c r="AA5884" i="1"/>
  <c r="Z5879" i="1"/>
  <c r="AA5879" i="1"/>
  <c r="AA5875" i="1"/>
  <c r="Z5875" i="1"/>
  <c r="Z5863" i="1"/>
  <c r="AA5863" i="1"/>
  <c r="Z5835" i="1"/>
  <c r="AA5835" i="1"/>
  <c r="Z5815" i="1"/>
  <c r="AA5815" i="1"/>
  <c r="Z5795" i="1"/>
  <c r="AA5795" i="1"/>
  <c r="AA5775" i="1"/>
  <c r="Z5775" i="1"/>
  <c r="Z5767" i="1"/>
  <c r="AA5767" i="1"/>
  <c r="AA5759" i="1"/>
  <c r="Z5759" i="1"/>
  <c r="Z5743" i="1"/>
  <c r="AA5743" i="1"/>
  <c r="AA5735" i="1"/>
  <c r="Z5735" i="1"/>
  <c r="AA5731" i="1"/>
  <c r="Z5731" i="1"/>
  <c r="Z5699" i="1"/>
  <c r="AA5699" i="1"/>
  <c r="Z5683" i="1"/>
  <c r="AA5683" i="1"/>
  <c r="Z5679" i="1"/>
  <c r="AA5679" i="1"/>
  <c r="Z5671" i="1"/>
  <c r="AA5671" i="1"/>
  <c r="Z5663" i="1"/>
  <c r="AA5663" i="1"/>
  <c r="AA5659" i="1"/>
  <c r="Z5659" i="1"/>
  <c r="Z5643" i="1"/>
  <c r="AA5643" i="1"/>
  <c r="Z5635" i="1"/>
  <c r="AA5635" i="1"/>
  <c r="Z5631" i="1"/>
  <c r="AA5631" i="1"/>
  <c r="Z5601" i="1"/>
  <c r="AA5601" i="1"/>
  <c r="Z5589" i="1"/>
  <c r="AA5589" i="1"/>
  <c r="Z5561" i="1"/>
  <c r="AA5561" i="1"/>
  <c r="Z5549" i="1"/>
  <c r="AA5549" i="1"/>
  <c r="Z5537" i="1"/>
  <c r="AA5537" i="1"/>
  <c r="Z5533" i="1"/>
  <c r="AA5533" i="1"/>
  <c r="Z5525" i="1"/>
  <c r="AA5525" i="1"/>
  <c r="Z5521" i="1"/>
  <c r="AA5521" i="1"/>
  <c r="Z5497" i="1"/>
  <c r="AA5497" i="1"/>
  <c r="Z5469" i="1"/>
  <c r="AA5469" i="1"/>
  <c r="Z5445" i="1"/>
  <c r="AA5445" i="1"/>
  <c r="Z5437" i="1"/>
  <c r="AA5437" i="1"/>
  <c r="AA5429" i="1"/>
  <c r="Z5429" i="1"/>
  <c r="Z5393" i="1"/>
  <c r="AA5393" i="1"/>
  <c r="Z5349" i="1"/>
  <c r="AA5349" i="1"/>
  <c r="AA5031" i="1"/>
  <c r="Z5031" i="1"/>
  <c r="Y4952" i="1"/>
  <c r="Z4952" i="1"/>
  <c r="X3899" i="1"/>
  <c r="Z3899" i="1" s="1"/>
  <c r="O78" i="2"/>
  <c r="Q78" i="2" s="1"/>
  <c r="R78" i="2" s="1"/>
  <c r="S78" i="2" s="1"/>
  <c r="Z3867" i="1"/>
  <c r="X3863" i="1"/>
  <c r="Z3863" i="1" s="1"/>
  <c r="Y6094" i="1"/>
  <c r="Y6118" i="1"/>
  <c r="Y6161" i="1"/>
  <c r="Y6205" i="1"/>
  <c r="AA6209" i="1"/>
  <c r="Y6225" i="1"/>
  <c r="AA6229" i="1"/>
  <c r="Y6277" i="1"/>
  <c r="AA6281" i="1"/>
  <c r="Y6891" i="1"/>
  <c r="Y7019" i="1"/>
  <c r="Z6249" i="1"/>
  <c r="Z5897" i="1"/>
  <c r="Z5839" i="1"/>
  <c r="Z5413" i="1"/>
  <c r="Z5081" i="1"/>
  <c r="Y5221" i="1"/>
  <c r="Y5229" i="1"/>
  <c r="AA5241" i="1"/>
  <c r="AA5265" i="1"/>
  <c r="Y5277" i="1"/>
  <c r="Y5297" i="1"/>
  <c r="AA5301" i="1"/>
  <c r="AA5305" i="1"/>
  <c r="AA5309" i="1"/>
  <c r="Y5317" i="1"/>
  <c r="Y5329" i="1"/>
  <c r="AA5333" i="1"/>
  <c r="Y5341" i="1"/>
  <c r="AA5345" i="1"/>
  <c r="Y5373" i="1"/>
  <c r="Y5397" i="1"/>
  <c r="Y5409" i="1"/>
  <c r="Y5417" i="1"/>
  <c r="AA5421" i="1"/>
  <c r="Y5437" i="1"/>
  <c r="AA5449" i="1"/>
  <c r="Y5457" i="1"/>
  <c r="AA5461" i="1"/>
  <c r="Y5497" i="1"/>
  <c r="AA5501" i="1"/>
  <c r="AA5513" i="1"/>
  <c r="AA5529" i="1"/>
  <c r="AA5545" i="1"/>
  <c r="Y5643" i="1"/>
  <c r="AA5647" i="1"/>
  <c r="AA5667" i="1"/>
  <c r="AA5691" i="1"/>
  <c r="Y5695" i="1"/>
  <c r="Y5791" i="1"/>
  <c r="Y5819" i="1"/>
  <c r="AA5823" i="1"/>
  <c r="AA5827" i="1"/>
  <c r="Y5871" i="1"/>
  <c r="Y5888" i="1"/>
  <c r="Y5893" i="1"/>
  <c r="AA5917" i="1"/>
  <c r="Y6026" i="1"/>
  <c r="AA6030" i="1"/>
  <c r="Y6181" i="1"/>
  <c r="AA6185" i="1"/>
  <c r="Y6237" i="1"/>
  <c r="AA6241" i="1"/>
  <c r="Y6245" i="1"/>
  <c r="Y6281" i="1"/>
  <c r="AA6285" i="1"/>
  <c r="Z5747" i="1"/>
  <c r="Z5597" i="1"/>
  <c r="Y4703" i="1"/>
  <c r="Y4719" i="1"/>
  <c r="Y4723" i="1"/>
  <c r="Y4731" i="1"/>
  <c r="Y4735" i="1"/>
  <c r="Y4740" i="1"/>
  <c r="Y4748" i="1"/>
  <c r="Y4752" i="1"/>
  <c r="Y4756" i="1"/>
  <c r="Y4784" i="1"/>
  <c r="Y4788" i="1"/>
  <c r="Y4792" i="1"/>
  <c r="Y4975" i="1"/>
  <c r="Y5027" i="1"/>
  <c r="AA5041" i="1"/>
  <c r="Y5049" i="1"/>
  <c r="Y5054" i="1"/>
  <c r="Y5086" i="1"/>
  <c r="Y5099" i="1"/>
  <c r="AA5108" i="1"/>
  <c r="Y5114" i="1"/>
  <c r="Y5118" i="1"/>
  <c r="Y5126" i="1"/>
  <c r="Y5138" i="1"/>
  <c r="Y5142" i="1"/>
  <c r="Y5150" i="1"/>
  <c r="Y5154" i="1"/>
  <c r="AA5159" i="1"/>
  <c r="Y5165" i="1"/>
  <c r="AA5180" i="1"/>
  <c r="AA5185" i="1"/>
  <c r="AA5191" i="1"/>
  <c r="AA5196" i="1"/>
  <c r="Y5213" i="1"/>
  <c r="AA5233" i="1"/>
  <c r="Y5241" i="1"/>
  <c r="AA5257" i="1"/>
  <c r="Y5265" i="1"/>
  <c r="AA5269" i="1"/>
  <c r="AA5281" i="1"/>
  <c r="Y5289" i="1"/>
  <c r="AA5293" i="1"/>
  <c r="Y5301" i="1"/>
  <c r="Y5305" i="1"/>
  <c r="Y5309" i="1"/>
  <c r="AA5321" i="1"/>
  <c r="Y5333" i="1"/>
  <c r="Y5345" i="1"/>
  <c r="Y5349" i="1"/>
  <c r="AA5361" i="1"/>
  <c r="AA5377" i="1"/>
  <c r="Y5385" i="1"/>
  <c r="AA5401" i="1"/>
  <c r="AA5405" i="1"/>
  <c r="Y5429" i="1"/>
  <c r="Y5449" i="1"/>
  <c r="AA5453" i="1"/>
  <c r="Y5461" i="1"/>
  <c r="Y5469" i="1"/>
  <c r="AA5481" i="1"/>
  <c r="Y5501" i="1"/>
  <c r="AA5505" i="1"/>
  <c r="Y5513" i="1"/>
  <c r="AA5517" i="1"/>
  <c r="Y5533" i="1"/>
  <c r="Y5549" i="1"/>
  <c r="Y5561" i="1"/>
  <c r="AA5565" i="1"/>
  <c r="AA5577" i="1"/>
  <c r="AA5593" i="1"/>
  <c r="AA5619" i="1"/>
  <c r="Y5635" i="1"/>
  <c r="Y5647" i="1"/>
  <c r="AA5651" i="1"/>
  <c r="Y5671" i="1"/>
  <c r="Y5727" i="1"/>
  <c r="AA5771" i="1"/>
  <c r="Y5835" i="1"/>
  <c r="AA5851" i="1"/>
  <c r="Y5943" i="1"/>
  <c r="Y5960" i="1"/>
  <c r="Y6009" i="1"/>
  <c r="AA6013" i="1"/>
  <c r="Y6185" i="1"/>
  <c r="Y6189" i="1"/>
  <c r="AA6193" i="1"/>
  <c r="Y6213" i="1"/>
  <c r="AA6217" i="1"/>
  <c r="Y6257" i="1"/>
  <c r="AA6261" i="1"/>
  <c r="Z5791" i="1"/>
  <c r="Z5465" i="1"/>
  <c r="Z3883" i="1"/>
  <c r="Y2722" i="1"/>
  <c r="Z2722" i="1"/>
  <c r="O53" i="2"/>
  <c r="Z2710" i="1"/>
  <c r="O49" i="2"/>
  <c r="Q49" i="2" s="1"/>
  <c r="R49" i="2" s="1"/>
  <c r="S49" i="2" s="1"/>
  <c r="Z2706" i="1"/>
  <c r="Y2702" i="1"/>
  <c r="Z2702" i="1"/>
  <c r="Y2698" i="1"/>
  <c r="Z2698" i="1"/>
  <c r="Y2694" i="1"/>
  <c r="Z2694" i="1"/>
  <c r="Y2686" i="1"/>
  <c r="Z2686" i="1"/>
  <c r="Y2678" i="1"/>
  <c r="Z2678" i="1"/>
  <c r="Y2674" i="1"/>
  <c r="Z2674" i="1"/>
  <c r="Y2670" i="1"/>
  <c r="Z2670" i="1"/>
  <c r="Y2666" i="1"/>
  <c r="Z2666" i="1"/>
  <c r="Y2662" i="1"/>
  <c r="Z2662" i="1"/>
  <c r="Y2654" i="1"/>
  <c r="Z2654" i="1"/>
  <c r="Y2646" i="1"/>
  <c r="Z2646" i="1"/>
  <c r="Y2642" i="1"/>
  <c r="Z2642" i="1"/>
  <c r="Y2638" i="1"/>
  <c r="Z2638" i="1"/>
  <c r="Y2634" i="1"/>
  <c r="Z2634" i="1"/>
  <c r="Y2630" i="1"/>
  <c r="Z2630" i="1"/>
  <c r="Y2622" i="1"/>
  <c r="Z2622" i="1"/>
  <c r="Y2614" i="1"/>
  <c r="Z2614" i="1"/>
  <c r="Y2610" i="1"/>
  <c r="Z2610" i="1"/>
  <c r="Y2605" i="1"/>
  <c r="Z2605" i="1"/>
  <c r="Y2597" i="1"/>
  <c r="Z2597" i="1"/>
  <c r="Y2589" i="1"/>
  <c r="Z2589" i="1"/>
  <c r="Y2581" i="1"/>
  <c r="Z2581" i="1"/>
  <c r="Y2577" i="1"/>
  <c r="Z2577" i="1"/>
  <c r="AA2572" i="1"/>
  <c r="Z2572" i="1"/>
  <c r="Y2564" i="1"/>
  <c r="Z2564" i="1"/>
  <c r="Y2556" i="1"/>
  <c r="Z2556" i="1"/>
  <c r="Y2536" i="1"/>
  <c r="Z2536" i="1"/>
  <c r="Y2532" i="1"/>
  <c r="Z2532" i="1"/>
  <c r="Y2524" i="1"/>
  <c r="Z2524" i="1"/>
  <c r="Y2520" i="1"/>
  <c r="Z2520" i="1"/>
  <c r="Y2516" i="1"/>
  <c r="Z2516" i="1"/>
  <c r="Y2512" i="1"/>
  <c r="Z2512" i="1"/>
  <c r="Y2508" i="1"/>
  <c r="Z2508" i="1"/>
  <c r="Y2500" i="1"/>
  <c r="Z2500" i="1"/>
  <c r="Y2492" i="1"/>
  <c r="Z2492" i="1"/>
  <c r="Y2484" i="1"/>
  <c r="Z2484" i="1"/>
  <c r="Y2476" i="1"/>
  <c r="Z2476" i="1"/>
  <c r="Y2468" i="1"/>
  <c r="Z2468" i="1"/>
  <c r="Y2452" i="1"/>
  <c r="Z2452" i="1"/>
  <c r="Y2444" i="1"/>
  <c r="Z2444" i="1"/>
  <c r="Y2440" i="1"/>
  <c r="Z2440" i="1"/>
  <c r="X2428" i="1"/>
  <c r="Z2428" i="1" s="1"/>
  <c r="Y2424" i="1"/>
  <c r="Z2424" i="1"/>
  <c r="Y2420" i="1"/>
  <c r="Z2420" i="1"/>
  <c r="Y2416" i="1"/>
  <c r="Z2416" i="1"/>
  <c r="Y2408" i="1"/>
  <c r="Z2408" i="1"/>
  <c r="Y2400" i="1"/>
  <c r="Z2400" i="1"/>
  <c r="Z2682" i="1"/>
  <c r="Z2618" i="1"/>
  <c r="Z2568" i="1"/>
  <c r="Z2528" i="1"/>
  <c r="Z2488" i="1"/>
  <c r="Y5521" i="1"/>
  <c r="Y5545" i="1"/>
  <c r="Y5611" i="1"/>
  <c r="Y5615" i="1"/>
  <c r="Y5627" i="1"/>
  <c r="Y5659" i="1"/>
  <c r="Y5675" i="1"/>
  <c r="Y5691" i="1"/>
  <c r="Y5719" i="1"/>
  <c r="Y5763" i="1"/>
  <c r="Y5779" i="1"/>
  <c r="Y5831" i="1"/>
  <c r="Y5847" i="1"/>
  <c r="Y5859" i="1"/>
  <c r="Y5867" i="1"/>
  <c r="Y5993" i="1"/>
  <c r="Z2690" i="1"/>
  <c r="Z2626" i="1"/>
  <c r="Z2593" i="1"/>
  <c r="Z2544" i="1"/>
  <c r="Z2496" i="1"/>
  <c r="Z2448" i="1"/>
  <c r="Y5357" i="1"/>
  <c r="Y5369" i="1"/>
  <c r="Y5381" i="1"/>
  <c r="Y5401" i="1"/>
  <c r="Y5405" i="1"/>
  <c r="Y5421" i="1"/>
  <c r="Y5433" i="1"/>
  <c r="Y5441" i="1"/>
  <c r="Y5453" i="1"/>
  <c r="Y5477" i="1"/>
  <c r="Y5509" i="1"/>
  <c r="Y5529" i="1"/>
  <c r="Y5541" i="1"/>
  <c r="Y5557" i="1"/>
  <c r="Y5573" i="1"/>
  <c r="Y5585" i="1"/>
  <c r="Y5623" i="1"/>
  <c r="Y5667" i="1"/>
  <c r="Y5703" i="1"/>
  <c r="Y5723" i="1"/>
  <c r="Y5739" i="1"/>
  <c r="Y5751" i="1"/>
  <c r="Y5759" i="1"/>
  <c r="Y5775" i="1"/>
  <c r="Y5811" i="1"/>
  <c r="Y5875" i="1"/>
  <c r="Y5929" i="1"/>
  <c r="Y5973" i="1"/>
  <c r="Y5989" i="1"/>
  <c r="Y6038" i="1"/>
  <c r="Y6078" i="1"/>
  <c r="Y6090" i="1"/>
  <c r="Y6102" i="1"/>
  <c r="Y6157" i="1"/>
  <c r="Y6273" i="1"/>
  <c r="Y6368" i="1"/>
  <c r="Z6269" i="1"/>
  <c r="AA6269" i="1"/>
  <c r="Z6237" i="1"/>
  <c r="AA6237" i="1"/>
  <c r="Z6213" i="1"/>
  <c r="AA6213" i="1"/>
  <c r="Z6197" i="1"/>
  <c r="AA6197" i="1"/>
  <c r="Z6150" i="1"/>
  <c r="AA6150" i="1"/>
  <c r="Z6138" i="1"/>
  <c r="AA6138" i="1"/>
  <c r="Z6126" i="1"/>
  <c r="AA6126" i="1"/>
  <c r="Z6078" i="1"/>
  <c r="AA6078" i="1"/>
  <c r="Z6050" i="1"/>
  <c r="AA6050" i="1"/>
  <c r="Z5985" i="1"/>
  <c r="AA5985" i="1"/>
  <c r="AA5960" i="1"/>
  <c r="Z5960" i="1"/>
  <c r="Z5952" i="1"/>
  <c r="AA5952" i="1"/>
  <c r="Z5901" i="1"/>
  <c r="AA5901" i="1"/>
  <c r="Z5819" i="1"/>
  <c r="AA5819" i="1"/>
  <c r="Z5787" i="1"/>
  <c r="AA5787" i="1"/>
  <c r="Z5703" i="1"/>
  <c r="AA5703" i="1"/>
  <c r="Z5675" i="1"/>
  <c r="AA5675" i="1"/>
  <c r="Z5655" i="1"/>
  <c r="AA5655" i="1"/>
  <c r="Z5623" i="1"/>
  <c r="AA5623" i="1"/>
  <c r="Z5607" i="1"/>
  <c r="AA5607" i="1"/>
  <c r="Z5581" i="1"/>
  <c r="AA5581" i="1"/>
  <c r="Z5569" i="1"/>
  <c r="AA5569" i="1"/>
  <c r="Z5557" i="1"/>
  <c r="AA5557" i="1"/>
  <c r="Z5553" i="1"/>
  <c r="Y5553" i="1"/>
  <c r="Y5897" i="1"/>
  <c r="Y5952" i="1"/>
  <c r="AA5956" i="1"/>
  <c r="Y5969" i="1"/>
  <c r="Y6058" i="1"/>
  <c r="AA6062" i="1"/>
  <c r="AA6082" i="1"/>
  <c r="AA6086" i="1"/>
  <c r="Y6165" i="1"/>
  <c r="AA6169" i="1"/>
  <c r="Y6201" i="1"/>
  <c r="Y6217" i="1"/>
  <c r="Y6261" i="1"/>
  <c r="AA6265" i="1"/>
  <c r="Z5888" i="1"/>
  <c r="Z5811" i="1"/>
  <c r="Z5779" i="1"/>
  <c r="Z5763" i="1"/>
  <c r="Z5719" i="1"/>
  <c r="Y5577" i="1"/>
  <c r="Y5589" i="1"/>
  <c r="Y5601" i="1"/>
  <c r="Y5619" i="1"/>
  <c r="Y5631" i="1"/>
  <c r="Y5639" i="1"/>
  <c r="Y5651" i="1"/>
  <c r="Y5663" i="1"/>
  <c r="Y5683" i="1"/>
  <c r="Y5699" i="1"/>
  <c r="Y5715" i="1"/>
  <c r="Y5755" i="1"/>
  <c r="Y5771" i="1"/>
  <c r="Y5799" i="1"/>
  <c r="Y5815" i="1"/>
  <c r="Y5839" i="1"/>
  <c r="Y5855" i="1"/>
  <c r="Y5921" i="1"/>
  <c r="Y5947" i="1"/>
  <c r="Y5977" i="1"/>
  <c r="Y6005" i="1"/>
  <c r="Y6046" i="1"/>
  <c r="Y6070" i="1"/>
  <c r="Y6074" i="1"/>
  <c r="Y6122" i="1"/>
  <c r="Y6134" i="1"/>
  <c r="Y6142" i="1"/>
  <c r="Y6146" i="1"/>
  <c r="Y6177" i="1"/>
  <c r="Y6233" i="1"/>
  <c r="Z4965" i="1"/>
  <c r="Z4944" i="1"/>
  <c r="Z6273" i="1"/>
  <c r="AA6273" i="1"/>
  <c r="Z6253" i="1"/>
  <c r="AA6253" i="1"/>
  <c r="Z6225" i="1"/>
  <c r="AA6225" i="1"/>
  <c r="Z6173" i="1"/>
  <c r="AA6173" i="1"/>
  <c r="Z6110" i="1"/>
  <c r="AA6110" i="1"/>
  <c r="Z6090" i="1"/>
  <c r="AA6090" i="1"/>
  <c r="Z6070" i="1"/>
  <c r="AA6070" i="1"/>
  <c r="Z6058" i="1"/>
  <c r="AA6058" i="1"/>
  <c r="Z6038" i="1"/>
  <c r="AA6038" i="1"/>
  <c r="Z6026" i="1"/>
  <c r="AA6026" i="1"/>
  <c r="Z6001" i="1"/>
  <c r="AA6001" i="1"/>
  <c r="Z5989" i="1"/>
  <c r="AA5989" i="1"/>
  <c r="Z5969" i="1"/>
  <c r="AA5969" i="1"/>
  <c r="Z5921" i="1"/>
  <c r="AA5921" i="1"/>
  <c r="Z5909" i="1"/>
  <c r="AA5909" i="1"/>
  <c r="Z5871" i="1"/>
  <c r="AA5871" i="1"/>
  <c r="Z5855" i="1"/>
  <c r="AA5855" i="1"/>
  <c r="Z5843" i="1"/>
  <c r="AA5843" i="1"/>
  <c r="Z5831" i="1"/>
  <c r="AA5831" i="1"/>
  <c r="Z5799" i="1"/>
  <c r="AA5799" i="1"/>
  <c r="Z5755" i="1"/>
  <c r="AA5755" i="1"/>
  <c r="Z5723" i="1"/>
  <c r="AA5723" i="1"/>
  <c r="Z5711" i="1"/>
  <c r="AA5711" i="1"/>
  <c r="Y6472" i="1"/>
  <c r="Y6560" i="1"/>
  <c r="Y6668" i="1"/>
  <c r="Y5707" i="1"/>
  <c r="Y5731" i="1"/>
  <c r="Y5743" i="1"/>
  <c r="Y5767" i="1"/>
  <c r="Y5787" i="1"/>
  <c r="Y5795" i="1"/>
  <c r="Y5823" i="1"/>
  <c r="Y5827" i="1"/>
  <c r="Y5851" i="1"/>
  <c r="Y5863" i="1"/>
  <c r="Y5879" i="1"/>
  <c r="Y5884" i="1"/>
  <c r="Y5905" i="1"/>
  <c r="Y5917" i="1"/>
  <c r="Y5937" i="1"/>
  <c r="Y5981" i="1"/>
  <c r="Y5985" i="1"/>
  <c r="Y6022" i="1"/>
  <c r="Y6034" i="1"/>
  <c r="Y6054" i="1"/>
  <c r="Y6066" i="1"/>
  <c r="Y6106" i="1"/>
  <c r="Y6130" i="1"/>
  <c r="Y6138" i="1"/>
  <c r="Y6169" i="1"/>
  <c r="Y6193" i="1"/>
  <c r="Y6221" i="1"/>
  <c r="Y6249" i="1"/>
  <c r="Y6269" i="1"/>
  <c r="Y6304" i="1"/>
  <c r="Y6504" i="1"/>
  <c r="Z4956" i="1"/>
  <c r="Z4940" i="1"/>
  <c r="O9" i="2"/>
  <c r="Q9" i="2" s="1"/>
  <c r="R9" i="2" s="1"/>
  <c r="S9" i="2" s="1"/>
  <c r="Y6867" i="1"/>
  <c r="Y6954" i="1"/>
  <c r="Z4811" i="1"/>
  <c r="AA4811" i="1"/>
  <c r="Z4783" i="1"/>
  <c r="AA4783" i="1"/>
  <c r="Z4642" i="1"/>
  <c r="AA4642" i="1"/>
  <c r="Z4526" i="1"/>
  <c r="AA4526" i="1"/>
  <c r="Z4506" i="1"/>
  <c r="AA4506" i="1"/>
  <c r="Z4446" i="1"/>
  <c r="AA4446" i="1"/>
  <c r="Z4230" i="1"/>
  <c r="AA4230" i="1"/>
  <c r="Z4178" i="1"/>
  <c r="AA4178" i="1"/>
  <c r="Z4066" i="1"/>
  <c r="AA4066" i="1"/>
  <c r="AA3918" i="1"/>
  <c r="AA3890" i="1"/>
  <c r="AA3966" i="1"/>
  <c r="AA4046" i="1"/>
  <c r="AA2527" i="1"/>
  <c r="AA2604" i="1"/>
  <c r="AA2617" i="1"/>
  <c r="AA2813" i="1"/>
  <c r="Y2820" i="1"/>
  <c r="Y2827" i="1"/>
  <c r="Y2836" i="1"/>
  <c r="AA2851" i="1"/>
  <c r="Y2856" i="1"/>
  <c r="AA2867" i="1"/>
  <c r="Y2874" i="1"/>
  <c r="Y2898" i="1"/>
  <c r="Y2906" i="1"/>
  <c r="Y2918" i="1"/>
  <c r="Y2938" i="1"/>
  <c r="Y2943" i="1"/>
  <c r="AA2963" i="1"/>
  <c r="Y2967" i="1"/>
  <c r="Y2971" i="1"/>
  <c r="Y2979" i="1"/>
  <c r="Y2991" i="1"/>
  <c r="Y2999" i="1"/>
  <c r="Y3003" i="1"/>
  <c r="Y3007" i="1"/>
  <c r="Y3011" i="1"/>
  <c r="Y3015" i="1"/>
  <c r="Y3027" i="1"/>
  <c r="Y3031" i="1"/>
  <c r="Y3035" i="1"/>
  <c r="Y3047" i="1"/>
  <c r="Y3051" i="1"/>
  <c r="Y3071" i="1"/>
  <c r="Y3091" i="1"/>
  <c r="Y3099" i="1"/>
  <c r="Y3115" i="1"/>
  <c r="AA3119" i="1"/>
  <c r="AA3131" i="1"/>
  <c r="AA3147" i="1"/>
  <c r="Y3155" i="1"/>
  <c r="AA3163" i="1"/>
  <c r="Y3183" i="1"/>
  <c r="AA3199" i="1"/>
  <c r="AA3203" i="1"/>
  <c r="Y3243" i="1"/>
  <c r="Y3251" i="1"/>
  <c r="Y3263" i="1"/>
  <c r="AA3267" i="1"/>
  <c r="AA3271" i="1"/>
  <c r="Y3307" i="1"/>
  <c r="Y3311" i="1"/>
  <c r="Y3421" i="1"/>
  <c r="Y3429" i="1"/>
  <c r="AA3441" i="1"/>
  <c r="Y3457" i="1"/>
  <c r="Y3501" i="1"/>
  <c r="AA3509" i="1"/>
  <c r="Y3521" i="1"/>
  <c r="Y3615" i="1"/>
  <c r="Y3623" i="1"/>
  <c r="AA3639" i="1"/>
  <c r="Y3643" i="1"/>
  <c r="Y3735" i="1"/>
  <c r="Y3739" i="1"/>
  <c r="Y3743" i="1"/>
  <c r="Y3747" i="1"/>
  <c r="Y3787" i="1"/>
  <c r="Y3795" i="1"/>
  <c r="Z1303" i="1"/>
  <c r="Y4102" i="1"/>
  <c r="Y4138" i="1"/>
  <c r="Y4142" i="1"/>
  <c r="AA4538" i="1"/>
  <c r="Z4538" i="1"/>
  <c r="AA4430" i="1"/>
  <c r="Z4430" i="1"/>
  <c r="Z4378" i="1"/>
  <c r="AA4378" i="1"/>
  <c r="Z4366" i="1"/>
  <c r="AA4366" i="1"/>
  <c r="Z4250" i="1"/>
  <c r="AA4250" i="1"/>
  <c r="Z4234" i="1"/>
  <c r="AA4234" i="1"/>
  <c r="Z4158" i="1"/>
  <c r="AA4158" i="1"/>
  <c r="Z4150" i="1"/>
  <c r="AA4150" i="1"/>
  <c r="Z4102" i="1"/>
  <c r="AA4102" i="1"/>
  <c r="Z4086" i="1"/>
  <c r="AA4086" i="1"/>
  <c r="Z4078" i="1"/>
  <c r="AA4078" i="1"/>
  <c r="Z4074" i="1"/>
  <c r="AA4074" i="1"/>
  <c r="Z4058" i="1"/>
  <c r="AA4058" i="1"/>
  <c r="Z4014" i="1"/>
  <c r="AA4014" i="1"/>
  <c r="Z4002" i="1"/>
  <c r="AA4002" i="1"/>
  <c r="Z3990" i="1"/>
  <c r="AA3990" i="1"/>
  <c r="Z3986" i="1"/>
  <c r="AA3986" i="1"/>
  <c r="Z3978" i="1"/>
  <c r="AA3978" i="1"/>
  <c r="Z3962" i="1"/>
  <c r="AA3962" i="1"/>
  <c r="Z3958" i="1"/>
  <c r="AA3958" i="1"/>
  <c r="Z3946" i="1"/>
  <c r="AA3946" i="1"/>
  <c r="Z3942" i="1"/>
  <c r="AA3942" i="1"/>
  <c r="Z3926" i="1"/>
  <c r="AA3926" i="1"/>
  <c r="Z3922" i="1"/>
  <c r="AA3922" i="1"/>
  <c r="Z3914" i="1"/>
  <c r="AA3914" i="1"/>
  <c r="Z3906" i="1"/>
  <c r="AA3906" i="1"/>
  <c r="Z3852" i="1"/>
  <c r="AA3852" i="1"/>
  <c r="Z3803" i="1"/>
  <c r="AA3803" i="1"/>
  <c r="Z3783" i="1"/>
  <c r="AA3783" i="1"/>
  <c r="Z3779" i="1"/>
  <c r="AA3779" i="1"/>
  <c r="Z3759" i="1"/>
  <c r="AA3759" i="1"/>
  <c r="Z3735" i="1"/>
  <c r="AA3735" i="1"/>
  <c r="Z3707" i="1"/>
  <c r="AA3707" i="1"/>
  <c r="Z3703" i="1"/>
  <c r="AA3703" i="1"/>
  <c r="Z3695" i="1"/>
  <c r="AA3695" i="1"/>
  <c r="Z3687" i="1"/>
  <c r="AA3687" i="1"/>
  <c r="Z3671" i="1"/>
  <c r="AA3671" i="1"/>
  <c r="Z3635" i="1"/>
  <c r="AA3635" i="1"/>
  <c r="Z3611" i="1"/>
  <c r="AA3611" i="1"/>
  <c r="Z3603" i="1"/>
  <c r="AA3603" i="1"/>
  <c r="Z3579" i="1"/>
  <c r="AA3579" i="1"/>
  <c r="Z3562" i="1"/>
  <c r="AA3562" i="1"/>
  <c r="Z3550" i="1"/>
  <c r="AA3550" i="1"/>
  <c r="Z3542" i="1"/>
  <c r="AA3542" i="1"/>
  <c r="Z3538" i="1"/>
  <c r="AA3538" i="1"/>
  <c r="Z3517" i="1"/>
  <c r="AA3517" i="1"/>
  <c r="Z3505" i="1"/>
  <c r="AA3505" i="1"/>
  <c r="Z3501" i="1"/>
  <c r="AA3501" i="1"/>
  <c r="Z3481" i="1"/>
  <c r="AA3481" i="1"/>
  <c r="Z3461" i="1"/>
  <c r="AA3461" i="1"/>
  <c r="Z3437" i="1"/>
  <c r="AA3437" i="1"/>
  <c r="Z3397" i="1"/>
  <c r="AA3397" i="1"/>
  <c r="Z3349" i="1"/>
  <c r="AA3349" i="1"/>
  <c r="Z3319" i="1"/>
  <c r="AA3319" i="1"/>
  <c r="Z3307" i="1"/>
  <c r="AA3307" i="1"/>
  <c r="Z3291" i="1"/>
  <c r="AA3291" i="1"/>
  <c r="Z3283" i="1"/>
  <c r="AA3283" i="1"/>
  <c r="Z3255" i="1"/>
  <c r="AA3255" i="1"/>
  <c r="Z3231" i="1"/>
  <c r="AA3231" i="1"/>
  <c r="Z3207" i="1"/>
  <c r="AA3207" i="1"/>
  <c r="Z3191" i="1"/>
  <c r="AA3191" i="1"/>
  <c r="Z3179" i="1"/>
  <c r="AA3179" i="1"/>
  <c r="Z3091" i="1"/>
  <c r="AA3091" i="1"/>
  <c r="AA4482" i="1"/>
  <c r="Y3319" i="1"/>
  <c r="Y3329" i="1"/>
  <c r="Y3337" i="1"/>
  <c r="Y3341" i="1"/>
  <c r="Y3357" i="1"/>
  <c r="Y3361" i="1"/>
  <c r="Y3369" i="1"/>
  <c r="Y3377" i="1"/>
  <c r="Y3381" i="1"/>
  <c r="Y3393" i="1"/>
  <c r="Y3437" i="1"/>
  <c r="Y3453" i="1"/>
  <c r="Y3465" i="1"/>
  <c r="Y3530" i="1"/>
  <c r="Y3635" i="1"/>
  <c r="AA3647" i="1"/>
  <c r="AA3655" i="1"/>
  <c r="AA3663" i="1"/>
  <c r="AA3679" i="1"/>
  <c r="Y3707" i="1"/>
  <c r="Y3723" i="1"/>
  <c r="AA3727" i="1"/>
  <c r="Y3852" i="1"/>
  <c r="Y3958" i="1"/>
  <c r="AA3998" i="1"/>
  <c r="Y4010" i="1"/>
  <c r="AA4970" i="1"/>
  <c r="AA4570" i="1"/>
  <c r="Y3779" i="1"/>
  <c r="AA3840" i="1"/>
  <c r="Y3870" i="1"/>
  <c r="Y3890" i="1"/>
  <c r="Y3934" i="1"/>
  <c r="Y3998" i="1"/>
  <c r="Y4026" i="1"/>
  <c r="Y4046" i="1"/>
  <c r="Y4510" i="1"/>
  <c r="Y4554" i="1"/>
  <c r="AA4912" i="1"/>
  <c r="Y4418" i="1"/>
  <c r="Y2693" i="1"/>
  <c r="Z2693" i="1"/>
  <c r="Y2657" i="1"/>
  <c r="Z2657" i="1"/>
  <c r="Y2588" i="1"/>
  <c r="Z2588" i="1"/>
  <c r="Y2580" i="1"/>
  <c r="Z2580" i="1"/>
  <c r="Y2567" i="1"/>
  <c r="Z2567" i="1"/>
  <c r="Y2495" i="1"/>
  <c r="Z2495" i="1"/>
  <c r="Y2443" i="1"/>
  <c r="Z2443" i="1"/>
  <c r="Y2435" i="1"/>
  <c r="Z2435" i="1"/>
  <c r="Y2427" i="1"/>
  <c r="Z2427" i="1"/>
  <c r="Y1119" i="1"/>
  <c r="Z1119" i="1"/>
  <c r="Y999" i="1"/>
  <c r="Z999" i="1"/>
  <c r="Y3043" i="1"/>
  <c r="Y3063" i="1"/>
  <c r="Y3075" i="1"/>
  <c r="Y3087" i="1"/>
  <c r="Y3111" i="1"/>
  <c r="Y3127" i="1"/>
  <c r="Y3135" i="1"/>
  <c r="Y3139" i="1"/>
  <c r="Y3143" i="1"/>
  <c r="Y3151" i="1"/>
  <c r="Y3167" i="1"/>
  <c r="Y3171" i="1"/>
  <c r="Y3199" i="1"/>
  <c r="Y3203" i="1"/>
  <c r="Y3215" i="1"/>
  <c r="Y3223" i="1"/>
  <c r="Y3247" i="1"/>
  <c r="Y3267" i="1"/>
  <c r="Y3271" i="1"/>
  <c r="Y3279" i="1"/>
  <c r="Y3287" i="1"/>
  <c r="Y3299" i="1"/>
  <c r="Y3315" i="1"/>
  <c r="Y3333" i="1"/>
  <c r="Y3345" i="1"/>
  <c r="Y3385" i="1"/>
  <c r="Y3405" i="1"/>
  <c r="Y3433" i="1"/>
  <c r="Y3441" i="1"/>
  <c r="Y3477" i="1"/>
  <c r="Y3489" i="1"/>
  <c r="Y3509" i="1"/>
  <c r="Y3513" i="1"/>
  <c r="Y3542" i="1"/>
  <c r="Y3546" i="1"/>
  <c r="Y3574" i="1"/>
  <c r="Y3591" i="1"/>
  <c r="Y3687" i="1"/>
  <c r="Y3691" i="1"/>
  <c r="Y3699" i="1"/>
  <c r="Y3715" i="1"/>
  <c r="Y3731" i="1"/>
  <c r="Y3755" i="1"/>
  <c r="Y3771" i="1"/>
  <c r="Y3775" i="1"/>
  <c r="Y3799" i="1"/>
  <c r="Y3824" i="1"/>
  <c r="Y3844" i="1"/>
  <c r="Y3910" i="1"/>
  <c r="Y3946" i="1"/>
  <c r="Y3974" i="1"/>
  <c r="Y4018" i="1"/>
  <c r="Y4030" i="1"/>
  <c r="Y4266" i="1"/>
  <c r="Y4350" i="1"/>
  <c r="Z2705" i="1"/>
  <c r="Y3231" i="1"/>
  <c r="Y3255" i="1"/>
  <c r="Y3275" i="1"/>
  <c r="Y3303" i="1"/>
  <c r="Y3325" i="1"/>
  <c r="Y3349" i="1"/>
  <c r="Y3373" i="1"/>
  <c r="Y3389" i="1"/>
  <c r="Y3397" i="1"/>
  <c r="Y3409" i="1"/>
  <c r="Y3417" i="1"/>
  <c r="Y3445" i="1"/>
  <c r="Y3449" i="1"/>
  <c r="Y3461" i="1"/>
  <c r="Y3469" i="1"/>
  <c r="Y3517" i="1"/>
  <c r="Y3550" i="1"/>
  <c r="Y3611" i="1"/>
  <c r="Y3695" i="1"/>
  <c r="Y3703" i="1"/>
  <c r="Y3759" i="1"/>
  <c r="Y3783" i="1"/>
  <c r="Y3791" i="1"/>
  <c r="Y3803" i="1"/>
  <c r="Y3807" i="1"/>
  <c r="Y3832" i="1"/>
  <c r="Y3836" i="1"/>
  <c r="Y3848" i="1"/>
  <c r="Y3856" i="1"/>
  <c r="Y3866" i="1"/>
  <c r="Y3878" i="1"/>
  <c r="Y3882" i="1"/>
  <c r="Y3886" i="1"/>
  <c r="Y3898" i="1"/>
  <c r="Y3930" i="1"/>
  <c r="Y3950" i="1"/>
  <c r="Y3986" i="1"/>
  <c r="Y4090" i="1"/>
  <c r="Y4126" i="1"/>
  <c r="Y4130" i="1"/>
  <c r="Y4134" i="1"/>
  <c r="Y4210" i="1"/>
  <c r="Y4230" i="1"/>
  <c r="Z1845" i="1"/>
  <c r="Z2483" i="1"/>
  <c r="Z791" i="1"/>
  <c r="Z751" i="1"/>
  <c r="Z567" i="1"/>
  <c r="Z511" i="1"/>
  <c r="Z415" i="1"/>
  <c r="Z359" i="1"/>
  <c r="Z303" i="1"/>
  <c r="Z279" i="1"/>
  <c r="Z207" i="1"/>
  <c r="Z167" i="1"/>
  <c r="Z47" i="1"/>
  <c r="Y3473" i="1"/>
  <c r="Y3481" i="1"/>
  <c r="Y3493" i="1"/>
  <c r="Y3497" i="1"/>
  <c r="Y3505" i="1"/>
  <c r="Y3525" i="1"/>
  <c r="Y3534" i="1"/>
  <c r="Y3558" i="1"/>
  <c r="Y3566" i="1"/>
  <c r="Y3603" i="1"/>
  <c r="Y3607" i="1"/>
  <c r="Y3619" i="1"/>
  <c r="Y3627" i="1"/>
  <c r="Y3631" i="1"/>
  <c r="Y3639" i="1"/>
  <c r="Y3651" i="1"/>
  <c r="Y3659" i="1"/>
  <c r="Y3679" i="1"/>
  <c r="Y3683" i="1"/>
  <c r="Y3711" i="1"/>
  <c r="Y3719" i="1"/>
  <c r="Y3727" i="1"/>
  <c r="Y3751" i="1"/>
  <c r="Y3767" i="1"/>
  <c r="Y3815" i="1"/>
  <c r="Y3820" i="1"/>
  <c r="Y3840" i="1"/>
  <c r="Y3862" i="1"/>
  <c r="Y3874" i="1"/>
  <c r="Y3894" i="1"/>
  <c r="Y3902" i="1"/>
  <c r="Y3922" i="1"/>
  <c r="Y3938" i="1"/>
  <c r="Y3962" i="1"/>
  <c r="Y3966" i="1"/>
  <c r="Y3978" i="1"/>
  <c r="Y4038" i="1"/>
  <c r="Y4042" i="1"/>
  <c r="Y4074" i="1"/>
  <c r="Y4194" i="1"/>
  <c r="Y4626" i="1"/>
  <c r="Z975" i="1"/>
  <c r="Z935" i="1"/>
  <c r="Z879" i="1"/>
  <c r="Z799" i="1"/>
  <c r="Z775" i="1"/>
  <c r="Z575" i="1"/>
  <c r="Z535" i="1"/>
  <c r="Z423" i="1"/>
  <c r="Z175" i="1"/>
  <c r="Y4058" i="1"/>
  <c r="Y4154" i="1"/>
  <c r="Y4362" i="1"/>
  <c r="Z943" i="1"/>
  <c r="Z823" i="1"/>
  <c r="Z447" i="1"/>
  <c r="Z15" i="1"/>
  <c r="Y4474" i="1"/>
  <c r="AA4494" i="1"/>
  <c r="Y4606" i="1"/>
  <c r="Y4698" i="1"/>
  <c r="Y4702" i="1"/>
  <c r="Y4730" i="1"/>
  <c r="Y4747" i="1"/>
  <c r="Y4751" i="1"/>
  <c r="Y4755" i="1"/>
  <c r="Y5102" i="1"/>
  <c r="Y5113" i="1"/>
  <c r="O124" i="2"/>
  <c r="Q124" i="2" s="1"/>
  <c r="R124" i="2" s="1"/>
  <c r="S124" i="2" s="1"/>
  <c r="AA4852" i="1"/>
  <c r="AA4840" i="1"/>
  <c r="AA4795" i="1"/>
  <c r="AA4590" i="1"/>
  <c r="AA4803" i="1"/>
  <c r="AA4771" i="1"/>
  <c r="AA4402" i="1"/>
  <c r="AA4510" i="1"/>
  <c r="AA4310" i="1"/>
  <c r="AA4690" i="1"/>
  <c r="AA4666" i="1"/>
  <c r="AA4546" i="1"/>
  <c r="AA4450" i="1"/>
  <c r="AA4904" i="1"/>
  <c r="AA4454" i="1"/>
  <c r="AA4338" i="1"/>
  <c r="Y3914" i="1"/>
  <c r="Y3918" i="1"/>
  <c r="Y3926" i="1"/>
  <c r="AA3930" i="1"/>
  <c r="AA3938" i="1"/>
  <c r="AA3954" i="1"/>
  <c r="AA3974" i="1"/>
  <c r="Y3982" i="1"/>
  <c r="Y3990" i="1"/>
  <c r="Y3994" i="1"/>
  <c r="Y4002" i="1"/>
  <c r="Y4006" i="1"/>
  <c r="Y4014" i="1"/>
  <c r="AA4022" i="1"/>
  <c r="AA4034" i="1"/>
  <c r="Y4050" i="1"/>
  <c r="Y4062" i="1"/>
  <c r="Y4066" i="1"/>
  <c r="AA4070" i="1"/>
  <c r="Y4078" i="1"/>
  <c r="Y4086" i="1"/>
  <c r="Y4106" i="1"/>
  <c r="Y4162" i="1"/>
  <c r="AA4190" i="1"/>
  <c r="Y4234" i="1"/>
  <c r="Y4250" i="1"/>
  <c r="Y4274" i="1"/>
  <c r="Y4278" i="1"/>
  <c r="Y4326" i="1"/>
  <c r="Y4330" i="1"/>
  <c r="AA4334" i="1"/>
  <c r="Y4382" i="1"/>
  <c r="Y4386" i="1"/>
  <c r="AA4390" i="1"/>
  <c r="Y4446" i="1"/>
  <c r="Y4450" i="1"/>
  <c r="Y4454" i="1"/>
  <c r="Y4542" i="1"/>
  <c r="Y4546" i="1"/>
  <c r="Y4634" i="1"/>
  <c r="Y4815" i="1"/>
  <c r="Y4819" i="1"/>
  <c r="AA4823" i="1"/>
  <c r="Y5052" i="1"/>
  <c r="AA4530" i="1"/>
  <c r="AA4888" i="1"/>
  <c r="AA4018" i="1"/>
  <c r="Y4022" i="1"/>
  <c r="Y4034" i="1"/>
  <c r="Y4054" i="1"/>
  <c r="Y4070" i="1"/>
  <c r="Y4082" i="1"/>
  <c r="AA4090" i="1"/>
  <c r="Y4098" i="1"/>
  <c r="Y4110" i="1"/>
  <c r="Y4118" i="1"/>
  <c r="Y4146" i="1"/>
  <c r="AA4154" i="1"/>
  <c r="Y4166" i="1"/>
  <c r="AA4210" i="1"/>
  <c r="AA4218" i="1"/>
  <c r="Y4262" i="1"/>
  <c r="Y4290" i="1"/>
  <c r="Y4294" i="1"/>
  <c r="AA4306" i="1"/>
  <c r="Y4346" i="1"/>
  <c r="AA4350" i="1"/>
  <c r="AA4362" i="1"/>
  <c r="Y4374" i="1"/>
  <c r="Y4390" i="1"/>
  <c r="Y4394" i="1"/>
  <c r="Y4398" i="1"/>
  <c r="Y4402" i="1"/>
  <c r="AA4406" i="1"/>
  <c r="Y4434" i="1"/>
  <c r="Y4522" i="1"/>
  <c r="Y4526" i="1"/>
  <c r="Y4530" i="1"/>
  <c r="AA4574" i="1"/>
  <c r="AA4594" i="1"/>
  <c r="Y4674" i="1"/>
  <c r="Y4678" i="1"/>
  <c r="Y4710" i="1"/>
  <c r="AA4799" i="1"/>
  <c r="AA4900" i="1"/>
  <c r="AA4916" i="1"/>
  <c r="Y5044" i="1"/>
  <c r="Y5204" i="1"/>
  <c r="AA5216" i="1"/>
  <c r="Z7054" i="1"/>
  <c r="AA7054" i="1"/>
  <c r="AA7030" i="1"/>
  <c r="Z7030" i="1"/>
  <c r="Z7014" i="1"/>
  <c r="AA7014" i="1"/>
  <c r="AA6802" i="1"/>
  <c r="Z6802" i="1"/>
  <c r="AA6595" i="1"/>
  <c r="Z6595" i="1"/>
  <c r="Z6555" i="1"/>
  <c r="AA6555" i="1"/>
  <c r="Z6459" i="1"/>
  <c r="AA6459" i="1"/>
  <c r="Z6339" i="1"/>
  <c r="AA6339" i="1"/>
  <c r="Z6299" i="1"/>
  <c r="AA6299" i="1"/>
  <c r="Z5340" i="1"/>
  <c r="AA5340" i="1"/>
  <c r="Z5240" i="1"/>
  <c r="AA5240" i="1"/>
  <c r="Z5236" i="1"/>
  <c r="AA5236" i="1"/>
  <c r="Z5125" i="1"/>
  <c r="AA5125" i="1"/>
  <c r="Z5121" i="1"/>
  <c r="AA5121" i="1"/>
  <c r="Z5102" i="1"/>
  <c r="AA5102" i="1"/>
  <c r="Z5080" i="1"/>
  <c r="AA5080" i="1"/>
  <c r="Z5048" i="1"/>
  <c r="AA5048" i="1"/>
  <c r="Z5044" i="1"/>
  <c r="AA5044" i="1"/>
  <c r="Y4908" i="1"/>
  <c r="AA4908" i="1"/>
  <c r="Y4896" i="1"/>
  <c r="AA4896" i="1"/>
  <c r="Y4884" i="1"/>
  <c r="AA4884" i="1"/>
  <c r="Y4860" i="1"/>
  <c r="AA4860" i="1"/>
  <c r="Z4807" i="1"/>
  <c r="AA4807" i="1"/>
  <c r="Y2780" i="1"/>
  <c r="Z2780" i="1"/>
  <c r="Y2721" i="1"/>
  <c r="Z2721" i="1"/>
  <c r="Y2697" i="1"/>
  <c r="Z2697" i="1"/>
  <c r="Y4150" i="1"/>
  <c r="Y4158" i="1"/>
  <c r="AA4170" i="1"/>
  <c r="Y4174" i="1"/>
  <c r="Y4178" i="1"/>
  <c r="Y4182" i="1"/>
  <c r="Y4186" i="1"/>
  <c r="Y4190" i="1"/>
  <c r="AA4198" i="1"/>
  <c r="Y4238" i="1"/>
  <c r="AA4254" i="1"/>
  <c r="Y4258" i="1"/>
  <c r="Y4270" i="1"/>
  <c r="Y4282" i="1"/>
  <c r="Y4298" i="1"/>
  <c r="Y4302" i="1"/>
  <c r="Y4306" i="1"/>
  <c r="Y4314" i="1"/>
  <c r="Y4334" i="1"/>
  <c r="AA4342" i="1"/>
  <c r="Y4354" i="1"/>
  <c r="Y4366" i="1"/>
  <c r="Y4378" i="1"/>
  <c r="Y4406" i="1"/>
  <c r="AA4410" i="1"/>
  <c r="Y4422" i="1"/>
  <c r="AA4438" i="1"/>
  <c r="Y4458" i="1"/>
  <c r="Y4462" i="1"/>
  <c r="AA4466" i="1"/>
  <c r="Y4478" i="1"/>
  <c r="Y4494" i="1"/>
  <c r="Y4534" i="1"/>
  <c r="AA4550" i="1"/>
  <c r="AA4558" i="1"/>
  <c r="Y4574" i="1"/>
  <c r="Y4582" i="1"/>
  <c r="Y4586" i="1"/>
  <c r="Y4594" i="1"/>
  <c r="Y4610" i="1"/>
  <c r="Y4614" i="1"/>
  <c r="Y4618" i="1"/>
  <c r="Y4682" i="1"/>
  <c r="AA4686" i="1"/>
  <c r="AA4706" i="1"/>
  <c r="AA4714" i="1"/>
  <c r="Y4759" i="1"/>
  <c r="AA4775" i="1"/>
  <c r="Y4799" i="1"/>
  <c r="Y4803" i="1"/>
  <c r="AA4892" i="1"/>
  <c r="Y5080" i="1"/>
  <c r="Y5107" i="1"/>
  <c r="Y5141" i="1"/>
  <c r="Y5145" i="1"/>
  <c r="Y5175" i="1"/>
  <c r="Y5208" i="1"/>
  <c r="Y4114" i="1"/>
  <c r="Y4122" i="1"/>
  <c r="AA4126" i="1"/>
  <c r="AA4146" i="1"/>
  <c r="AA4162" i="1"/>
  <c r="Y4170" i="1"/>
  <c r="AA4194" i="1"/>
  <c r="Y4198" i="1"/>
  <c r="Y4202" i="1"/>
  <c r="Y4206" i="1"/>
  <c r="AA4214" i="1"/>
  <c r="AA4222" i="1"/>
  <c r="Y4242" i="1"/>
  <c r="Y4246" i="1"/>
  <c r="Y4254" i="1"/>
  <c r="Y4286" i="1"/>
  <c r="Y4310" i="1"/>
  <c r="Y4318" i="1"/>
  <c r="Y4322" i="1"/>
  <c r="Y4338" i="1"/>
  <c r="Y4342" i="1"/>
  <c r="AA4346" i="1"/>
  <c r="Y4358" i="1"/>
  <c r="Y4370" i="1"/>
  <c r="AA4382" i="1"/>
  <c r="Y4410" i="1"/>
  <c r="AA4414" i="1"/>
  <c r="Y4426" i="1"/>
  <c r="Y4438" i="1"/>
  <c r="Y4442" i="1"/>
  <c r="Y4466" i="1"/>
  <c r="Y4482" i="1"/>
  <c r="Y4486" i="1"/>
  <c r="Y4498" i="1"/>
  <c r="Y4502" i="1"/>
  <c r="Y4514" i="1"/>
  <c r="Y4550" i="1"/>
  <c r="Y4558" i="1"/>
  <c r="Y4562" i="1"/>
  <c r="Y4578" i="1"/>
  <c r="Y4598" i="1"/>
  <c r="AA4602" i="1"/>
  <c r="Y4622" i="1"/>
  <c r="Y4638" i="1"/>
  <c r="Y4647" i="1"/>
  <c r="Y4651" i="1"/>
  <c r="Y4655" i="1"/>
  <c r="Y4659" i="1"/>
  <c r="Y4666" i="1"/>
  <c r="Y4670" i="1"/>
  <c r="Y4686" i="1"/>
  <c r="Y4690" i="1"/>
  <c r="Y4706" i="1"/>
  <c r="Y4714" i="1"/>
  <c r="Y4974" i="1"/>
  <c r="AA5076" i="1"/>
  <c r="Y5089" i="1"/>
  <c r="Y5137" i="1"/>
  <c r="Y5164" i="1"/>
  <c r="Y4414" i="1"/>
  <c r="AA4418" i="1"/>
  <c r="Y4430" i="1"/>
  <c r="Y4470" i="1"/>
  <c r="Y4490" i="1"/>
  <c r="Y4506" i="1"/>
  <c r="Y4518" i="1"/>
  <c r="AA4522" i="1"/>
  <c r="Y4538" i="1"/>
  <c r="AA4554" i="1"/>
  <c r="Y4566" i="1"/>
  <c r="Y4570" i="1"/>
  <c r="Y4590" i="1"/>
  <c r="Y4602" i="1"/>
  <c r="Y4630" i="1"/>
  <c r="Y4642" i="1"/>
  <c r="AA4674" i="1"/>
  <c r="Y4694" i="1"/>
  <c r="AA4698" i="1"/>
  <c r="AA4710" i="1"/>
  <c r="Y4718" i="1"/>
  <c r="Y4722" i="1"/>
  <c r="Y4726" i="1"/>
  <c r="AA4730" i="1"/>
  <c r="Y4811" i="1"/>
  <c r="AA4815" i="1"/>
  <c r="AA4868" i="1"/>
  <c r="AA4880" i="1"/>
  <c r="Y5076" i="1"/>
  <c r="Y5121" i="1"/>
  <c r="Y5432" i="1"/>
  <c r="Y5476" i="1"/>
  <c r="Y5508" i="1"/>
  <c r="Y5540" i="1"/>
  <c r="Y5928" i="1"/>
  <c r="Y5996" i="1"/>
  <c r="Y2681" i="1"/>
  <c r="Z2681" i="1"/>
  <c r="Y2661" i="1"/>
  <c r="Z2661" i="1"/>
  <c r="Y2649" i="1"/>
  <c r="Z2649" i="1"/>
  <c r="Y2613" i="1"/>
  <c r="Z2613" i="1"/>
  <c r="Y2596" i="1"/>
  <c r="Z2596" i="1"/>
  <c r="Y2584" i="1"/>
  <c r="Z2584" i="1"/>
  <c r="Y2523" i="1"/>
  <c r="Z2523" i="1"/>
  <c r="Y2511" i="1"/>
  <c r="Z2511" i="1"/>
  <c r="Y2479" i="1"/>
  <c r="Z2479" i="1"/>
  <c r="Y2447" i="1"/>
  <c r="Z2447" i="1"/>
  <c r="Y2403" i="1"/>
  <c r="Z2403" i="1"/>
  <c r="Y1159" i="1"/>
  <c r="Z1159" i="1"/>
  <c r="Y1095" i="1"/>
  <c r="Z1095" i="1"/>
  <c r="Y967" i="1"/>
  <c r="Z967" i="1"/>
  <c r="Y887" i="1"/>
  <c r="Z887" i="1"/>
  <c r="Y847" i="1"/>
  <c r="Z847" i="1"/>
  <c r="Y815" i="1"/>
  <c r="Z815" i="1"/>
  <c r="Y783" i="1"/>
  <c r="Z783" i="1"/>
  <c r="Y719" i="1"/>
  <c r="Z719" i="1"/>
  <c r="Y663" i="1"/>
  <c r="Z663" i="1"/>
  <c r="Y607" i="1"/>
  <c r="Z607" i="1"/>
  <c r="Y543" i="1"/>
  <c r="Z543" i="1"/>
  <c r="Y479" i="1"/>
  <c r="Z479" i="1"/>
  <c r="Y463" i="1"/>
  <c r="Z463" i="1"/>
  <c r="Y391" i="1"/>
  <c r="Z391" i="1"/>
  <c r="Y327" i="1"/>
  <c r="Z327" i="1"/>
  <c r="Y255" i="1"/>
  <c r="Z255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199" i="1"/>
  <c r="Z199" i="1"/>
  <c r="Y55" i="1"/>
  <c r="Z55" i="1"/>
  <c r="Y5248" i="1"/>
  <c r="Y5336" i="1"/>
  <c r="Y5348" i="1"/>
  <c r="Y5372" i="1"/>
  <c r="Y5412" i="1"/>
  <c r="Y5520" i="1"/>
  <c r="Y5552" i="1"/>
  <c r="Y6137" i="1"/>
  <c r="Y6141" i="1"/>
  <c r="Y6149" i="1"/>
  <c r="Z2617" i="1"/>
  <c r="Z2592" i="1"/>
  <c r="Z2487" i="1"/>
  <c r="Z2467" i="1"/>
  <c r="Y4763" i="1"/>
  <c r="Y4775" i="1"/>
  <c r="Y4779" i="1"/>
  <c r="Y4823" i="1"/>
  <c r="Y4827" i="1"/>
  <c r="Y4970" i="1"/>
  <c r="Y5057" i="1"/>
  <c r="Y5129" i="1"/>
  <c r="Y5179" i="1"/>
  <c r="Y5184" i="1"/>
  <c r="Y5216" i="1"/>
  <c r="Y5232" i="1"/>
  <c r="Y5408" i="1"/>
  <c r="Y5424" i="1"/>
  <c r="Y5428" i="1"/>
  <c r="Y5444" i="1"/>
  <c r="Y5456" i="1"/>
  <c r="Y5488" i="1"/>
  <c r="Y5524" i="1"/>
  <c r="Y6272" i="1"/>
  <c r="Y6651" i="1"/>
  <c r="Y6981" i="1"/>
  <c r="Z2641" i="1"/>
  <c r="Z2629" i="1"/>
  <c r="Z2609" i="1"/>
  <c r="Z2604" i="1"/>
  <c r="Z2563" i="1"/>
  <c r="Z2543" i="1"/>
  <c r="Z2535" i="1"/>
  <c r="Z2527" i="1"/>
  <c r="Z2507" i="1"/>
  <c r="Z2419" i="1"/>
  <c r="Z2407" i="1"/>
  <c r="Z1530" i="1"/>
  <c r="Z1514" i="1"/>
  <c r="Z1183" i="1"/>
  <c r="Z1127" i="1"/>
  <c r="Z1087" i="1"/>
  <c r="Z1015" i="1"/>
  <c r="Z855" i="1"/>
  <c r="Z831" i="1"/>
  <c r="Z807" i="1"/>
  <c r="Z599" i="1"/>
  <c r="Y4734" i="1"/>
  <c r="Y4739" i="1"/>
  <c r="Y4743" i="1"/>
  <c r="Y4767" i="1"/>
  <c r="Y4771" i="1"/>
  <c r="Y4783" i="1"/>
  <c r="Y4787" i="1"/>
  <c r="Y4791" i="1"/>
  <c r="Y4795" i="1"/>
  <c r="Y4807" i="1"/>
  <c r="Y5048" i="1"/>
  <c r="Y5098" i="1"/>
  <c r="Y5125" i="1"/>
  <c r="Y5157" i="1"/>
  <c r="Y5171" i="1"/>
  <c r="Y5195" i="1"/>
  <c r="Y5220" i="1"/>
  <c r="Y5240" i="1"/>
  <c r="Y5264" i="1"/>
  <c r="Y5300" i="1"/>
  <c r="Y5332" i="1"/>
  <c r="Y5340" i="1"/>
  <c r="Y5352" i="1"/>
  <c r="Y5364" i="1"/>
  <c r="Y5416" i="1"/>
  <c r="Y6291" i="1"/>
  <c r="Z2673" i="1"/>
  <c r="Z2645" i="1"/>
  <c r="Z2633" i="1"/>
  <c r="Z2576" i="1"/>
  <c r="Z2555" i="1"/>
  <c r="Z2539" i="1"/>
  <c r="Z2519" i="1"/>
  <c r="Z2451" i="1"/>
  <c r="Z2423" i="1"/>
  <c r="Z2411" i="1"/>
  <c r="Z1707" i="1"/>
  <c r="Z1191" i="1"/>
  <c r="Z1151" i="1"/>
  <c r="Z863" i="1"/>
  <c r="Z839" i="1"/>
  <c r="Z743" i="1"/>
  <c r="Z687" i="1"/>
  <c r="Z655" i="1"/>
  <c r="Z503" i="1"/>
  <c r="Y6411" i="1"/>
  <c r="Y7006" i="1"/>
  <c r="Y7046" i="1"/>
  <c r="AA6810" i="1"/>
  <c r="Z6475" i="1"/>
  <c r="Q75" i="2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  <c r="V489" i="1" l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<sst xmlns="http://schemas.openxmlformats.org/spreadsheetml/2006/main" count="110297" uniqueCount="4526">
  <si>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</si>
  <si>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</si>
  <si>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</si>
  <si>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</si>
  <si>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</si>
  <si>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</si>
  <si>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</si>
  <si>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</si>
  <si>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</si>
  <si>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</si>
  <si>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</si>
  <si>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</si>
  <si>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</si>
  <si>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</si>
  <si>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</si>
  <si>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</si>
  <si>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</si>
  <si>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</si>
  <si>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</si>
  <si>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</si>
  <si>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</si>
  <si>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</si>
  <si>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</si>
  <si>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</si>
  <si>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</si>
  <si>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</si>
  <si>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</si>
  <si>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</si>
  <si>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</si>
  <si>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</si>
  <si>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</si>
  <si>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</si>
  <si>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</si>
  <si>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</si>
  <si>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</si>
  <si>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</si>
  <si>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</si>
  <si>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</si>
  <si>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</si>
  <si>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</si>
  <si>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</si>
  <si>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</si>
  <si>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</si>
  <si>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</si>
  <si>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</si>
  <si>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</si>
  <si>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</si>
  <si>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</si>
  <si>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</si>
  <si>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</si>
  <si>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</si>
  <si>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</si>
  <si>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</si>
  <si>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</si>
  <si>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</si>
  <si>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</si>
  <si>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</si>
  <si>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</si>
  <si>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</si>
  <si>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</si>
  <si>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</si>
  <si>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</si>
  <si>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</si>
  <si>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</si>
  <si>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</si>
  <si>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</si>
  <si>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</si>
  <si>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</si>
  <si>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</si>
  <si>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</si>
  <si>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</si>
  <si>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</si>
  <si>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</si>
  <si>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</si>
  <si>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</si>
  <si>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</si>
  <si>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</si>
  <si>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</si>
  <si>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</si>
  <si>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</si>
  <si>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</si>
  <si>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</si>
  <si>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</si>
  <si>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</si>
  <si>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</si>
  <si>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</si>
  <si>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</si>
  <si>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</si>
  <si>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</si>
  <si>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</si>
  <si>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</si>
  <si>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</si>
  <si>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</si>
  <si>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</si>
  <si>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</si>
  <si>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</si>
  <si>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</si>
  <si>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</si>
  <si>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</si>
  <si>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</si>
  <si>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</si>
  <si>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</si>
  <si>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</si>
  <si>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</si>
  <si>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</si>
  <si>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</si>
  <si>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</si>
  <si>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</si>
  <si>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</si>
  <si>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</si>
  <si>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</si>
  <si>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</si>
  <si>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</si>
  <si>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</si>
  <si>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</si>
  <si>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</si>
  <si>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</si>
  <si>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</si>
  <si>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</si>
  <si>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</si>
  <si>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</si>
  <si>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</si>
  <si>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</si>
  <si>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</si>
  <si>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</si>
  <si>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</si>
  <si>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</si>
  <si>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</si>
  <si>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</si>
  <si>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</si>
  <si>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</si>
  <si>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</si>
  <si>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</si>
  <si>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</si>
  <si>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</si>
  <si>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</si>
  <si>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</si>
  <si>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</si>
  <si>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</si>
  <si>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</si>
  <si>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</si>
  <si>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</si>
  <si>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</si>
  <si>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</si>
  <si>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</si>
  <si>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</si>
  <si>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</si>
  <si>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</si>
  <si>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</si>
  <si>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</si>
  <si>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</si>
  <si>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</si>
  <si>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</si>
  <si>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</si>
  <si>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</si>
  <si>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</si>
  <si>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</si>
  <si>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</si>
  <si>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</si>
  <si>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</si>
  <si>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</si>
  <si>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</si>
  <si>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</si>
  <si>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</si>
  <si>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</si>
  <si>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</si>
  <si>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</si>
  <si>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</si>
  <si>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</si>
  <si>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</si>
  <si>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</si>
  <si>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</si>
  <si>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</si>
  <si>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</si>
  <si>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</si>
  <si>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</si>
  <si>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</si>
  <si>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</si>
  <si>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</si>
  <si>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</si>
  <si>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</si>
  <si>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</si>
  <si>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</si>
  <si>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</si>
  <si>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</si>
  <si>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</si>
  <si>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</si>
  <si>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</si>
  <si>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</si>
  <si>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</si>
  <si>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</si>
  <si>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</si>
  <si>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</si>
  <si>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</si>
  <si>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</si>
  <si>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</si>
  <si>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</si>
  <si>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</si>
  <si>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</si>
  <si>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</si>
  <si>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</si>
  <si>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</si>
  <si>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</si>
  <si>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</si>
  <si>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</si>
  <si>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</si>
  <si>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</si>
  <si>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</si>
  <si>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</si>
  <si>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</si>
  <si>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</si>
  <si>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</si>
  <si>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</si>
  <si>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</si>
  <si>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</si>
  <si>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</si>
  <si>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</si>
  <si>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</si>
  <si>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</si>
  <si>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</si>
  <si>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</si>
  <si>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</si>
  <si>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</si>
  <si>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</si>
  <si>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</si>
  <si>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</si>
  <si>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</si>
  <si>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</si>
  <si>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</si>
  <si>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</si>
  <si>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</si>
  <si>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</si>
  <si>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</si>
  <si>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</si>
  <si>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</si>
  <si>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</si>
  <si>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</si>
  <si>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</si>
  <si>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</si>
  <si>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</si>
  <si>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</si>
  <si>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</si>
  <si>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</si>
  <si>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</si>
  <si>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</si>
  <si>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</si>
  <si>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</si>
  <si>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</si>
  <si>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</si>
  <si>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</si>
  <si>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</si>
  <si>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</si>
  <si>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</si>
  <si>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</si>
  <si>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</si>
  <si>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</si>
  <si>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</si>
  <si>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</si>
  <si>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</si>
  <si>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</si>
  <si>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</si>
  <si>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</si>
  <si>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</si>
  <si>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</si>
  <si>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</si>
  <si>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</si>
  <si>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</si>
  <si>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</si>
  <si>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</si>
  <si>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</si>
  <si>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</si>
  <si>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</si>
  <si>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</si>
  <si>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</si>
  <si>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</si>
  <si>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</si>
  <si>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</si>
  <si>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</si>
  <si>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</si>
  <si>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</si>
  <si>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</si>
  <si>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</si>
  <si>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</si>
  <si>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</si>
  <si>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</si>
  <si>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</si>
  <si>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</si>
  <si>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</si>
  <si>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</si>
  <si>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</si>
  <si>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</si>
  <si>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</si>
  <si>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</si>
  <si>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</si>
  <si>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</si>
  <si>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</si>
  <si>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</si>
  <si>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</si>
  <si>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</si>
  <si>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</si>
  <si>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</si>
  <si>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</si>
  <si>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</si>
  <si>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</si>
  <si>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</si>
  <si>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</si>
  <si>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</si>
  <si>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</si>
  <si>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</si>
  <si>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</si>
  <si>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</si>
  <si>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</si>
  <si>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</si>
  <si>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</si>
  <si>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</si>
  <si>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</si>
  <si>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</si>
  <si>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</si>
  <si>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</si>
  <si>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</si>
  <si>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</si>
  <si>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</si>
  <si>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</si>
  <si>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</si>
  <si>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</si>
  <si>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</si>
  <si>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</si>
  <si>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</si>
  <si>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</si>
  <si>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</si>
  <si>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</si>
  <si>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</si>
  <si>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</si>
  <si>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</si>
  <si>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</si>
  <si>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</si>
  <si>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</si>
  <si>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</si>
  <si>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</si>
  <si>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</si>
  <si>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</si>
  <si>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</si>
  <si>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</si>
  <si>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</si>
  <si>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</si>
  <si>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</si>
  <si>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</si>
  <si>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</si>
  <si>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</si>
  <si>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</si>
  <si>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</si>
  <si>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</si>
  <si>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</si>
  <si>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</si>
  <si>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</si>
  <si>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</si>
  <si>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</si>
  <si>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</si>
  <si>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</si>
  <si>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</si>
  <si>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</si>
  <si>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</si>
  <si>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</si>
  <si>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</si>
  <si>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</si>
  <si>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</si>
  <si>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</si>
  <si>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</si>
  <si>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</si>
  <si>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</si>
  <si>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</si>
  <si>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</si>
  <si>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</si>
  <si>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</si>
  <si>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</si>
  <si>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</si>
  <si>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</si>
  <si>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</si>
  <si>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</si>
  <si>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</si>
  <si>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</si>
  <si>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</si>
  <si>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</si>
  <si>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</si>
  <si>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</si>
  <si>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</si>
  <si>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</si>
  <si>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</si>
  <si>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</si>
  <si>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</si>
  <si>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</si>
  <si>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</si>
  <si>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</si>
  <si>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</si>
  <si>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</si>
  <si>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</si>
  <si>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</si>
  <si>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</si>
  <si>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</si>
  <si>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</si>
  <si>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</si>
  <si>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</si>
  <si>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</si>
  <si>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</si>
  <si>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</si>
  <si>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</si>
  <si>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</si>
  <si>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</si>
  <si>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</si>
  <si>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</si>
  <si>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</si>
  <si>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</si>
  <si>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</si>
  <si>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</si>
  <si>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</si>
  <si>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</si>
  <si>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</si>
  <si>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</si>
  <si>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</si>
  <si>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</si>
  <si>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</si>
  <si>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</si>
  <si>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</si>
  <si>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</si>
  <si>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</si>
  <si>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</si>
  <si>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</si>
  <si>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</si>
  <si>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</si>
  <si>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</si>
  <si>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</si>
  <si>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</si>
  <si>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</si>
  <si>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</si>
  <si>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</si>
  <si>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</si>
  <si>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</si>
  <si>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</si>
  <si>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</si>
  <si>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</si>
  <si>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</si>
  <si>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</si>
  <si>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</si>
  <si>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</si>
  <si>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</si>
  <si>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</si>
  <si>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</si>
  <si>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</si>
  <si>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</si>
  <si>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</si>
  <si>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</si>
  <si>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</si>
  <si>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</si>
  <si>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</si>
  <si>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</si>
  <si>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</si>
  <si>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</si>
  <si>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</si>
  <si>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</si>
  <si>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</si>
  <si>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</si>
  <si>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</si>
  <si>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</si>
  <si>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</si>
  <si>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</si>
  <si>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</si>
  <si>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</si>
  <si>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</si>
  <si>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</si>
  <si>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</si>
  <si>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</si>
  <si>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</si>
  <si>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</si>
  <si>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</si>
  <si>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</si>
  <si>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</si>
  <si>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</si>
  <si>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</si>
  <si>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</si>
  <si>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</si>
  <si>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</si>
  <si>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</si>
  <si>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</si>
  <si>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</si>
  <si>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</si>
  <si>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</si>
  <si>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</si>
  <si>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</si>
  <si>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</si>
  <si>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</si>
  <si>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</si>
  <si>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</si>
  <si>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</si>
  <si>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</si>
  <si>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</si>
  <si>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</si>
  <si>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</si>
  <si>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</si>
  <si>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</si>
  <si>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</si>
  <si>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</si>
  <si>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</si>
  <si>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</si>
  <si>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</si>
  <si>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</si>
  <si>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</si>
  <si>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</si>
  <si>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</si>
  <si>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</si>
  <si>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</si>
  <si>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</si>
  <si>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</si>
  <si>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</si>
  <si>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</si>
  <si>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</si>
  <si>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</si>
  <si>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</si>
  <si>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</si>
  <si>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</si>
  <si>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</si>
  <si>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</si>
  <si>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</si>
  <si>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</si>
  <si>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</si>
  <si>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</si>
  <si>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</si>
  <si>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</si>
  <si>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</si>
  <si>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</si>
  <si>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</si>
  <si>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</si>
  <si>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</si>
  <si>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</si>
  <si>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</si>
  <si>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</si>
  <si>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</si>
  <si>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</si>
  <si>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</si>
  <si>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</si>
  <si>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</si>
  <si>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</si>
  <si>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</si>
  <si>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</si>
  <si>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</si>
  <si>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</si>
  <si>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</si>
  <si>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</si>
  <si>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</si>
  <si>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</si>
  <si>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</si>
  <si>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</si>
  <si>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</si>
  <si>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</si>
  <si>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</si>
  <si>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</si>
  <si>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</si>
  <si>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</si>
  <si>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</si>
  <si>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</si>
  <si>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</si>
  <si>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</si>
  <si>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</si>
  <si>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</si>
  <si>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</si>
  <si>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</si>
  <si>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</si>
  <si>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</si>
  <si>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</si>
  <si>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</si>
  <si>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</si>
  <si>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</si>
  <si>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</si>
  <si>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</si>
  <si>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</si>
  <si>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</si>
  <si>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</si>
  <si>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</si>
  <si>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</si>
  <si>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</si>
  <si>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</si>
  <si>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</si>
  <si>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</si>
  <si>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</si>
  <si>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</si>
  <si>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</si>
  <si>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</si>
  <si>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</si>
  <si>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</si>
  <si>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</si>
  <si>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</si>
  <si>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</si>
  <si>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</si>
  <si>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</si>
  <si>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</si>
  <si>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</si>
  <si>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</si>
  <si>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</si>
  <si>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</si>
  <si>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</si>
  <si>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</si>
  <si>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</si>
  <si>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</si>
  <si>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</si>
  <si>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</si>
  <si>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</si>
  <si>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</si>
  <si>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</si>
  <si>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</si>
  <si>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</si>
  <si>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</si>
  <si>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</si>
  <si>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</si>
  <si>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</si>
  <si>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</si>
  <si>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</si>
  <si>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</si>
  <si>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</si>
  <si>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</si>
  <si>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</si>
  <si>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</si>
  <si>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</si>
  <si>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</si>
  <si>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</si>
  <si>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</si>
  <si>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</si>
  <si>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</si>
  <si>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</si>
  <si>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</si>
  <si>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</si>
  <si>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</si>
  <si>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</si>
  <si>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</si>
  <si>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</si>
  <si>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</si>
  <si>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</si>
  <si>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</si>
  <si>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</si>
  <si>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</si>
  <si>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</si>
  <si>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</si>
  <si>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</si>
  <si>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</si>
  <si>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</si>
  <si>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</si>
  <si>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</si>
  <si>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</si>
  <si>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</si>
  <si>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</si>
  <si>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</si>
  <si>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</si>
  <si>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</si>
  <si>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</si>
  <si>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</si>
  <si>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</si>
  <si>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</si>
  <si>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</si>
  <si>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</si>
  <si>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</si>
  <si>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</si>
  <si>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</si>
  <si>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</si>
  <si>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</si>
  <si>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</si>
  <si>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</si>
  <si>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</si>
  <si>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</si>
  <si>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</si>
  <si>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</si>
  <si>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</si>
  <si>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</si>
  <si>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</si>
  <si>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</si>
  <si>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</si>
  <si>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</si>
  <si>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</si>
  <si>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</si>
  <si>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</si>
  <si>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</si>
  <si>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</si>
  <si>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</si>
  <si>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</si>
  <si>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</si>
  <si>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</si>
  <si>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</si>
  <si>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</si>
  <si>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</si>
  <si>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</si>
  <si>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</si>
  <si>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</si>
  <si>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</si>
  <si>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</si>
  <si>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</si>
  <si>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</si>
  <si>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</si>
  <si>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</si>
  <si>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</si>
  <si>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</si>
  <si>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</si>
  <si>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</si>
  <si>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</si>
  <si>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</si>
  <si>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</si>
  <si>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</si>
  <si>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</si>
  <si>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</si>
  <si>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</si>
  <si>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</si>
  <si>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</si>
  <si>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</si>
  <si>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</si>
  <si>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</si>
  <si>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</si>
  <si>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</si>
  <si>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</si>
  <si>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</si>
  <si>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</si>
  <si>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</si>
  <si>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</si>
  <si>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</si>
  <si>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</si>
  <si>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</si>
  <si>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</si>
  <si>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</si>
  <si>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</si>
  <si>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</si>
  <si>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</si>
  <si>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</si>
  <si>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</si>
  <si>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</si>
  <si>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</si>
  <si>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</si>
  <si>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</si>
  <si>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</si>
  <si>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</si>
  <si>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</si>
  <si>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</si>
  <si>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</si>
  <si>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</si>
  <si>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</si>
  <si>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</si>
  <si>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</si>
  <si>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</si>
  <si>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</si>
  <si>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</si>
  <si>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</si>
  <si>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</si>
  <si>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</si>
  <si>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</si>
  <si>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</si>
  <si>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</si>
  <si>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</si>
  <si>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</si>
  <si>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</si>
  <si>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</si>
  <si>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</si>
  <si>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</si>
  <si>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</si>
  <si>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</si>
  <si>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</si>
  <si>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</si>
  <si>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</si>
  <si>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</si>
  <si>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</si>
  <si>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</si>
  <si>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</si>
  <si>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</si>
  <si>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</si>
  <si>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</si>
  <si>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</si>
  <si>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</si>
  <si>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</si>
  <si>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</si>
  <si>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</si>
  <si>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</si>
  <si>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</si>
  <si>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</si>
  <si>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</si>
  <si>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</si>
  <si>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</si>
  <si>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</si>
  <si>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</si>
  <si>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</si>
  <si>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</si>
  <si>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</si>
  <si>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</si>
  <si>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</si>
  <si>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</si>
  <si>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</si>
  <si>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</si>
  <si>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</si>
  <si>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</si>
  <si>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</si>
  <si>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</si>
  <si>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</si>
  <si>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</si>
  <si>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</si>
  <si>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</si>
  <si>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</si>
  <si>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</si>
  <si>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</si>
  <si>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</si>
  <si>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</si>
  <si>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</si>
  <si>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</si>
  <si>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</si>
  <si>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</si>
  <si>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</si>
  <si>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</si>
  <si>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</si>
  <si>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</si>
  <si>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</si>
  <si>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</si>
  <si>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</si>
  <si>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</si>
  <si>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</si>
  <si>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</si>
  <si>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</si>
  <si>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</si>
  <si>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</si>
  <si>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</si>
  <si>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</si>
  <si>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</si>
  <si>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</si>
  <si>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</si>
  <si>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</si>
  <si>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</si>
  <si>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</si>
  <si>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</si>
  <si>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</si>
  <si>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</si>
  <si>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</si>
  <si>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</si>
  <si>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</si>
  <si>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</si>
  <si>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</si>
  <si>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</si>
  <si>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</si>
  <si>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</si>
  <si>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</si>
  <si>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</si>
  <si>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</si>
  <si>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</si>
  <si>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</si>
  <si>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</si>
  <si>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</si>
  <si>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</si>
  <si>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</si>
  <si>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</si>
  <si>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</si>
  <si>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</si>
  <si>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</si>
  <si>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</si>
  <si>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</si>
  <si>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</si>
  <si>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</si>
  <si>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</si>
  <si>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</si>
  <si>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</si>
  <si>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</si>
  <si>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</si>
  <si>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</si>
  <si>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</si>
  <si>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</si>
  <si>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</si>
  <si>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</si>
  <si>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</si>
  <si>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</si>
  <si>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</si>
  <si>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</si>
  <si>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</si>
  <si>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</si>
  <si>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</si>
  <si>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</si>
  <si>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</si>
  <si>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</si>
  <si>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</si>
  <si>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</si>
  <si>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</si>
  <si>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</si>
  <si>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</si>
  <si>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</si>
  <si>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</si>
  <si>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</si>
  <si>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</si>
  <si>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</si>
  <si>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</si>
  <si>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</si>
  <si>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</si>
  <si>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</si>
  <si>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</si>
  <si>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</si>
  <si>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</si>
  <si>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</si>
  <si>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</si>
  <si>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</si>
  <si>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</si>
  <si>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</si>
  <si>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</si>
  <si>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</si>
  <si>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</si>
  <si>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</si>
  <si>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</si>
  <si>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</si>
  <si>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</si>
  <si>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</si>
  <si>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</si>
  <si>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</si>
  <si>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</si>
  <si>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</si>
  <si>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</si>
  <si>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</si>
  <si>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</si>
  <si>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</si>
  <si>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</si>
  <si>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</si>
  <si>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</si>
  <si>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</si>
  <si>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</si>
  <si>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</si>
  <si>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</si>
  <si>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</si>
  <si>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</si>
  <si>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</si>
  <si>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</si>
  <si>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</si>
  <si>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</si>
  <si>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</si>
  <si>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</si>
  <si>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</si>
  <si>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</si>
  <si>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</si>
  <si>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</si>
  <si>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</si>
  <si>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</si>
  <si>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</si>
  <si>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</si>
  <si>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</si>
  <si>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</si>
  <si>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</si>
  <si>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</si>
  <si>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</si>
  <si>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</si>
  <si>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</si>
  <si>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</si>
  <si>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</si>
  <si>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</si>
  <si>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</si>
  <si>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</si>
  <si>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</si>
  <si>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</si>
  <si>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</si>
  <si>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</si>
  <si>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</si>
  <si>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</si>
  <si>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</si>
  <si>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</si>
  <si>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</si>
  <si>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</si>
  <si>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</si>
  <si>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</si>
  <si>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</si>
  <si>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</si>
  <si>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</si>
  <si>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</si>
  <si>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</si>
  <si>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</si>
  <si>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</si>
  <si>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</si>
  <si>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</si>
  <si>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</si>
  <si>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</si>
  <si>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</si>
  <si>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</si>
  <si>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</si>
  <si>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</si>
  <si>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</si>
  <si>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</si>
  <si>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</si>
  <si>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</si>
  <si>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</si>
  <si>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</si>
  <si>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</si>
  <si>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</si>
  <si>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</si>
  <si>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</si>
  <si>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</si>
  <si>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</si>
  <si>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</si>
  <si>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</si>
  <si>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</si>
  <si>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</si>
  <si>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</si>
  <si>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</si>
  <si>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</si>
  <si>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</si>
  <si>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</si>
  <si>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</si>
  <si>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</si>
  <si>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</si>
  <si>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</si>
  <si>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</si>
  <si>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</si>
  <si>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</si>
  <si>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</si>
  <si>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</si>
  <si>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</si>
  <si>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</si>
  <si>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</si>
  <si>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</si>
  <si>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</si>
  <si>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</si>
  <si>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</si>
  <si>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</si>
  <si>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</si>
  <si>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</si>
  <si>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</si>
  <si>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</si>
  <si>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</si>
  <si>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</si>
  <si>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</si>
  <si>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</si>
  <si>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</si>
  <si>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</si>
  <si>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</si>
  <si>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</si>
  <si>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</si>
  <si>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</si>
  <si>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</si>
  <si>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</si>
  <si>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</si>
  <si>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</si>
  <si>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</si>
  <si>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</si>
  <si>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</si>
  <si>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</si>
  <si>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</si>
  <si>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</si>
  <si>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</si>
  <si>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</si>
  <si>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</si>
  <si>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</si>
  <si>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</si>
  <si>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</si>
  <si>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</si>
  <si>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</si>
  <si>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</si>
  <si>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</si>
  <si>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</si>
  <si>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</si>
  <si>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</si>
  <si>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</si>
  <si>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</si>
  <si>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</si>
  <si>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</si>
  <si>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</si>
  <si>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</si>
  <si>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</si>
  <si>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</si>
  <si>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</si>
  <si>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</si>
  <si>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</si>
  <si>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</si>
  <si>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</si>
  <si>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</si>
  <si>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</si>
  <si>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</si>
  <si>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</si>
  <si>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</si>
  <si>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</si>
  <si>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</si>
  <si>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</si>
  <si>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</si>
  <si>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</si>
  <si>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</si>
  <si>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</si>
  <si>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</si>
  <si>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</si>
  <si>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</si>
  <si>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</si>
  <si>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</si>
  <si>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</si>
  <si>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</si>
  <si>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</si>
  <si>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</si>
  <si>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</si>
  <si>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</si>
  <si>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</si>
  <si>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</si>
  <si>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</si>
  <si>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</si>
  <si>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</si>
  <si>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</si>
  <si>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</si>
  <si>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</si>
  <si>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</si>
  <si>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</si>
  <si>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</si>
  <si>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</si>
  <si>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</si>
  <si>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</si>
  <si>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</si>
  <si>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</si>
  <si>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</si>
  <si>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</si>
  <si>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</si>
  <si>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</si>
  <si>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</si>
  <si>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</si>
  <si>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</si>
  <si>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</si>
  <si>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</si>
  <si>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</si>
  <si>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</si>
  <si>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</si>
  <si>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</si>
  <si>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</si>
  <si>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</si>
  <si>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</si>
  <si>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</si>
  <si>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</si>
  <si>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</si>
  <si>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</si>
  <si>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</si>
  <si>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</si>
  <si>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</si>
  <si>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</si>
  <si>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</si>
  <si>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</si>
  <si>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</si>
  <si>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</si>
  <si>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</si>
  <si>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</si>
  <si>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</si>
  <si>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</si>
  <si>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</si>
  <si>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</si>
  <si>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</si>
  <si>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</si>
  <si>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</si>
  <si>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</si>
  <si>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</si>
  <si>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</si>
  <si>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</si>
  <si>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</si>
  <si>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</si>
  <si>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</si>
  <si>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</si>
  <si>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</si>
  <si>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</si>
  <si>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</si>
  <si>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</si>
  <si>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</si>
  <si>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</si>
  <si>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</si>
  <si>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</si>
  <si>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</si>
  <si>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</si>
  <si>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</si>
  <si>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</si>
  <si>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</si>
  <si>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</si>
  <si>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</si>
  <si>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</si>
  <si>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</si>
  <si>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</si>
  <si>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</si>
  <si>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</si>
  <si>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</si>
  <si>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</si>
  <si>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</si>
  <si>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</si>
  <si>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</si>
  <si>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</si>
  <si>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</si>
  <si>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</si>
  <si>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</si>
  <si>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</si>
  <si>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</si>
  <si>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</si>
  <si>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</si>
  <si>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</si>
  <si>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</si>
  <si>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</si>
  <si>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</si>
  <si>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</si>
  <si>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</si>
  <si>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</si>
  <si>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</si>
  <si>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</si>
  <si>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</si>
  <si>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</si>
  <si>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</si>
  <si>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</si>
  <si>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</si>
  <si>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</si>
  <si>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</si>
  <si>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</si>
  <si>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</si>
  <si>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</si>
  <si>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</si>
  <si>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</si>
  <si>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</si>
  <si>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</si>
  <si>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</si>
  <si>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</si>
  <si>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</si>
  <si>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</si>
  <si>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</si>
  <si>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</si>
  <si>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</si>
  <si>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</si>
  <si>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</si>
  <si>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</si>
  <si>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</si>
  <si>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</si>
  <si>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</si>
  <si>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</si>
  <si>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</si>
  <si>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</si>
  <si>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</si>
  <si>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</si>
  <si>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</si>
  <si>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</si>
  <si>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</si>
  <si>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</si>
  <si>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</si>
  <si>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</si>
  <si>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</si>
  <si>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</si>
  <si>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</si>
  <si>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</si>
  <si>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</si>
  <si>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</si>
  <si>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</si>
  <si>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</si>
  <si>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</si>
  <si>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</si>
  <si>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</si>
  <si>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</si>
  <si>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</si>
  <si>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</si>
  <si>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</si>
  <si>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</si>
  <si>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</si>
  <si>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</si>
  <si>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</si>
  <si>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</si>
  <si>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</si>
  <si>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</si>
  <si>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</si>
  <si>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</si>
  <si>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</si>
  <si>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</si>
  <si>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</si>
  <si>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</si>
  <si>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</si>
  <si>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</si>
  <si>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</si>
  <si>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</si>
  <si>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</si>
  <si>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</si>
  <si>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</si>
  <si>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</si>
  <si>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</si>
  <si>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</si>
  <si>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</si>
  <si>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</si>
  <si>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</si>
  <si>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</si>
  <si>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</si>
  <si>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</si>
  <si>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</si>
  <si>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</si>
  <si>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</si>
  <si>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</si>
  <si>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</si>
  <si>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</si>
  <si>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</si>
  <si>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</si>
  <si>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</si>
  <si>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</si>
  <si>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</si>
  <si>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</si>
  <si>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</si>
  <si>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</si>
  <si>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</si>
  <si>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</si>
  <si>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</si>
  <si>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</si>
  <si>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</si>
  <si>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</si>
  <si>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</si>
  <si>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</si>
  <si>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</si>
  <si>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</si>
  <si>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</si>
  <si>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</si>
  <si>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</si>
  <si>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</si>
  <si>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</si>
  <si>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</si>
  <si>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</si>
  <si>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</si>
  <si>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</si>
  <si>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</si>
  <si>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</si>
  <si>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</si>
  <si>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</si>
  <si>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</si>
  <si>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</si>
  <si>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</si>
  <si>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</si>
  <si>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</si>
  <si>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</si>
  <si>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</si>
  <si>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</si>
  <si>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</si>
  <si>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</si>
  <si>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</si>
  <si>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</si>
  <si>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</si>
  <si>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</si>
  <si>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</si>
  <si>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</si>
  <si>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</si>
  <si>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</si>
  <si>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</si>
  <si>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</si>
  <si>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</si>
  <si>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</si>
  <si>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</si>
  <si>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</si>
  <si>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</si>
  <si>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</si>
  <si>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</si>
  <si>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</si>
  <si>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</si>
  <si>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</si>
  <si>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</si>
  <si>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</si>
  <si>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</si>
  <si>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</si>
  <si>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</si>
  <si>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</si>
  <si>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</si>
  <si>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</si>
  <si>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</si>
  <si>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</si>
  <si>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</si>
  <si>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</si>
  <si>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</si>
  <si>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</si>
  <si>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</si>
  <si>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</si>
  <si>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</si>
  <si>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</si>
  <si>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</si>
  <si>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</si>
  <si>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</si>
  <si>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</si>
  <si>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</si>
  <si>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</si>
  <si>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</si>
  <si>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</si>
  <si>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</si>
  <si>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</si>
  <si>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</si>
  <si>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</si>
  <si>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</si>
  <si>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</si>
  <si>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</si>
  <si>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</si>
  <si>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</si>
  <si>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</si>
  <si>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</si>
  <si>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</si>
  <si>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</si>
  <si>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</si>
  <si>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</si>
  <si>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</si>
  <si>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</si>
  <si>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</si>
  <si>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</si>
  <si>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</si>
  <si>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</si>
  <si>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</si>
  <si>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</si>
  <si>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</si>
  <si>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</si>
  <si>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</si>
  <si>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</si>
  <si>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</si>
  <si>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</si>
  <si>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</si>
  <si>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</si>
  <si>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</si>
  <si>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</si>
  <si>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</si>
  <si>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</si>
  <si>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</si>
  <si>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</si>
  <si>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</si>
  <si>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</si>
  <si>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</si>
  <si>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</si>
  <si>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</si>
  <si>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</si>
  <si>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</si>
  <si>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</si>
  <si>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</si>
  <si>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</si>
  <si>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</si>
  <si>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</si>
  <si>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</si>
  <si>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</si>
  <si>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</si>
  <si>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</si>
  <si>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</si>
  <si>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</si>
  <si>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</si>
  <si>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</si>
  <si>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</si>
  <si>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</si>
  <si>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</si>
  <si>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</si>
  <si>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</si>
  <si>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</si>
  <si>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</si>
  <si>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</si>
  <si>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</si>
  <si>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</si>
  <si>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</si>
  <si>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</si>
  <si>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</si>
  <si>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</si>
  <si>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</si>
  <si>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</si>
  <si>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</si>
  <si>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</si>
  <si>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</si>
  <si>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</si>
  <si>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</si>
  <si>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</si>
  <si>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</si>
  <si>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</si>
  <si>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</si>
  <si>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</si>
  <si>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</si>
  <si>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</si>
  <si>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</si>
  <si>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</si>
  <si>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</si>
  <si>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</si>
  <si>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</si>
  <si>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</si>
  <si>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</si>
  <si>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</si>
  <si>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</si>
  <si>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</si>
  <si>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</si>
  <si>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</si>
  <si>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</si>
  <si>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</si>
  <si>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</si>
  <si>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</si>
  <si>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</si>
  <si>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</si>
  <si>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</si>
  <si>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</si>
  <si>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</si>
  <si>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</si>
  <si>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</si>
  <si>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</si>
  <si>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</si>
  <si>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</si>
  <si>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</si>
  <si>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</si>
  <si>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</si>
  <si>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</si>
  <si>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</si>
  <si>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</si>
  <si>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</si>
  <si>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</si>
  <si>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</si>
  <si>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</si>
  <si>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</si>
  <si>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</si>
  <si>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</si>
  <si>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</si>
  <si>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</si>
  <si>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</si>
  <si>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</si>
  <si>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</si>
  <si>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</si>
  <si>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</si>
  <si>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</si>
  <si>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</si>
  <si>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</si>
  <si>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</si>
  <si>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</si>
  <si>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</si>
  <si>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</si>
  <si>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</si>
  <si>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</si>
  <si>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</si>
  <si>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</si>
  <si>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</si>
  <si>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</si>
  <si>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</si>
  <si>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</si>
  <si>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</si>
  <si>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</si>
  <si>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</si>
  <si>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</si>
  <si>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</si>
  <si>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</si>
  <si>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</si>
  <si>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</si>
  <si>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</si>
  <si>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</si>
  <si>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</si>
  <si>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</si>
  <si>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</si>
  <si>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</si>
  <si>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</si>
  <si>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</si>
  <si>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</si>
  <si>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</si>
  <si>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</si>
  <si>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</si>
  <si>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</si>
  <si>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</si>
  <si>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</si>
  <si>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</si>
  <si>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</si>
  <si>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</si>
  <si>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</si>
  <si>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</si>
  <si>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</si>
  <si>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</si>
  <si>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</si>
  <si>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</si>
  <si>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</si>
  <si>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</si>
  <si>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</si>
  <si>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</si>
  <si>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</si>
  <si>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</si>
  <si>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</si>
  <si>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</si>
  <si>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</si>
  <si>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</si>
  <si>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</si>
  <si>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</si>
  <si>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</si>
  <si>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</si>
  <si>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</si>
  <si>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</si>
  <si>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</si>
  <si>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</si>
  <si>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</si>
  <si>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</si>
  <si>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</si>
  <si>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</si>
  <si>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</si>
  <si>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</si>
  <si>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</si>
  <si>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</si>
  <si>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</si>
  <si>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</si>
  <si>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</si>
  <si>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</si>
  <si>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</si>
  <si>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</si>
  <si>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</si>
  <si>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</si>
  <si>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</si>
  <si>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</si>
  <si>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</si>
  <si>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</si>
  <si>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</si>
  <si>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</si>
  <si>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</si>
  <si>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</si>
  <si>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</si>
  <si>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</si>
  <si>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</si>
  <si>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</si>
  <si>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</si>
  <si>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</si>
  <si>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</si>
  <si>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</si>
  <si>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</si>
  <si>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</si>
  <si>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</si>
  <si>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</si>
  <si>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</si>
  <si>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</si>
  <si>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</si>
  <si>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</si>
  <si>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</si>
  <si>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</si>
  <si>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</si>
  <si>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</si>
  <si>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</si>
  <si>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</si>
  <si>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</si>
  <si>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</si>
  <si>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</si>
  <si>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</si>
  <si>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</si>
  <si>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</si>
  <si>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</si>
  <si>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</si>
  <si>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</si>
  <si>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</si>
  <si>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</si>
  <si>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</si>
  <si>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</si>
  <si>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</si>
  <si>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</si>
  <si>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</si>
  <si>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</si>
  <si>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</si>
  <si>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</si>
  <si>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</si>
  <si>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</si>
  <si>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</si>
  <si>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</si>
  <si>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</si>
  <si>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</si>
  <si>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</si>
  <si>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</si>
  <si>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</si>
  <si>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</si>
  <si>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</si>
  <si>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</si>
  <si>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</si>
  <si>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</si>
  <si>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</si>
  <si>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</si>
  <si>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</si>
  <si>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</si>
  <si>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</si>
  <si>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</si>
  <si>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</si>
  <si>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</si>
  <si>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</si>
  <si>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</si>
  <si>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</si>
  <si>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</si>
  <si>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</si>
  <si>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</si>
  <si>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</si>
  <si>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</si>
  <si>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</si>
  <si>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</si>
  <si>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</si>
  <si>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</si>
  <si>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</si>
  <si>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</si>
  <si>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</si>
  <si>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</si>
  <si>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</si>
  <si>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</si>
  <si>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</si>
  <si>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</si>
  <si>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</si>
  <si>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</si>
  <si>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</si>
  <si>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</si>
  <si>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</si>
  <si>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</si>
  <si>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</si>
  <si>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</si>
  <si>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</si>
  <si>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</si>
  <si>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</si>
  <si>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</si>
  <si>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</si>
  <si>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</si>
  <si>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</si>
  <si>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</si>
  <si>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</si>
  <si>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</si>
  <si>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</si>
  <si>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</si>
  <si>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</si>
  <si>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</si>
  <si>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</si>
  <si>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</si>
  <si>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</si>
  <si>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</si>
  <si>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</si>
  <si>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</si>
  <si>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</si>
  <si>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</si>
  <si>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</si>
  <si>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</si>
  <si>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</si>
  <si>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</si>
  <si>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</si>
  <si>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</si>
  <si>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</si>
  <si>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</si>
  <si>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</si>
  <si>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</si>
  <si>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</si>
  <si>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</si>
  <si>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</si>
  <si>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</si>
  <si>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</si>
  <si>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</si>
  <si>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</si>
  <si>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</si>
  <si>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</si>
  <si>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</si>
  <si>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</si>
  <si>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</si>
  <si>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</si>
  <si>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</si>
  <si>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</si>
  <si>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</si>
  <si>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</si>
  <si>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</si>
  <si>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</si>
  <si>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</si>
  <si>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</si>
  <si>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</si>
  <si>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</si>
  <si>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</si>
  <si>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</si>
  <si>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</si>
  <si>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</si>
  <si>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</si>
  <si>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</si>
  <si>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</si>
  <si>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</si>
  <si>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</si>
  <si>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</si>
  <si>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</si>
  <si>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</si>
  <si>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</si>
  <si>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</si>
  <si>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</si>
  <si>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</si>
  <si>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</si>
  <si>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</si>
  <si>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</si>
  <si>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</si>
  <si>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</si>
  <si>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</si>
  <si>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</si>
  <si>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</si>
  <si>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</si>
  <si>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</si>
  <si>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</si>
  <si>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</si>
  <si>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</si>
  <si>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</si>
  <si>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</si>
  <si>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</si>
  <si>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</si>
  <si>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</si>
  <si>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</si>
  <si>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</si>
  <si>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</si>
  <si>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</si>
  <si>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</si>
  <si>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</si>
  <si>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</si>
  <si>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</si>
  <si>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</si>
  <si>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</si>
  <si>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</si>
  <si>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</si>
  <si>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</si>
  <si>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</si>
  <si>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</si>
  <si>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</si>
  <si>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</si>
  <si>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</si>
  <si>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</si>
  <si>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</si>
  <si>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</si>
  <si>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</si>
  <si>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</si>
  <si>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</si>
  <si>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</si>
  <si>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</si>
  <si>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</si>
  <si>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</si>
  <si>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</si>
  <si>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</si>
  <si>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</si>
  <si>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</si>
  <si>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</si>
  <si>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</si>
  <si>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</si>
  <si>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</si>
  <si>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</si>
  <si>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</si>
  <si>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</si>
  <si>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</si>
  <si>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</si>
  <si>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</si>
  <si>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</si>
  <si>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</si>
  <si>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</si>
  <si>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</si>
  <si>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</si>
  <si>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</si>
  <si>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</si>
  <si>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</si>
  <si>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</si>
  <si>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</si>
  <si>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</si>
  <si>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</si>
  <si>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</si>
  <si>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</si>
  <si>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</si>
  <si>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</si>
  <si>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</si>
  <si>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</si>
  <si>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</si>
  <si>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</si>
  <si>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</si>
  <si>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</si>
  <si>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</si>
  <si>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</si>
  <si>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</si>
  <si>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</si>
  <si>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</si>
  <si>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</si>
  <si>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</si>
  <si>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</si>
  <si>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</si>
  <si>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</si>
  <si>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</si>
  <si>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</si>
  <si>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</si>
  <si>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</si>
  <si>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</si>
  <si>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</si>
  <si>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</si>
  <si>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</si>
  <si>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</si>
  <si>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</si>
  <si>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</si>
  <si>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</si>
  <si>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</si>
  <si>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</si>
  <si>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</si>
  <si>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</si>
  <si>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</si>
  <si>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</si>
  <si>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</si>
  <si>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</si>
  <si>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</si>
  <si>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</si>
  <si>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</si>
  <si>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</si>
  <si>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</si>
  <si>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</si>
  <si>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</si>
  <si>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</si>
  <si>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</si>
  <si>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</si>
  <si>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</si>
  <si>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</si>
  <si>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</si>
  <si>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</si>
  <si>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</si>
  <si>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</si>
  <si>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</si>
  <si>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</si>
  <si>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</si>
  <si>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</si>
  <si>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</si>
  <si>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</si>
  <si>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</si>
  <si>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</si>
  <si>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</si>
  <si>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</si>
  <si>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</si>
  <si>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</si>
  <si>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</si>
  <si>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</si>
  <si>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</si>
  <si>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</si>
  <si>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</si>
  <si>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</si>
  <si>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</si>
  <si>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</si>
  <si>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</si>
  <si>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</si>
  <si>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</si>
  <si>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</si>
  <si>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</si>
  <si>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</si>
  <si>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</si>
  <si>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</si>
  <si>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</si>
  <si>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</si>
  <si>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</si>
  <si>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</si>
  <si>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</si>
  <si>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</si>
  <si>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</si>
  <si>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</si>
  <si>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</si>
  <si>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</si>
  <si>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</si>
  <si>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</si>
  <si>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</si>
  <si>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</si>
  <si>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</si>
  <si>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</si>
  <si>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</si>
  <si>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</si>
  <si>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</si>
  <si>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</si>
  <si>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</si>
  <si>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</si>
  <si>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</si>
  <si>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</si>
  <si>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</si>
  <si>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</si>
  <si>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</si>
  <si>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</si>
  <si>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</si>
  <si>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</si>
  <si>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</si>
  <si>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</si>
  <si>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</si>
  <si>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</si>
  <si>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</si>
  <si>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</si>
  <si>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</si>
  <si>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</si>
  <si>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</si>
  <si>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</si>
  <si>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</si>
  <si>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</si>
  <si>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</si>
  <si>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</si>
  <si>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</si>
  <si>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</si>
  <si>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</si>
  <si>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</si>
  <si>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</si>
  <si>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</si>
  <si>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</si>
  <si>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</si>
  <si>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</si>
  <si>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</si>
  <si>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</si>
  <si>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</si>
  <si>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</si>
  <si>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</si>
  <si>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</si>
  <si>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</si>
  <si>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</si>
  <si>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</si>
  <si>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</si>
  <si>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</si>
  <si>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</si>
  <si>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</si>
  <si>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</si>
  <si>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</si>
  <si>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</si>
  <si>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</si>
  <si>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</si>
  <si>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</si>
  <si>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</si>
  <si>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</si>
  <si>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</si>
  <si>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</si>
  <si>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</si>
  <si>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</si>
  <si>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</si>
  <si>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</si>
  <si>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</si>
  <si>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</si>
  <si>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</si>
  <si>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</si>
  <si>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</si>
  <si>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</si>
  <si>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</si>
  <si>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</si>
  <si>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</si>
  <si>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</si>
  <si>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</si>
  <si>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</si>
  <si>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</si>
  <si>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</si>
  <si>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</si>
  <si>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</si>
  <si>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</si>
  <si>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</si>
  <si>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</si>
  <si>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</si>
  <si>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</si>
  <si>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</si>
  <si>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</si>
  <si>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</si>
  <si>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</si>
  <si>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</si>
  <si>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</si>
  <si>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</si>
  <si>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</si>
  <si>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</si>
  <si>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</si>
  <si>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</si>
  <si>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</si>
  <si>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</si>
  <si>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</si>
  <si>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</si>
  <si>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</si>
  <si>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</si>
  <si>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</si>
  <si>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</si>
  <si>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</si>
  <si>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</si>
  <si>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</si>
  <si>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</si>
  <si>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</si>
  <si>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</si>
  <si>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</si>
  <si>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</si>
  <si>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</si>
  <si>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</si>
  <si>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</si>
  <si>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</si>
  <si>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</si>
  <si>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</si>
  <si>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</si>
  <si>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</si>
  <si>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</si>
  <si>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</si>
  <si>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</si>
  <si>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</si>
  <si>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</si>
  <si>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</si>
  <si>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</si>
  <si>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</si>
  <si>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</si>
  <si>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</si>
  <si>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</si>
  <si>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</si>
  <si>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</si>
  <si>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</si>
  <si>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</si>
  <si>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</si>
  <si>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</si>
  <si>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</si>
  <si>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</si>
  <si>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</si>
  <si>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</si>
  <si>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</si>
  <si>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</si>
  <si>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</si>
  <si>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</si>
  <si>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</si>
  <si>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</si>
  <si>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</si>
  <si>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</si>
  <si>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</si>
  <si>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</si>
  <si>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</si>
  <si>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</si>
  <si>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</si>
  <si>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</si>
  <si>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</si>
  <si>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</si>
  <si>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</si>
  <si>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</si>
  <si>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</si>
  <si>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</si>
  <si>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</si>
  <si>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</si>
  <si>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</si>
  <si>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</si>
  <si>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</si>
  <si>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</si>
  <si>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</si>
  <si>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</si>
  <si>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</si>
  <si>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</si>
  <si>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</si>
  <si>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</si>
  <si>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</si>
  <si>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</si>
  <si>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</si>
  <si>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</si>
  <si>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</si>
  <si>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</si>
  <si>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</si>
  <si>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</si>
  <si>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</si>
  <si>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</si>
  <si>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</si>
  <si>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</si>
  <si>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</si>
  <si>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</si>
  <si>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</si>
  <si>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</si>
  <si>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</si>
  <si>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</si>
  <si>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</si>
  <si>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</si>
  <si>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</si>
  <si>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</si>
  <si>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</si>
  <si>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</si>
  <si>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</si>
  <si>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</si>
  <si>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</si>
  <si>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</si>
  <si>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</si>
  <si>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</si>
  <si>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</si>
  <si>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</si>
  <si>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</si>
  <si>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</si>
  <si>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</si>
  <si>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</si>
  <si>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</si>
  <si>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</si>
  <si>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</si>
  <si>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</si>
  <si>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</si>
  <si>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</si>
  <si>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</si>
  <si>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</si>
  <si>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</si>
  <si>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</si>
  <si>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</si>
  <si>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</si>
  <si>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</si>
  <si>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</si>
  <si>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</si>
  <si>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</si>
  <si>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</si>
  <si>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</si>
  <si>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</si>
  <si>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</si>
  <si>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</si>
  <si>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</si>
  <si>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</si>
  <si>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</si>
  <si>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</si>
  <si>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</si>
  <si>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</si>
  <si>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</si>
  <si>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</si>
  <si>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</si>
  <si>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</si>
  <si>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</si>
  <si>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</si>
  <si>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</si>
  <si>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</si>
  <si>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</si>
  <si>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</si>
  <si>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</si>
  <si>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</si>
  <si>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</si>
  <si>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</si>
  <si>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</si>
  <si>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</si>
  <si>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</si>
  <si>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</si>
  <si>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</si>
  <si>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</si>
  <si>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</si>
  <si>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</si>
  <si>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</si>
  <si>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</si>
  <si>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</si>
  <si>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</si>
  <si>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</si>
  <si>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</si>
  <si>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</si>
  <si>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</si>
  <si>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</si>
  <si>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</si>
  <si>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</si>
  <si>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</si>
  <si>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</si>
  <si>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</si>
  <si>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</si>
  <si>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</si>
  <si>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</si>
  <si>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</si>
  <si>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</si>
  <si>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</si>
  <si>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</si>
  <si>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</si>
  <si>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</si>
  <si>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</si>
  <si>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</si>
  <si>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</si>
  <si>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</si>
  <si>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</si>
  <si>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</si>
  <si>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</si>
  <si>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</si>
  <si>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</si>
  <si>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</si>
  <si>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</si>
  <si>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</si>
  <si>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</si>
  <si>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</si>
  <si>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</si>
  <si>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</si>
  <si>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</si>
  <si>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</si>
  <si>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</si>
  <si>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</si>
  <si>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</si>
  <si>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</si>
  <si>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</si>
  <si>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</si>
  <si>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</si>
  <si>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</si>
  <si>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</si>
  <si>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</si>
  <si>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</si>
  <si>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</si>
  <si>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</si>
  <si>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</si>
  <si>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</si>
  <si>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</si>
  <si>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</si>
  <si>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</si>
  <si>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</si>
  <si>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</si>
  <si>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</si>
  <si>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</si>
  <si>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</si>
  <si>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</si>
  <si>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</si>
  <si>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</si>
  <si>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</si>
  <si>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</si>
  <si>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</si>
  <si>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</si>
  <si>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</si>
  <si>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</si>
  <si>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</si>
  <si>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</si>
  <si>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</si>
  <si>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</si>
  <si>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</si>
  <si>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</si>
  <si>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</si>
  <si>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</si>
  <si>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</si>
  <si>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</si>
  <si>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</si>
  <si>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</si>
  <si>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</si>
  <si>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</si>
  <si>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</si>
  <si>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</si>
  <si>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</si>
  <si>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</si>
  <si>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</si>
  <si>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</si>
  <si>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</si>
  <si>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</si>
  <si>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</si>
  <si>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</si>
  <si>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</si>
  <si>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</si>
  <si>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</si>
  <si>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</si>
  <si>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</si>
  <si>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</si>
  <si>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</si>
  <si>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</si>
  <si>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</si>
  <si>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</si>
  <si>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</si>
  <si>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</si>
  <si>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</si>
  <si>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</si>
  <si>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</si>
  <si>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</si>
  <si>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</si>
  <si>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</si>
  <si>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</si>
  <si>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</si>
  <si>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</si>
  <si>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</si>
  <si>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</si>
  <si>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</si>
  <si>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</si>
  <si>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</si>
  <si>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</si>
  <si>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</si>
  <si>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</si>
  <si>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</si>
  <si>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</si>
  <si>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</si>
  <si>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</si>
  <si>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</si>
  <si>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</si>
  <si>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</si>
  <si>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</si>
  <si>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</si>
  <si>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</si>
  <si>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</si>
  <si>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</si>
  <si>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</si>
  <si>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</si>
  <si>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</si>
  <si>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</si>
  <si>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</si>
  <si>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</si>
  <si>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</si>
  <si>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</si>
  <si>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</si>
  <si>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</si>
  <si>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</si>
  <si>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</si>
  <si>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</si>
  <si>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</si>
  <si>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</si>
  <si>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</si>
  <si>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</si>
  <si>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</si>
  <si>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</si>
  <si>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</si>
  <si>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</si>
  <si>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</si>
  <si>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</si>
  <si>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</si>
  <si>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</si>
  <si>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</si>
  <si>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</si>
  <si>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</si>
  <si>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</si>
  <si>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</si>
  <si>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</si>
  <si>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</si>
  <si>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</si>
  <si>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</si>
  <si>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</si>
  <si>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</si>
  <si>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</si>
  <si>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</si>
  <si>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</si>
  <si>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</si>
  <si>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</si>
  <si>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</si>
  <si>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</si>
  <si>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</si>
  <si>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</si>
  <si>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</si>
  <si>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</si>
  <si>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</si>
  <si>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</si>
  <si>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</si>
  <si>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</si>
  <si>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</si>
  <si>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</si>
  <si>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</si>
  <si>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</si>
  <si>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</si>
  <si>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</si>
  <si>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</si>
  <si>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</si>
  <si>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</si>
  <si>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</si>
  <si>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</si>
  <si>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</si>
  <si>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</si>
  <si>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</si>
  <si>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</si>
  <si>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</si>
  <si>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</si>
  <si>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</si>
  <si>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</si>
  <si>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</si>
  <si>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</si>
  <si>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</si>
  <si>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</si>
  <si>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</si>
  <si>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</si>
  <si>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</si>
  <si>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</si>
  <si>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</si>
  <si>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</si>
  <si>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</si>
  <si>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</si>
  <si>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</si>
  <si>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</si>
  <si>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</si>
  <si>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</si>
  <si>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</si>
  <si>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</si>
  <si>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</si>
  <si>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</si>
  <si>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</si>
  <si>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</si>
  <si>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</si>
  <si>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</si>
  <si>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</si>
  <si>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</si>
  <si>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</si>
  <si>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</si>
  <si>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</si>
  <si>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</si>
  <si>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</si>
  <si>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</si>
  <si>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</si>
  <si>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</si>
  <si>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</si>
  <si>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</si>
  <si>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</si>
  <si>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</si>
  <si>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</si>
  <si>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</si>
  <si>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</si>
  <si>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</si>
  <si>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</si>
  <si>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</si>
  <si>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</si>
  <si>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</si>
  <si>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</si>
  <si>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</si>
  <si>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</si>
  <si>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</si>
  <si>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</si>
  <si>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</si>
  <si>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</si>
  <si>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</si>
  <si>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</si>
  <si>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</si>
  <si>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</si>
  <si>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</si>
  <si>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</si>
  <si>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</si>
  <si>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</si>
  <si>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</si>
  <si>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</si>
  <si>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</si>
  <si>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</si>
  <si>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</si>
  <si>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</si>
  <si>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</si>
  <si>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</si>
  <si>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</si>
  <si>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</si>
  <si>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</si>
  <si>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</si>
  <si>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</si>
  <si>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</si>
  <si>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</si>
  <si>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</si>
  <si>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</si>
  <si>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</si>
  <si>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</si>
  <si>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</si>
  <si>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</si>
  <si>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</si>
  <si>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</si>
  <si>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</si>
  <si>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</si>
  <si>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</si>
  <si>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</si>
  <si>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</si>
  <si>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</si>
  <si>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</si>
  <si>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</si>
  <si>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</si>
  <si>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</si>
  <si>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</si>
  <si>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</si>
  <si>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</si>
  <si>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</si>
  <si>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</si>
  <si>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</si>
  <si>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</si>
  <si>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</si>
  <si>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</si>
  <si>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</si>
  <si>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</si>
  <si>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</si>
  <si>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</si>
  <si>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</si>
  <si>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</si>
  <si>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</si>
  <si>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</si>
  <si>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</si>
  <si>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</si>
  <si>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</si>
  <si>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</si>
  <si>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</si>
  <si>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</si>
  <si>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</si>
  <si>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</si>
  <si>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</si>
  <si>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</si>
  <si>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</si>
  <si>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</si>
  <si>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</si>
  <si>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</si>
  <si>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</si>
  <si>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</si>
  <si>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</si>
  <si>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</si>
  <si>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</si>
  <si>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</si>
  <si>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</si>
  <si>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</si>
  <si>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</si>
  <si>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</si>
  <si>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</si>
  <si>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</si>
  <si>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</si>
  <si>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</si>
  <si>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</si>
  <si>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</si>
  <si>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</si>
  <si>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</si>
  <si>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</si>
  <si>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</si>
  <si>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</si>
  <si>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</si>
  <si>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</si>
  <si>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</si>
  <si>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</si>
  <si>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</si>
  <si>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</si>
  <si>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</si>
  <si>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</si>
  <si>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</si>
  <si>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</si>
  <si>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</si>
  <si>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</si>
  <si>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</si>
  <si>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</si>
  <si>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</si>
  <si>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</si>
  <si>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</si>
  <si>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</si>
  <si>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</si>
  <si>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</si>
  <si>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</si>
  <si>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</si>
  <si>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</si>
  <si>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</si>
  <si>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</si>
  <si>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</si>
  <si>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</si>
  <si>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</si>
  <si>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</si>
  <si>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</si>
  <si>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</si>
  <si>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</si>
  <si>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</si>
  <si>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</si>
  <si>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</si>
  <si>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</si>
  <si>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</si>
  <si>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</si>
  <si>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</si>
  <si>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</si>
  <si>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</si>
  <si>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</si>
  <si>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</si>
  <si>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</si>
  <si>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</si>
  <si>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</si>
  <si>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</si>
  <si>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</si>
  <si>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</si>
  <si>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</si>
  <si>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</si>
  <si>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</si>
  <si>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</si>
  <si>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</si>
  <si>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</si>
  <si>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</si>
  <si>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</si>
  <si>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</si>
  <si>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</si>
  <si>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</si>
  <si>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</si>
  <si>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</si>
  <si>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</si>
  <si>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</si>
  <si>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</si>
  <si>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</si>
  <si>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</si>
  <si>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</si>
  <si>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</si>
  <si>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</si>
  <si>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</si>
  <si>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</si>
  <si>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</si>
  <si>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</si>
  <si>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</si>
  <si>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</si>
  <si>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</si>
  <si>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</si>
  <si>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</si>
  <si>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</si>
  <si>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</si>
  <si>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</si>
  <si>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</si>
  <si>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</si>
  <si>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</si>
  <si>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</si>
  <si>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</si>
  <si>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</si>
  <si>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</si>
  <si>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</si>
  <si>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</si>
  <si>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</si>
  <si>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</si>
  <si>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</si>
  <si>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</si>
  <si>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</si>
  <si>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</si>
  <si>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</si>
  <si>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</si>
  <si>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</si>
  <si>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</si>
  <si>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</si>
  <si>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</si>
  <si>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</si>
  <si>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</si>
  <si>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</si>
  <si>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</si>
  <si>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</si>
  <si>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</si>
  <si>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</si>
  <si>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</si>
  <si>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</si>
  <si>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</si>
  <si>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</si>
  <si>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</si>
  <si>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</si>
  <si>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</si>
  <si>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</si>
  <si>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</si>
  <si>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</si>
  <si>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</si>
  <si>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</si>
  <si>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</si>
  <si>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</si>
  <si>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</si>
  <si>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</si>
  <si>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</si>
  <si>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</si>
  <si>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</si>
  <si>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</si>
  <si>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</si>
  <si>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</si>
  <si>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</si>
  <si>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</si>
  <si>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</si>
  <si>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</si>
  <si>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</si>
  <si>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</si>
  <si>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</si>
  <si>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</si>
  <si>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</si>
  <si>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</si>
  <si>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</si>
  <si>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</si>
  <si>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</si>
  <si>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</si>
  <si>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</si>
  <si>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</si>
  <si>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</si>
  <si>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</si>
  <si>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</si>
  <si>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</si>
  <si>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</si>
  <si>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</si>
  <si>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</si>
  <si>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</si>
  <si>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</si>
  <si>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</si>
  <si>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</si>
  <si>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</si>
  <si>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</si>
  <si>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</si>
  <si>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</si>
  <si>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</si>
  <si>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</si>
  <si>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</si>
  <si>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</si>
  <si>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</si>
  <si>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</si>
  <si>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</si>
  <si>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</si>
  <si>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</si>
  <si>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</si>
  <si>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</si>
  <si>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</si>
  <si>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</si>
  <si>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</si>
  <si>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</si>
  <si>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</si>
  <si>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</si>
  <si>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</si>
  <si>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</si>
  <si>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</si>
  <si>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</si>
  <si>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</si>
  <si>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</si>
  <si>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</si>
  <si>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</si>
  <si>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</si>
  <si>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</si>
  <si>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</si>
  <si>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</si>
  <si>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</si>
  <si>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</si>
  <si>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</si>
  <si>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</si>
  <si>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</si>
  <si>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</si>
  <si>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</si>
  <si>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</si>
  <si>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</si>
  <si>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</si>
  <si>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</si>
  <si>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</si>
  <si>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</si>
  <si>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</si>
  <si>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</si>
  <si>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</si>
  <si>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</si>
  <si>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</si>
  <si>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</si>
  <si>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</si>
  <si>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</si>
  <si>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</si>
  <si>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</si>
  <si>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</si>
  <si>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</si>
  <si>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</si>
  <si>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</si>
  <si>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</si>
  <si>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</si>
  <si>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</si>
  <si>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</si>
  <si>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</si>
  <si>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</si>
  <si>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</si>
  <si>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</si>
  <si>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</si>
  <si>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</si>
  <si>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</si>
  <si>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</si>
  <si>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</si>
  <si>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</si>
  <si>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</si>
  <si>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</si>
  <si>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</si>
  <si>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</si>
  <si>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</si>
  <si>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</si>
  <si>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</si>
  <si>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</si>
  <si>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</si>
  <si>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</si>
  <si>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</si>
  <si>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</si>
  <si>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</si>
  <si>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</si>
  <si>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</si>
  <si>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</si>
  <si>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</si>
  <si>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</si>
  <si>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</si>
  <si>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</si>
  <si>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</si>
  <si>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</si>
  <si>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</si>
  <si>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</si>
  <si>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</si>
  <si>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</si>
  <si>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</si>
  <si>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</si>
  <si>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</si>
  <si>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</si>
  <si>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</si>
  <si>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</si>
  <si>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</si>
  <si>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</si>
  <si>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</si>
  <si>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</si>
  <si>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</si>
  <si>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</si>
  <si>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</si>
  <si>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</si>
  <si>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</si>
  <si>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</si>
  <si>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</si>
  <si>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</si>
  <si>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</si>
  <si>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</si>
  <si>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</si>
  <si>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</si>
  <si>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</si>
  <si>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</si>
  <si>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</si>
  <si>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</si>
  <si>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</si>
  <si>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</si>
  <si>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</si>
  <si>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</si>
  <si>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</si>
  <si>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</si>
  <si>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</si>
  <si>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</si>
  <si>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</si>
  <si>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</si>
  <si>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</si>
  <si>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</si>
  <si>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</si>
  <si>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</si>
  <si>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</si>
  <si>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</si>
  <si>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</si>
  <si>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</si>
  <si>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</si>
  <si>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</si>
  <si>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</si>
  <si>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</si>
  <si>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</si>
  <si>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</si>
  <si>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</si>
  <si>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</si>
  <si>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</si>
  <si>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</si>
  <si>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</si>
  <si>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</si>
  <si>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</si>
  <si>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</si>
  <si>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</si>
  <si>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</si>
  <si>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</si>
  <si>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</si>
  <si>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</si>
  <si>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</si>
  <si>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</si>
  <si>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</si>
  <si>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</si>
  <si>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</si>
  <si>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</si>
  <si>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</si>
  <si>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</si>
  <si>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</si>
  <si>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</si>
  <si>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</si>
  <si>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</si>
  <si>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</si>
  <si>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</si>
  <si>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</si>
  <si>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</si>
  <si>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</si>
  <si>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</si>
  <si>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</si>
  <si>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</si>
  <si>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</si>
  <si>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</si>
  <si>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</si>
  <si>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</si>
  <si>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</si>
  <si>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</si>
  <si>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</si>
  <si>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</si>
  <si>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</si>
  <si>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</si>
  <si>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</si>
  <si>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</si>
  <si>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</si>
  <si>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</si>
  <si>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</si>
  <si>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</si>
  <si>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</si>
  <si>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</si>
  <si>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</si>
  <si>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</si>
  <si>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</si>
  <si>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</si>
  <si>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</si>
  <si>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</si>
  <si>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</si>
  <si>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</si>
  <si>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</si>
  <si>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</si>
  <si>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</si>
  <si>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</si>
  <si>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</si>
  <si>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</si>
  <si>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</si>
  <si>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</si>
  <si>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</si>
  <si>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</si>
  <si>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</si>
  <si>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</si>
  <si>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</si>
  <si>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</si>
  <si>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</si>
  <si>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</si>
  <si>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</si>
  <si>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</si>
  <si>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</si>
  <si>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</si>
  <si>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</si>
  <si>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</si>
  <si>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</si>
  <si>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</si>
  <si>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</si>
  <si>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</si>
  <si>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</si>
  <si>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</si>
  <si>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</si>
  <si>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</si>
  <si>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</si>
  <si>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</si>
  <si>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</si>
  <si>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</si>
  <si>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</si>
  <si>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</si>
  <si>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</si>
  <si>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</si>
  <si>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</si>
  <si>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</si>
  <si>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</si>
  <si>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</si>
  <si>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</si>
  <si>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</si>
  <si>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</si>
  <si>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</si>
  <si>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</si>
  <si>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</si>
  <si>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</si>
  <si>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</si>
  <si>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</si>
  <si>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</si>
  <si>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</si>
  <si>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</si>
  <si>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</si>
  <si>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</si>
  <si>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</si>
  <si>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</si>
  <si>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</si>
  <si>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</si>
  <si>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</si>
  <si>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</si>
  <si>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</si>
  <si>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</si>
  <si>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</si>
  <si>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</si>
  <si>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</si>
  <si>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</si>
  <si>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</si>
  <si>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</si>
  <si>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</si>
  <si>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</si>
  <si>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</si>
  <si>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</si>
  <si>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</si>
  <si>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</si>
  <si>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</si>
  <si>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</si>
  <si>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</si>
  <si>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</si>
  <si>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</si>
  <si>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</si>
  <si>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</si>
  <si>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</si>
  <si>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</si>
  <si>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</si>
  <si>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</si>
  <si>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</si>
  <si>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</si>
  <si>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</si>
  <si>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</si>
  <si>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</si>
  <si>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</si>
  <si>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</si>
  <si>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</si>
  <si>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</si>
  <si>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</si>
  <si>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</si>
  <si>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</si>
  <si>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</si>
  <si>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</si>
  <si>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</si>
  <si>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</si>
  <si>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</si>
  <si>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</si>
  <si>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</si>
  <si>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</si>
  <si>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</si>
  <si>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</si>
  <si>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</si>
  <si>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</si>
  <si>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</si>
  <si>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</si>
  <si>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</si>
  <si>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</si>
  <si>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</si>
  <si>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</si>
  <si>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</si>
  <si>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</si>
  <si>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</si>
  <si>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</si>
  <si>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</si>
  <si>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</si>
  <si>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</si>
  <si>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</si>
  <si>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</si>
  <si>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</si>
  <si>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</si>
  <si>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</si>
  <si>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</si>
  <si>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</si>
  <si>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</si>
  <si>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</si>
  <si>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</si>
  <si>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</si>
  <si>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</si>
  <si>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</si>
  <si>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</si>
  <si>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</si>
  <si>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</si>
  <si>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</si>
  <si>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</si>
  <si>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</si>
  <si>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</si>
  <si>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</si>
  <si>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</si>
  <si>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</si>
  <si>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</si>
  <si>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</si>
  <si>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</si>
  <si>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</si>
  <si>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</si>
  <si>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</si>
  <si>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</si>
  <si>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</si>
  <si>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</si>
  <si>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</si>
  <si>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</si>
  <si>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</si>
  <si>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</si>
  <si>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</si>
  <si>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</si>
  <si>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</si>
  <si>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</si>
  <si>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</si>
  <si>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</si>
  <si>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</si>
  <si>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</si>
  <si>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</si>
  <si>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</si>
  <si>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</si>
  <si>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</si>
  <si>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</si>
  <si>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</si>
  <si>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</si>
  <si>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</si>
  <si>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</si>
  <si>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</si>
  <si>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</si>
  <si>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</si>
  <si>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</si>
  <si>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</si>
  <si>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</si>
  <si>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</si>
  <si>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</si>
  <si>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</si>
  <si>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</si>
  <si>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</si>
  <si>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</si>
  <si>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</si>
  <si>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</si>
  <si>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</si>
  <si>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</si>
  <si>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</si>
  <si>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</si>
  <si>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</si>
  <si>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</si>
  <si>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</si>
  <si>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</si>
  <si>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</si>
  <si>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</si>
  <si>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</si>
  <si>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</si>
  <si>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</si>
  <si>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</si>
  <si>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</si>
  <si>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</si>
  <si>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</si>
  <si>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</si>
  <si>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</si>
  <si>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</si>
  <si>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</si>
  <si>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</si>
  <si>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</si>
  <si>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</si>
  <si>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</si>
  <si>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</si>
  <si>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</si>
  <si>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</si>
  <si>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</si>
  <si>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</si>
  <si>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</si>
  <si>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</si>
  <si>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</si>
  <si>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</si>
  <si>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</si>
  <si>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</si>
  <si>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</si>
  <si>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</si>
  <si>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</si>
  <si>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</si>
  <si>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</si>
  <si>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</si>
  <si>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</si>
  <si>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</si>
  <si>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</si>
  <si>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</si>
  <si>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</si>
  <si>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</si>
  <si>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</si>
  <si>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</si>
  <si>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</si>
  <si>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</si>
  <si>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</si>
  <si>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</si>
  <si>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</si>
  <si>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</si>
  <si>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</si>
  <si>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</si>
  <si>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</si>
  <si>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</si>
  <si>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</si>
  <si>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</si>
  <si>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</si>
  <si>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</si>
  <si>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</si>
  <si>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</si>
  <si>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</si>
  <si>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</si>
  <si>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</si>
  <si>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</si>
  <si>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</si>
  <si>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</si>
  <si>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</si>
  <si>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</si>
  <si>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</si>
  <si>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</si>
  <si>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</si>
  <si>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</si>
  <si>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</si>
  <si>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</si>
  <si>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</si>
  <si>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</si>
  <si>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</si>
  <si>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</si>
  <si>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</si>
  <si>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</si>
  <si>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</si>
  <si>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</si>
  <si>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</si>
  <si>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</si>
  <si>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</si>
  <si>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</si>
  <si>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</si>
  <si>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</si>
  <si>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</si>
  <si>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</si>
  <si>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</si>
  <si>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</si>
  <si>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</si>
  <si>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</si>
  <si>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</si>
  <si>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</si>
  <si>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</si>
  <si>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</si>
  <si>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</si>
  <si>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</si>
  <si>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</si>
  <si>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</si>
  <si>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</si>
  <si>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</si>
  <si>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</si>
  <si>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</si>
  <si>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</si>
  <si>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</si>
  <si>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</si>
  <si>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</si>
  <si>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</si>
  <si>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</si>
  <si>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</si>
  <si>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</si>
  <si>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</si>
  <si>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</si>
  <si>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</si>
  <si>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</si>
  <si>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</si>
  <si>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</si>
  <si>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</si>
  <si>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</si>
  <si>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</si>
  <si>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</si>
  <si>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</si>
  <si>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</si>
  <si>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</si>
  <si>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</si>
  <si>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</si>
  <si>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</si>
  <si>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</si>
  <si>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</si>
  <si>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</si>
  <si>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</si>
  <si>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</si>
  <si>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</si>
  <si>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</si>
  <si>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</si>
  <si>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</si>
  <si>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</si>
  <si>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</si>
  <si>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</si>
  <si>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</si>
  <si>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</si>
  <si>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</si>
  <si>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</si>
  <si>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</si>
  <si>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</si>
  <si>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</si>
  <si>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</si>
  <si>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</si>
  <si>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</si>
  <si>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</si>
  <si>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</si>
  <si>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</si>
  <si>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</si>
  <si>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</si>
  <si>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</si>
  <si>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</si>
  <si>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</si>
  <si>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</si>
  <si>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</si>
  <si>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</si>
  <si>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</si>
  <si>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</si>
  <si>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</si>
  <si>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</si>
  <si>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</si>
  <si>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</si>
  <si>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</si>
  <si>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</si>
  <si>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</si>
  <si>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</si>
  <si>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</si>
  <si>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</si>
  <si>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</si>
  <si>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</si>
  <si>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</si>
  <si>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</si>
  <si>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</si>
  <si>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</si>
  <si>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</si>
  <si>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</si>
  <si>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</si>
  <si>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</si>
  <si>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</si>
  <si>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</si>
  <si>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</si>
  <si>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</si>
  <si>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</si>
  <si>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</si>
  <si>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</si>
  <si>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</si>
  <si>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</si>
  <si>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</si>
  <si>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</si>
  <si>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</si>
  <si>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</si>
  <si>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</si>
  <si>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</si>
  <si>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</si>
  <si>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</si>
  <si>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</si>
  <si>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</si>
  <si>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</si>
  <si>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</si>
  <si>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</si>
  <si>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</si>
  <si>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</si>
  <si>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</si>
  <si>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</si>
  <si>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</si>
  <si>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</si>
  <si>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</si>
  <si>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</si>
  <si>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</si>
  <si>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</si>
  <si>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</si>
  <si>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</si>
  <si>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</si>
  <si>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</si>
  <si>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</si>
  <si>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</si>
  <si>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</si>
  <si>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</si>
  <si>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</si>
  <si>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</si>
  <si>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</si>
  <si>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</si>
  <si>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</si>
  <si>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</si>
  <si>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</si>
  <si>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</si>
  <si>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</si>
  <si>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</si>
  <si>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</si>
  <si>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</si>
  <si>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</si>
  <si>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</si>
  <si>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</si>
  <si>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</si>
  <si>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</si>
  <si>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</si>
  <si>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</si>
  <si>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</si>
  <si>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</si>
  <si>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</si>
  <si>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</si>
  <si>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</si>
  <si>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</si>
  <si>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</si>
  <si>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</si>
  <si>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</si>
  <si>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</si>
  <si>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</si>
  <si>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</si>
  <si>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</si>
  <si>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</si>
  <si>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</si>
  <si>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</si>
  <si>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</si>
  <si>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</si>
  <si>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</si>
  <si>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</si>
  <si>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</si>
  <si>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</si>
  <si>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</si>
  <si>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</si>
  <si>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</si>
  <si>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</si>
  <si>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</si>
  <si>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</si>
  <si>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</si>
  <si>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</si>
  <si>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</si>
  <si>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</si>
  <si>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</si>
  <si>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</si>
  <si>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</si>
  <si>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</si>
  <si>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</si>
  <si>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</si>
  <si>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</si>
  <si>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</si>
  <si>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</si>
  <si>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</si>
  <si>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</si>
  <si>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</si>
  <si>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</si>
  <si>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</si>
  <si>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</si>
  <si>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</si>
  <si>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</si>
  <si>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</si>
  <si>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</si>
  <si>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</si>
  <si>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</si>
  <si>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</si>
  <si>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</si>
  <si>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</si>
  <si>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</si>
  <si>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</si>
  <si>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</si>
  <si>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</si>
  <si>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</si>
  <si>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</si>
  <si>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</si>
  <si>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</si>
  <si>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</si>
  <si>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</si>
  <si>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</si>
  <si>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</si>
  <si>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</si>
  <si>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</si>
  <si>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</si>
  <si>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</si>
  <si>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</si>
  <si>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</si>
  <si>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</si>
  <si>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</si>
  <si>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</si>
  <si>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</si>
  <si>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</si>
  <si>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</si>
  <si>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</si>
  <si>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</si>
  <si>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</si>
  <si>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</si>
  <si>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</si>
  <si>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</si>
  <si>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</si>
  <si>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</si>
  <si>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</si>
  <si>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</si>
  <si>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</si>
  <si>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</si>
  <si>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</si>
  <si>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</si>
  <si>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</si>
  <si>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</si>
  <si>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</si>
  <si>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</si>
  <si>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</si>
  <si>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</si>
  <si>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</si>
  <si>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</si>
  <si>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</si>
  <si>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</si>
  <si>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</si>
  <si>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</si>
  <si>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</si>
  <si>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</si>
  <si>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</si>
  <si>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</si>
  <si>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</si>
  <si>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</si>
  <si>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</si>
  <si>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</si>
  <si>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</si>
  <si>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</si>
  <si>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</si>
  <si>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</si>
  <si>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</si>
  <si>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</si>
  <si>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</si>
  <si>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</si>
  <si>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</si>
  <si>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</si>
  <si>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</si>
  <si>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</si>
  <si>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</si>
  <si>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</si>
  <si>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</si>
  <si>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</si>
  <si>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</si>
  <si>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</si>
  <si>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</si>
  <si>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</si>
  <si>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</si>
  <si>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</si>
  <si>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</si>
  <si>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</si>
  <si>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</si>
  <si>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</si>
  <si>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</si>
  <si>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</si>
  <si>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</si>
  <si>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</si>
  <si>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</si>
  <si>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</si>
  <si>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</si>
  <si>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</si>
  <si>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</si>
  <si>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</si>
  <si>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</si>
  <si>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</si>
  <si>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</si>
  <si>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</si>
  <si>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</si>
  <si>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</si>
  <si>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</si>
  <si>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</si>
  <si>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</si>
  <si>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</si>
  <si>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</si>
  <si>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</si>
  <si>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</si>
  <si>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</si>
  <si>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</si>
  <si>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</si>
  <si>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</si>
  <si>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</si>
  <si>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</si>
  <si>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</si>
  <si>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</si>
  <si>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</si>
  <si>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</si>
  <si>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</si>
  <si>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</si>
  <si>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</si>
  <si>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</si>
  <si>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</si>
  <si>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</si>
  <si>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</si>
  <si>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</si>
  <si>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</si>
  <si>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</si>
  <si>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</si>
  <si>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</si>
  <si>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</si>
  <si>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</si>
  <si>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</si>
  <si>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</si>
  <si>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</si>
  <si>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</si>
  <si>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</si>
  <si>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</si>
  <si>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</si>
  <si>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</si>
  <si>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</si>
  <si>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</si>
  <si>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</si>
  <si>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</si>
  <si>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</si>
  <si>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</si>
  <si>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</si>
  <si>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</si>
  <si>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</si>
  <si>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</si>
  <si>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</si>
  <si>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</si>
  <si>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</si>
  <si>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</si>
  <si>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</si>
  <si>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</si>
  <si>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</si>
  <si>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</si>
  <si>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</si>
  <si>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</si>
  <si>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</si>
  <si>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</si>
  <si>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</si>
  <si>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</si>
  <si>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</si>
  <si>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</si>
  <si>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</si>
  <si>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</si>
  <si>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</si>
  <si>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</si>
  <si>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</si>
  <si>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</si>
  <si>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</si>
  <si>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</si>
  <si>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</si>
  <si>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</si>
  <si>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</si>
  <si>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</si>
  <si>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</si>
  <si>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</si>
  <si>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</si>
  <si>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</si>
  <si>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</si>
  <si>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</si>
  <si>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</si>
  <si>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</si>
  <si>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</si>
  <si>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</si>
  <si>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</si>
  <si>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</si>
  <si>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</si>
  <si>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</si>
  <si>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</si>
  <si>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</si>
  <si>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</si>
  <si>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</si>
  <si>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</si>
  <si>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</si>
  <si>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</si>
  <si>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</si>
  <si>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</si>
  <si>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</si>
  <si>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</si>
  <si>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</si>
  <si>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</si>
  <si>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</si>
  <si>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</si>
  <si>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</si>
  <si>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</si>
  <si>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</si>
  <si>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</si>
  <si>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</si>
  <si>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</si>
  <si>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</si>
  <si>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</si>
  <si>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</si>
  <si>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</si>
  <si>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</si>
  <si>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</si>
  <si>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</si>
  <si>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</si>
  <si>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</si>
  <si>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</si>
  <si>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</si>
  <si>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</si>
  <si>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</si>
  <si>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</si>
  <si>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</si>
  <si>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</si>
  <si>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</si>
  <si>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</si>
  <si>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</si>
  <si>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</si>
  <si>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</si>
  <si>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</si>
  <si>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</si>
  <si>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</si>
  <si>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</si>
  <si>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</si>
  <si>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</si>
  <si>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</si>
  <si>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</si>
  <si>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</si>
  <si>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</si>
  <si>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</si>
  <si>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</si>
  <si>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</si>
  <si>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</si>
  <si>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</si>
  <si>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</si>
  <si>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</si>
  <si>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</si>
  <si>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</si>
  <si>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</si>
  <si>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</si>
  <si>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</si>
  <si>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</si>
  <si>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</si>
  <si>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</si>
  <si>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</si>
  <si>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</si>
  <si>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</si>
  <si>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</si>
  <si>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</si>
  <si>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</si>
  <si>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</si>
  <si>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</si>
  <si>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</si>
  <si>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</si>
  <si>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</si>
  <si>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</si>
  <si>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</si>
  <si>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</si>
  <si>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</si>
  <si>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</si>
  <si>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</si>
  <si>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</si>
  <si>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</si>
  <si>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</si>
  <si>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</si>
  <si>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</si>
  <si>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</si>
  <si>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</si>
  <si>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</si>
  <si>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</si>
  <si>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</si>
  <si>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</si>
  <si>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</si>
  <si>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</si>
  <si>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</si>
  <si>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</si>
  <si>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</si>
  <si>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</si>
  <si>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</si>
  <si>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</si>
  <si>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</si>
  <si>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</si>
  <si>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</si>
  <si>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</si>
  <si>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</si>
  <si>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</si>
  <si>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</si>
  <si>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</si>
  <si>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</si>
  <si>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</si>
  <si>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</si>
  <si>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</si>
  <si>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</si>
  <si>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</si>
  <si>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</si>
  <si>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</si>
  <si>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</si>
  <si>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</si>
  <si>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</si>
  <si>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</si>
  <si>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</si>
  <si>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</si>
  <si>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</si>
  <si>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</si>
  <si>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</si>
  <si>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</si>
  <si>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</si>
  <si>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</si>
  <si>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</si>
  <si>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</si>
  <si>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</si>
  <si>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</si>
  <si>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</si>
  <si>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</si>
  <si>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</si>
  <si>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</si>
  <si>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</si>
  <si>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</si>
  <si>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</si>
  <si>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</si>
  <si>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</si>
  <si>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</si>
  <si>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</si>
  <si>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</si>
  <si>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</si>
  <si>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</si>
  <si>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</si>
  <si>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</si>
  <si>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</si>
  <si>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</si>
  <si>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</si>
  <si>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</si>
  <si>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</si>
  <si>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</si>
  <si>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</si>
  <si>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</si>
  <si>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</si>
  <si>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</si>
  <si>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</si>
  <si>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</si>
  <si>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</si>
  <si>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</si>
  <si>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</si>
  <si>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</si>
  <si>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</si>
  <si>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</si>
  <si>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</si>
  <si>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</si>
  <si>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</si>
  <si>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</si>
  <si>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</si>
  <si>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</si>
  <si>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</si>
  <si>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</si>
  <si>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</si>
  <si>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</si>
  <si>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</si>
  <si>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</si>
  <si>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</si>
  <si>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</si>
  <si>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</si>
  <si>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</si>
  <si>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</si>
  <si>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</si>
  <si>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</si>
  <si>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</si>
  <si>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</si>
  <si>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</si>
  <si>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</si>
  <si>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</si>
  <si>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</si>
  <si>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</si>
  <si>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</si>
  <si>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</si>
  <si>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</si>
  <si>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</si>
  <si>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</si>
  <si>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</si>
  <si>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</si>
  <si>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</si>
  <si>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</si>
  <si>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</si>
  <si>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</si>
  <si>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</si>
  <si>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</si>
  <si>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</si>
  <si>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</si>
  <si>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</si>
  <si>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</si>
  <si>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</si>
  <si>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</si>
  <si>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</si>
  <si>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</si>
  <si>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</si>
  <si>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</si>
  <si>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</si>
  <si>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</si>
  <si>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</si>
  <si>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</si>
  <si>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</si>
  <si>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</si>
  <si>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</si>
  <si>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</si>
  <si>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</si>
  <si>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</si>
  <si>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</si>
  <si>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</si>
  <si>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</si>
  <si>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</si>
  <si>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</si>
  <si>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</si>
  <si>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</si>
  <si>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</si>
  <si>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</si>
  <si>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</si>
  <si>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</si>
  <si>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</si>
  <si>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</si>
  <si>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</si>
  <si>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</si>
  <si>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</si>
  <si>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</si>
  <si>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</si>
  <si>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</si>
  <si>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</si>
  <si>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</si>
  <si>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</si>
  <si>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</si>
  <si>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</si>
  <si>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</si>
  <si>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</si>
  <si>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</si>
  <si>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</si>
  <si>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</si>
  <si>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</si>
  <si>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</si>
  <si>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</si>
  <si>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</si>
  <si>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</si>
  <si>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</si>
  <si>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</si>
  <si>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</si>
  <si>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</si>
  <si>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</si>
  <si>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</si>
  <si>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</si>
  <si>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</si>
  <si>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</si>
  <si>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</si>
  <si>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</si>
  <si>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</si>
  <si>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</si>
  <si>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</si>
  <si>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</si>
  <si>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</si>
  <si>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</si>
  <si>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</si>
  <si>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</si>
  <si>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</si>
  <si>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</si>
  <si>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</si>
  <si>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</si>
  <si>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</si>
  <si>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</si>
  <si>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</si>
  <si>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</si>
  <si>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</si>
  <si>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</si>
  <si>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</si>
  <si>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</si>
  <si>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</si>
  <si>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</si>
  <si>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</si>
  <si>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</si>
  <si>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</si>
  <si>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</si>
  <si>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</si>
  <si>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</si>
  <si>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</si>
  <si>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</si>
  <si>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</si>
  <si>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</si>
  <si>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</si>
  <si>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</si>
  <si>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</si>
  <si>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</si>
  <si>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</si>
  <si>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</si>
  <si>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</si>
  <si>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</si>
  <si>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</si>
  <si>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</si>
  <si>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</si>
  <si>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</si>
  <si>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</si>
  <si>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</si>
  <si>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</si>
  <si>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</si>
  <si>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</si>
  <si>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</si>
  <si>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</si>
  <si>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</si>
  <si>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</si>
  <si>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</si>
  <si>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</si>
  <si>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</si>
  <si>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</si>
  <si>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</si>
  <si>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</si>
  <si>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</si>
  <si>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</si>
  <si>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</si>
  <si>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</si>
  <si>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</si>
  <si>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</si>
  <si>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</si>
  <si>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</si>
  <si>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</si>
  <si>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</si>
  <si>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</si>
  <si>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</si>
  <si>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</si>
  <si>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</si>
  <si>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</si>
  <si>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</si>
  <si>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</si>
  <si>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</si>
  <si>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</si>
  <si>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</si>
  <si>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</si>
  <si>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</si>
  <si>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</si>
  <si>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</si>
  <si>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</si>
  <si>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</si>
  <si>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</si>
  <si>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</si>
  <si>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</si>
  <si>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</si>
  <si>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</si>
  <si>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</si>
  <si>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</si>
  <si>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</si>
  <si>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</si>
  <si>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</si>
  <si>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</si>
  <si>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</si>
  <si>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</si>
  <si>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</si>
  <si>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</si>
  <si>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</si>
  <si>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</si>
  <si>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</si>
  <si>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</si>
  <si>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</si>
  <si>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</si>
  <si>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</si>
  <si>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</si>
  <si>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</si>
  <si>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</si>
  <si>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</si>
  <si>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</si>
  <si>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</si>
  <si>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</si>
  <si>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</si>
  <si>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</si>
  <si>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</si>
  <si>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</si>
  <si>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</si>
  <si>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</si>
  <si>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</si>
  <si>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</si>
  <si>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</si>
  <si>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</si>
  <si>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</si>
  <si>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</si>
  <si>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</si>
  <si>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</si>
  <si>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</si>
  <si>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</si>
  <si>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</si>
  <si>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</si>
  <si>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</si>
  <si>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</si>
  <si>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</si>
  <si>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</si>
  <si>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</si>
  <si>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</si>
  <si>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</si>
  <si>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</si>
  <si>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</si>
  <si>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</si>
  <si>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</si>
  <si>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</si>
  <si>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</si>
  <si>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</si>
  <si>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</si>
  <si>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</si>
  <si>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</si>
  <si>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</si>
  <si>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</si>
  <si>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</si>
  <si>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</si>
  <si>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</si>
  <si>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</si>
  <si>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</si>
  <si>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</si>
  <si>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</si>
  <si>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</si>
  <si>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</si>
  <si>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</si>
  <si>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</si>
  <si>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</si>
  <si>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</si>
  <si>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</si>
  <si>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</si>
  <si>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</si>
  <si>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</si>
  <si>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</si>
  <si>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</si>
  <si>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</si>
  <si>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</si>
  <si>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</si>
  <si>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</si>
  <si>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</si>
  <si>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</si>
  <si>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</si>
  <si>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</si>
  <si>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</si>
  <si>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</si>
  <si>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</si>
  <si>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</si>
  <si>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</si>
  <si>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</si>
  <si>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</si>
  <si>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</si>
  <si>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</si>
  <si>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</si>
  <si>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</si>
  <si>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</si>
  <si>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</si>
  <si>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</si>
  <si>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</si>
  <si>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</si>
  <si>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</si>
  <si>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</si>
  <si>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</si>
  <si>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</si>
  <si>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</si>
  <si>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</si>
  <si>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</si>
  <si>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</si>
  <si>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</si>
  <si>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</si>
  <si>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</si>
  <si>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</si>
  <si>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</si>
  <si>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</si>
  <si>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</si>
  <si>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</si>
  <si>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</si>
  <si>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</si>
  <si>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</si>
  <si>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</si>
  <si>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</si>
  <si>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</si>
  <si>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</si>
  <si>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</si>
  <si>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</si>
  <si>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</si>
  <si>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</si>
  <si>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</si>
  <si>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</si>
  <si>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</si>
  <si>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</si>
  <si>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</si>
  <si>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</si>
  <si>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</si>
  <si>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</si>
  <si>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</si>
  <si>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</si>
  <si>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</si>
  <si>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</si>
  <si>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</si>
  <si>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</si>
  <si>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</si>
  <si>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</si>
  <si>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</si>
  <si>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</si>
  <si>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</si>
  <si>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</si>
  <si>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</si>
  <si>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</si>
  <si>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</si>
  <si>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</si>
  <si>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</si>
  <si>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</si>
  <si>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</si>
  <si>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</si>
  <si>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</si>
  <si>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</si>
  <si>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</si>
  <si>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</si>
  <si>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</si>
  <si>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</si>
  <si>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</si>
  <si>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</si>
  <si>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</si>
  <si>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</si>
  <si>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</si>
  <si>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</si>
  <si>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</si>
  <si>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</si>
  <si>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</si>
  <si>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</si>
  <si>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</si>
  <si>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</si>
  <si>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</si>
  <si>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</si>
  <si>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</si>
  <si>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</si>
  <si>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</si>
  <si>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</si>
  <si>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</si>
  <si>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</si>
  <si>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</si>
  <si>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</si>
  <si>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</si>
  <si>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</si>
  <si>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</si>
  <si>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</si>
  <si>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</si>
  <si>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</si>
  <si>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</si>
  <si>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</si>
  <si>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</si>
  <si>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</si>
  <si>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</si>
  <si>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</si>
  <si>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</si>
  <si>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</si>
  <si>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</si>
  <si>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</si>
  <si>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</si>
  <si>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</si>
  <si>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</si>
  <si>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</si>
  <si>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</si>
  <si>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</si>
  <si>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</si>
  <si>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</si>
  <si>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</si>
  <si>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</si>
  <si>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</si>
  <si>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</si>
  <si>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</si>
  <si>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</si>
  <si>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</si>
  <si>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</si>
  <si>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</si>
  <si>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</si>
  <si>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</si>
  <si>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</si>
  <si>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</si>
  <si>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</si>
  <si>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</si>
  <si>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</si>
  <si>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</si>
  <si>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</si>
  <si>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</si>
  <si>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</si>
  <si>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</si>
  <si>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</si>
  <si>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</si>
  <si>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</si>
  <si>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</si>
  <si>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</si>
  <si>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</si>
  <si>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</si>
  <si>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</si>
  <si>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</si>
  <si>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</si>
  <si>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</si>
  <si>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</si>
  <si>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</si>
  <si>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</si>
  <si>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</si>
  <si>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</si>
  <si>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</si>
  <si>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</si>
  <si>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</si>
  <si>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</si>
  <si>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</si>
  <si>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</si>
  <si>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</si>
  <si>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</si>
  <si>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</si>
  <si>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</si>
  <si>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</si>
  <si>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</si>
  <si>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</si>
  <si>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</si>
  <si>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</si>
  <si>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</si>
  <si>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</si>
  <si>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</si>
  <si>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</si>
  <si>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</si>
  <si>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</si>
  <si>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</si>
  <si>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</si>
  <si>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</si>
  <si>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</si>
  <si>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</si>
  <si>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</si>
  <si>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</si>
  <si>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</si>
  <si>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</si>
  <si>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</si>
  <si>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</si>
  <si>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</si>
  <si>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</si>
  <si>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</si>
  <si>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</si>
  <si>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</si>
  <si>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</si>
  <si>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</si>
  <si>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</si>
  <si>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</si>
  <si>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</si>
  <si>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</si>
  <si>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</si>
  <si>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</si>
  <si>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</si>
  <si>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</si>
  <si>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</si>
  <si>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</si>
  <si>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</si>
  <si>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</si>
  <si>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</si>
  <si>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</si>
  <si>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</si>
  <si>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</si>
  <si>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</si>
  <si>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</si>
  <si>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</si>
  <si>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</si>
  <si>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</si>
  <si>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</si>
  <si>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</si>
  <si>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</si>
  <si>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</si>
  <si>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</si>
  <si>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</si>
  <si>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</si>
  <si>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</si>
  <si>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</si>
  <si>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</si>
  <si>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</si>
  <si>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</si>
  <si>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</si>
  <si>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</si>
  <si>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</si>
  <si>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</si>
  <si>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</si>
  <si>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</si>
  <si>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</si>
  <si>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</si>
  <si>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</si>
  <si>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</si>
  <si>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</si>
  <si>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</si>
  <si>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</si>
  <si>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</si>
  <si>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</si>
  <si>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</si>
  <si>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</si>
  <si>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</si>
  <si>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</si>
  <si>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</si>
  <si>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</si>
  <si>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</si>
  <si>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</si>
  <si>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</si>
  <si>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</si>
  <si>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</si>
  <si>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</si>
  <si>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</si>
  <si>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</si>
  <si>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</si>
  <si>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</si>
  <si>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</si>
  <si>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</si>
  <si>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</si>
  <si>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</si>
  <si>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</si>
  <si>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</si>
  <si>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</si>
  <si>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</si>
  <si>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</si>
  <si>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</si>
  <si>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</si>
  <si>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</si>
  <si>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</si>
  <si>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</si>
  <si>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</si>
  <si>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</si>
  <si>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</si>
  <si>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</si>
  <si>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</si>
  <si>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</si>
  <si>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</si>
  <si>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</si>
  <si>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</si>
  <si>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</si>
  <si>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</si>
  <si>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</si>
  <si>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</si>
  <si>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</si>
  <si>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</si>
  <si>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</si>
  <si>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</si>
  <si>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</si>
  <si>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</si>
  <si>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</si>
  <si>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</si>
  <si>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</si>
  <si>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</si>
  <si>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</si>
  <si>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</si>
  <si>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</si>
  <si>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</si>
  <si>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</si>
  <si>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</si>
  <si>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</si>
  <si>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</si>
  <si>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</si>
  <si>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</si>
  <si>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</si>
  <si>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</si>
  <si>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</si>
  <si>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</si>
  <si>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</si>
  <si>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</si>
  <si>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</si>
  <si>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</si>
  <si>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</si>
  <si>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</si>
  <si>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</si>
  <si>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</si>
  <si>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</si>
  <si>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</si>
  <si>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</si>
  <si>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</si>
  <si>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</si>
  <si>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</si>
  <si>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</si>
  <si>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</si>
  <si>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</si>
  <si>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</si>
  <si>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</si>
  <si>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</si>
  <si>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</si>
  <si>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</si>
  <si>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</si>
  <si>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</si>
  <si>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</si>
  <si>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</si>
  <si>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</si>
  <si>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</si>
  <si>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</si>
  <si>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</si>
  <si>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</si>
  <si>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</si>
  <si>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</si>
  <si>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</si>
  <si>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</si>
  <si>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</si>
  <si>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</si>
  <si>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</si>
  <si>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</si>
  <si>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</si>
  <si>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</si>
  <si>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</si>
  <si>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</si>
  <si>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</si>
  <si>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</si>
  <si>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</si>
  <si>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</si>
  <si>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</si>
  <si>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</si>
  <si>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</si>
  <si>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</si>
  <si>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</si>
  <si>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</si>
  <si>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</si>
  <si>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</si>
  <si>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</si>
  <si>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</si>
  <si>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</si>
  <si>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</si>
  <si>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</si>
  <si>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</si>
  <si>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</si>
  <si>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</si>
  <si>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</si>
  <si>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</si>
  <si>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</si>
  <si>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</si>
  <si>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</si>
  <si>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</si>
  <si>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</si>
  <si>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</si>
  <si>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</si>
  <si>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</si>
  <si>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</si>
  <si>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</si>
  <si>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今日头条搜索-优矩互动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</si>
  <si>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</si>
  <si>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</si>
  <si>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</si>
  <si>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</si>
  <si>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</si>
  <si>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</si>
  <si>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</si>
  <si>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</si>
  <si>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</si>
  <si>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</si>
  <si>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</si>
  <si>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</si>
  <si>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</si>
  <si>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</si>
  <si>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</si>
  <si>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</si>
  <si>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</si>
  <si>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</si>
  <si>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</si>
  <si>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</si>
  <si>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</si>
  <si>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</si>
  <si>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</si>
  <si>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</si>
  <si>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</si>
  <si>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</si>
  <si>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</si>
  <si>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</si>
  <si>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</si>
  <si>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</si>
  <si>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</si>
  <si>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</si>
  <si>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</si>
  <si>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</si>
  <si>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</si>
  <si>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</si>
  <si>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</si>
  <si>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</si>
  <si>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</si>
  <si>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</si>
  <si>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</si>
  <si>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</si>
  <si>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</si>
  <si>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</si>
  <si>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</si>
  <si>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</si>
  <si>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</si>
  <si>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</si>
  <si>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</si>
  <si>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</si>
  <si>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</si>
  <si>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</si>
  <si>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</si>
  <si>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</si>
  <si>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</si>
  <si>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</si>
  <si>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</si>
  <si>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</si>
  <si>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</si>
  <si>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</si>
  <si>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</si>
  <si>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</si>
  <si>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</si>
  <si>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</si>
  <si>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</si>
  <si>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</si>
  <si>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</si>
  <si>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</si>
  <si>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</si>
  <si>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</si>
  <si>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</si>
  <si>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</si>
  <si>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</si>
  <si>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</si>
  <si>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</si>
  <si>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</si>
  <si>
    <t>不计业绩</t>
    <phoneticPr fontId="11" type="noConversion"/>
  </si>
  <si>
    <t>两笔7w的单子走终止</t>
    <phoneticPr fontId="11" type="noConversion"/>
  </si>
  <si>
    <t>客户退款后钱抵扣媒体款</t>
    <phoneticPr fontId="11" type="noConversion"/>
  </si>
  <si>
    <t>返货</t>
    <phoneticPr fontId="11" type="noConversion"/>
  </si>
  <si>
    <t>期初余额按照20年政策</t>
    <phoneticPr fontId="11" type="noConversion"/>
  </si>
  <si>
    <t>无</t>
    <phoneticPr fontId="11" type="noConversion"/>
  </si>
  <si>
    <t>返货</t>
    <phoneticPr fontId="11" type="noConversion"/>
  </si>
  <si>
    <t>返货</t>
    <phoneticPr fontId="11" type="noConversion"/>
  </si>
  <si>
    <t>北京有竹居网络技术有限公司-百度2020</t>
    <phoneticPr fontId="11" type="noConversion"/>
  </si>
  <si>
    <t>北京有竹居网络技术有限公司-百度2019</t>
    <phoneticPr fontId="11" type="noConversion"/>
  </si>
  <si>
    <t>返货</t>
    <phoneticPr fontId="11" type="noConversion"/>
  </si>
  <si>
    <t>腾讯音乐娱乐（深圳）有限公司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</si>
  <si>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</si>
  <si>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</si>
  <si>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</si>
  <si>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</si>
  <si>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</si>
  <si>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北京鹏泰互动广告有限公司- 广州鲸吓网络科技有限公司</t>
    <phoneticPr fontId="11" type="noConversion"/>
  </si>
  <si>
    <t>天津金芽科技有限公司-广州鲸吓网络科技有限公司</t>
    <phoneticPr fontId="11" type="noConversion"/>
  </si>
  <si>
    <t>返货</t>
    <phoneticPr fontId="11" type="noConversion"/>
  </si>
  <si>
    <t>北京鹏泰互动广告有限公司-广西悦游网络科技有限公司</t>
    <phoneticPr fontId="11" type="noConversion"/>
  </si>
  <si>
    <t>北京慧衍致同信息技术有限公司-广西悦游网络科技有限公司</t>
    <phoneticPr fontId="11" type="noConversion"/>
  </si>
  <si>
    <t>北京慧衍致同信息技术有限公司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</si>
</sst>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203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  <xf numFmtId="176" fontId="6" fillId="6" borderId="0" xfId="0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57" fontId="3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/>
    <xf numFmtId="176" fontId="0" fillId="6" borderId="0" xfId="0" applyFill="1">
      <alignment vertical="center"/>
    </xf>
    <xf numFmtId="176" fontId="6" fillId="6" borderId="0" xfId="0" applyNumberFormat="1" applyFont="1" applyFill="1" applyAlignment="1">
      <alignment horizontal="center" vertical="center"/>
    </xf>
    <xf numFmtId="0" fontId="6" fillId="6" borderId="0" xfId="0" applyNumberFormat="1" applyFont="1" applyFill="1" applyAlignment="1">
      <alignment horizontal="center" vertical="center"/>
    </xf>
    <xf numFmtId="43" fontId="6" fillId="6" borderId="0" xfId="7" applyNumberFormat="1" applyFont="1" applyFill="1" applyAlignment="1">
      <alignment horizontal="center" vertical="center"/>
    </xf>
    <xf numFmtId="43" fontId="6" fillId="6" borderId="0" xfId="0" applyNumberFormat="1" applyFont="1" applyFill="1" applyAlignment="1">
      <alignment horizontal="center" vertical="center"/>
    </xf>
    <xf numFmtId="176" fontId="4" fillId="6" borderId="0" xfId="0" applyFont="1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5" fillId="6" borderId="0" xfId="0" applyNumberFormat="1" applyFont="1" applyFill="1" applyAlignment="1">
      <alignment vertical="center"/>
    </xf>
    <xf numFmtId="10" fontId="5" fillId="6" borderId="0" xfId="2" applyNumberFormat="1" applyFont="1" applyFill="1" applyAlignment="1">
      <alignment horizontal="center" vertical="center"/>
    </xf>
    <xf numFmtId="0" fontId="5" fillId="6" borderId="0" xfId="0" applyNumberFormat="1" applyFont="1" applyFill="1" applyAlignment="1">
      <alignment horizontal="center" vertical="center"/>
    </xf>
    <xf numFmtId="43" fontId="5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57" fontId="6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76" fontId="23" fillId="6" borderId="0" xfId="0" applyFont="1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76"/>
  <sheetViews>
    <sheetView tabSelected="1" zoomScaleNormal="100" workbookViewId="0">
      <pane ySplit="1" topLeftCell="A2" activePane="bottomLeft" state="frozen"/>
      <selection activeCell="B1" sqref="B1"/>
      <selection pane="bottomLeft" activeCell="G7477" sqref="G7477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6.125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1" width="12.625" customWidth="1"/>
    <col min="22" max="22" width="13.12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0" width="9" customWidth="1"/>
    <col min="31" max="31" width="8.875" customWidth="1"/>
    <col min="32" max="33" width="9" customWidth="1"/>
  </cols>
  <sheetData>
    <row r="1" spans="1:35" ht="28.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4465</v>
      </c>
      <c r="Z1" s="112" t="s">
        <v>4462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0" t="s">
        <v>28</v>
      </c>
      <c r="AF1" s="156" t="s">
        <v>29</v>
      </c>
      <c r="AG1" s="153" t="s">
        <v>30</v>
      </c>
      <c r="AH1" s="153" t="s">
        <v>31</v>
      </c>
      <c r="AI1" s="157" t="s">
        <v>4458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65"/>
      <c r="AF2" s="12"/>
      <c r="AG2" s="12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8"/>
      <c r="AF3" s="12"/>
      <c r="AG3" s="12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8"/>
      <c r="AF4" s="14"/>
      <c r="AG4" s="14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8"/>
      <c r="AF5" s="14"/>
      <c r="AG5" s="14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8"/>
      <c r="AF6" s="14"/>
      <c r="AG6" s="14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8"/>
      <c r="AF7" s="12"/>
      <c r="AG7" s="12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8"/>
      <c r="AF8" s="14"/>
      <c r="AG8" s="14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8"/>
      <c r="AF9" s="14"/>
      <c r="AG9" s="14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65"/>
      <c r="AF10" s="12"/>
      <c r="AG10" s="12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8"/>
      <c r="AF11" s="12"/>
      <c r="AG11" s="12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8"/>
      <c r="AF12" s="12"/>
      <c r="AG12" s="12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8"/>
      <c r="AF13" s="14"/>
      <c r="AG13" s="14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8"/>
      <c r="AF14" s="14"/>
      <c r="AG14" s="14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8"/>
      <c r="AF15" s="14"/>
      <c r="AG15" s="14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65"/>
      <c r="AF16" s="12"/>
      <c r="AG16" s="12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65"/>
      <c r="AF17" s="12"/>
      <c r="AG17" s="12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65"/>
      <c r="AF18" s="12"/>
      <c r="AG18" s="12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65"/>
      <c r="AF19" s="12"/>
      <c r="AG19" s="12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65"/>
      <c r="AF20" s="12"/>
      <c r="AG20" s="12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65"/>
      <c r="AF21" s="12"/>
      <c r="AG21" s="12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65"/>
      <c r="AF22" s="12"/>
      <c r="AG22" s="12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65"/>
      <c r="AF23" s="12"/>
      <c r="AG23" s="12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65"/>
      <c r="AF24" s="12"/>
      <c r="AG24" s="12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65"/>
      <c r="AF25" s="12"/>
      <c r="AG25" s="12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65"/>
      <c r="AF26" s="12"/>
      <c r="AG26" s="12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65"/>
      <c r="AF27" s="12"/>
      <c r="AG27" s="12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65"/>
      <c r="AF28" s="12"/>
      <c r="AG28" s="12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65"/>
      <c r="AF29" s="12"/>
      <c r="AG29" s="12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65"/>
      <c r="AF30" s="12"/>
      <c r="AG30" s="12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65"/>
      <c r="AF31" s="12"/>
      <c r="AG31" s="12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65"/>
      <c r="AF32" s="12"/>
      <c r="AG32" s="12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8"/>
      <c r="AF33" s="12"/>
      <c r="AG33" s="12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8"/>
      <c r="AF34" s="12"/>
      <c r="AG34" s="12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65"/>
      <c r="AF35" s="12"/>
      <c r="AG35" s="12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65"/>
      <c r="AF36" s="12"/>
      <c r="AG36" s="12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65"/>
      <c r="AF37" s="12"/>
      <c r="AG37" s="12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65"/>
      <c r="AF38" s="12"/>
      <c r="AG38" s="12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65"/>
      <c r="AF39" s="12"/>
      <c r="AG39" s="12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65"/>
      <c r="AF40" s="12"/>
      <c r="AG40" s="12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65"/>
      <c r="AF41" s="12"/>
      <c r="AG41" s="12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65"/>
      <c r="AF42" s="12"/>
      <c r="AG42" s="12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65"/>
      <c r="AF43" s="12"/>
      <c r="AG43" s="12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8"/>
      <c r="AF44" s="12"/>
      <c r="AG44" s="12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8"/>
      <c r="AF45" s="12"/>
      <c r="AG45" s="12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8"/>
      <c r="AF46" s="12"/>
      <c r="AG46" s="12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8"/>
      <c r="AF47" s="12"/>
      <c r="AG47" s="12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8"/>
      <c r="AF48" s="12"/>
      <c r="AG48" s="12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65"/>
      <c r="AF49" s="12"/>
      <c r="AG49" s="12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65"/>
      <c r="AF50" s="12"/>
      <c r="AG50" s="12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65"/>
      <c r="AF51" s="12"/>
      <c r="AG51" s="12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8"/>
      <c r="AF52" s="12"/>
      <c r="AG52" s="12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65"/>
      <c r="AF53" s="12"/>
      <c r="AG53" s="12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65"/>
      <c r="AF54" s="12"/>
      <c r="AG54" s="12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65"/>
      <c r="AF55" s="12"/>
      <c r="AG55" s="12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65"/>
      <c r="AF56" s="12"/>
      <c r="AG56" s="12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65"/>
      <c r="AF57" s="12"/>
      <c r="AG57" s="12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65"/>
      <c r="AF58" s="12"/>
      <c r="AG58" s="12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65"/>
      <c r="AF59" s="12"/>
      <c r="AG59" s="12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65"/>
      <c r="AF60" s="12"/>
      <c r="AG60" s="12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65"/>
      <c r="AF61" s="12"/>
      <c r="AG61" s="12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65"/>
      <c r="AF62" s="12"/>
      <c r="AG62" s="12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65"/>
      <c r="AF63" s="12"/>
      <c r="AG63" s="12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65"/>
      <c r="AF64" s="12"/>
      <c r="AG64" s="12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65"/>
      <c r="AF65" s="12"/>
      <c r="AG65" s="12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8"/>
      <c r="AF66" s="14"/>
      <c r="AG66" s="14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8"/>
      <c r="AF67" s="14"/>
      <c r="AG67" s="14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8"/>
      <c r="AF68" s="12"/>
      <c r="AG68" s="12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8"/>
      <c r="AF69" s="12"/>
      <c r="AG69" s="12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8"/>
      <c r="AF70" s="14"/>
      <c r="AG70" s="14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8"/>
      <c r="AF71" s="14"/>
      <c r="AG71" s="14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8"/>
      <c r="AF72" s="14"/>
      <c r="AG72" s="14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8"/>
      <c r="AF73" s="14"/>
      <c r="AG73" s="14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65"/>
      <c r="AF74" s="12"/>
      <c r="AG74" s="12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65"/>
      <c r="AF75" s="12"/>
      <c r="AG75" s="12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65"/>
      <c r="AF76" s="12"/>
      <c r="AG76" s="12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8"/>
      <c r="AF77" s="12"/>
      <c r="AG77" s="12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65"/>
      <c r="AF78" s="12"/>
      <c r="AG78" s="12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65"/>
      <c r="AF79" s="12"/>
      <c r="AG79" s="12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8"/>
      <c r="AF80" s="12"/>
      <c r="AG80" s="12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8"/>
      <c r="AF81" s="12"/>
      <c r="AG81" s="12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8"/>
      <c r="AF82" s="12"/>
      <c r="AG82" s="12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65"/>
      <c r="AF83" s="12"/>
      <c r="AG83" s="12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65"/>
      <c r="AF84" s="12"/>
      <c r="AG84" s="12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65"/>
      <c r="AF85" s="12"/>
      <c r="AG85" s="12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65"/>
      <c r="AF86" s="12"/>
      <c r="AG86" s="12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65"/>
      <c r="AF87" s="12"/>
      <c r="AG87" s="12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65"/>
      <c r="AF88" s="12"/>
      <c r="AG88" s="12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65"/>
      <c r="AF89" s="12"/>
      <c r="AG89" s="12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65"/>
      <c r="AF90" s="12"/>
      <c r="AG90" s="12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8"/>
      <c r="AF91" s="14"/>
      <c r="AG91" s="14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8"/>
      <c r="AF92" s="12"/>
      <c r="AG92" s="12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8"/>
      <c r="AF93" s="12"/>
      <c r="AG93" s="12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65"/>
      <c r="AF94" s="12"/>
      <c r="AG94" s="12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65"/>
      <c r="AF95" s="12"/>
      <c r="AG95" s="12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65"/>
      <c r="AF96" s="12"/>
      <c r="AG96" s="12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65"/>
      <c r="AF97" s="12"/>
      <c r="AG97" s="12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8"/>
      <c r="AF98" s="12"/>
      <c r="AG98" s="12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4508</v>
      </c>
      <c r="P99" s="10">
        <v>0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8"/>
      <c r="AF99" s="14"/>
      <c r="AG99" s="14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8"/>
      <c r="AF100" s="14"/>
      <c r="AG100" s="14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8"/>
      <c r="AF101" s="12"/>
      <c r="AG101" s="12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8"/>
      <c r="AF102" s="12"/>
      <c r="AG102" s="12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3308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8"/>
      <c r="AF103" s="14"/>
      <c r="AG103" s="14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3308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8"/>
      <c r="AF104" s="14"/>
      <c r="AG104" s="14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3308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8"/>
      <c r="AF105" s="14"/>
      <c r="AG105" s="14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3308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8"/>
      <c r="AF106" s="14"/>
      <c r="AG106" s="14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8"/>
      <c r="AF107" s="12"/>
      <c r="AG107" s="12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8"/>
      <c r="AF108" s="12"/>
      <c r="AG108" s="12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8"/>
      <c r="AF109" s="12"/>
      <c r="AG109" s="12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65"/>
      <c r="AF110" s="12"/>
      <c r="AG110" s="12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65"/>
      <c r="AF111" s="12"/>
      <c r="AG111" s="12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8"/>
      <c r="AF112" s="12"/>
      <c r="AG112" s="12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8"/>
      <c r="AF113" s="12"/>
      <c r="AG113" s="12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65"/>
      <c r="AF114" s="12"/>
      <c r="AG114" s="12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65"/>
      <c r="AF115" s="12"/>
      <c r="AG115" s="12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65"/>
      <c r="AF116" s="12"/>
      <c r="AG116" s="12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8"/>
      <c r="AF117" s="12"/>
      <c r="AG117" s="12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65"/>
      <c r="AF118" s="12"/>
      <c r="AG118" s="12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8"/>
      <c r="AF119" s="12"/>
      <c r="AG119" s="12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8"/>
      <c r="AF120" s="12"/>
      <c r="AG120" s="12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8"/>
      <c r="AF121" s="12"/>
      <c r="AG121" s="12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8"/>
      <c r="AF122" s="12"/>
      <c r="AG122" s="12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8"/>
      <c r="AF123" s="12"/>
      <c r="AG123" s="12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65"/>
      <c r="AF124" s="12"/>
      <c r="AG124" s="12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65"/>
      <c r="AF125" s="12"/>
      <c r="AG125" s="12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8"/>
      <c r="AF126" s="12"/>
      <c r="AG126" s="12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8"/>
      <c r="AF127" s="12"/>
      <c r="AG127" s="12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8"/>
      <c r="AF128" s="12"/>
      <c r="AG128" s="12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8"/>
      <c r="AF129" s="12"/>
      <c r="AG129" s="12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8"/>
      <c r="AF130" s="12"/>
      <c r="AG130" s="12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8"/>
      <c r="AF131" s="14"/>
      <c r="AG131" s="14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8"/>
      <c r="AF132" s="14"/>
      <c r="AG132" s="14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8"/>
      <c r="AF133" s="12"/>
      <c r="AG133" s="12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65"/>
      <c r="AF134" s="12"/>
      <c r="AG134" s="12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65"/>
      <c r="AF135" s="12"/>
      <c r="AG135" s="12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8"/>
      <c r="AF136" s="12"/>
      <c r="AG136" s="12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8"/>
      <c r="AF137" s="12"/>
      <c r="AG137" s="12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8"/>
      <c r="AF138" s="12"/>
      <c r="AG138" s="12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8"/>
      <c r="AF139" s="12"/>
      <c r="AG139" s="12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3311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8"/>
      <c r="AF140" s="12"/>
      <c r="AG140" s="12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65"/>
      <c r="AF141" s="12"/>
      <c r="AG141" s="12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8"/>
      <c r="AF142" s="14"/>
      <c r="AG142" s="14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8"/>
      <c r="AF143" s="14"/>
      <c r="AG143" s="14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65"/>
      <c r="AF144" s="12"/>
      <c r="AG144" s="12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65"/>
      <c r="AF145" s="12"/>
      <c r="AG145" s="12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8"/>
      <c r="AF146" s="12"/>
      <c r="AG146" s="12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8"/>
      <c r="AF147" s="12"/>
      <c r="AG147" s="12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8"/>
      <c r="AF148" s="12"/>
      <c r="AG148" s="12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65"/>
      <c r="AF149" s="12"/>
      <c r="AG149" s="12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65"/>
      <c r="AF150" s="12"/>
      <c r="AG150" s="12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65"/>
      <c r="AF151" s="12"/>
      <c r="AG151" s="12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65"/>
      <c r="AF152" s="12"/>
      <c r="AG152" s="12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65"/>
      <c r="AF153" s="12"/>
      <c r="AG153" s="12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65"/>
      <c r="AF154" s="12"/>
      <c r="AG154" s="12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65"/>
      <c r="AF155" s="12"/>
      <c r="AG155" s="12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65"/>
      <c r="AF156" s="12"/>
      <c r="AG156" s="12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65"/>
      <c r="AF157" s="12"/>
      <c r="AG157" s="12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65"/>
      <c r="AF158" s="12"/>
      <c r="AG158" s="12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65"/>
      <c r="AF159" s="12"/>
      <c r="AG159" s="12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8"/>
      <c r="AF160" s="12"/>
      <c r="AG160" s="12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65"/>
      <c r="AF161" s="12"/>
      <c r="AG161" s="12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8"/>
      <c r="AF162" s="12"/>
      <c r="AG162" s="12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65"/>
      <c r="AF163" s="12"/>
      <c r="AG163" s="12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8"/>
      <c r="AF164" s="14"/>
      <c r="AG164" s="14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8"/>
      <c r="AF165" s="14"/>
      <c r="AG165" s="14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8"/>
      <c r="AF166" s="12"/>
      <c r="AG166" s="12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65"/>
      <c r="AF167" s="12"/>
      <c r="AG167" s="12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65"/>
      <c r="AF168" s="12"/>
      <c r="AG168" s="12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8"/>
      <c r="AF169" s="12"/>
      <c r="AG169" s="12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8"/>
      <c r="AF170" s="12"/>
      <c r="AG170" s="12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8"/>
      <c r="AF171" s="12"/>
      <c r="AG171" s="12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65"/>
      <c r="AF172" s="12"/>
      <c r="AG172" s="12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8"/>
      <c r="AF173" s="12"/>
      <c r="AG173" s="12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8"/>
      <c r="AF174" s="14"/>
      <c r="AG174" s="14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8"/>
      <c r="AF175" s="14"/>
      <c r="AG175" s="14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65"/>
      <c r="AF176" s="12"/>
      <c r="AG176" s="12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8"/>
      <c r="AF177" s="14"/>
      <c r="AG177" s="14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8"/>
      <c r="AF178" s="14"/>
      <c r="AG178" s="14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8"/>
      <c r="AF179" s="14"/>
      <c r="AG179" s="14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8"/>
      <c r="AF180" s="14"/>
      <c r="AG180" s="14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65"/>
      <c r="AF181" s="12"/>
      <c r="AG181" s="12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65"/>
      <c r="AF182" s="12"/>
      <c r="AG182" s="12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3634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8"/>
      <c r="AF183" s="12"/>
      <c r="AG183" s="12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8"/>
      <c r="AF184" s="12"/>
      <c r="AG184" s="12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8"/>
      <c r="AF185" s="12"/>
      <c r="AG185" s="12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65"/>
      <c r="AF186" s="12"/>
      <c r="AG186" s="12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65"/>
      <c r="AF187" s="12"/>
      <c r="AG187" s="12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8"/>
      <c r="AF188" s="12"/>
      <c r="AG188" s="12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8"/>
      <c r="AF189" s="12"/>
      <c r="AG189" s="12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65"/>
      <c r="AF190" s="12"/>
      <c r="AG190" s="12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65"/>
      <c r="AF191" s="12"/>
      <c r="AG191" s="12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65"/>
      <c r="AF192" s="12"/>
      <c r="AG192" s="12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65"/>
      <c r="AF193" s="12"/>
      <c r="AG193" s="12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65"/>
      <c r="AF194" s="12"/>
      <c r="AG194" s="12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65"/>
      <c r="AF195" s="12"/>
      <c r="AG195" s="12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65"/>
      <c r="AF196" s="12"/>
      <c r="AG196" s="12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8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8"/>
      <c r="AF198" s="14"/>
      <c r="AG198" s="14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8"/>
      <c r="AF199" s="12"/>
      <c r="AG199" s="12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8"/>
      <c r="AF200" s="14"/>
      <c r="AG200" s="14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8"/>
      <c r="AF201" s="12"/>
      <c r="AG201" s="12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8"/>
      <c r="AF202" s="12"/>
      <c r="AG202" s="12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3634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8"/>
      <c r="AF203" s="12"/>
      <c r="AG203" s="12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65"/>
      <c r="AF204" s="12"/>
      <c r="AG204" s="12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65"/>
      <c r="AF205" s="12"/>
      <c r="AG205" s="12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65"/>
      <c r="AF206" s="12"/>
      <c r="AG206" s="12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8"/>
      <c r="AF207" s="14"/>
      <c r="AG207" s="14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8"/>
      <c r="AF208" s="14"/>
      <c r="AG208" s="14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8"/>
      <c r="AF209" s="14"/>
      <c r="AG209" s="14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8"/>
      <c r="AF210" s="14"/>
      <c r="AG210" s="14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8"/>
      <c r="AF211" s="14"/>
      <c r="AG211" s="14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8"/>
      <c r="AF212" s="14"/>
      <c r="AG212" s="14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8"/>
      <c r="AF213" s="12"/>
      <c r="AG213" s="12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8"/>
      <c r="AF214" s="12"/>
      <c r="AG214" s="12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3642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8"/>
      <c r="AF215" s="14"/>
      <c r="AG215" s="14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8"/>
      <c r="AF216" s="14"/>
      <c r="AG216" s="14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8"/>
      <c r="AF217" s="12"/>
      <c r="AG217" s="12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65"/>
      <c r="AF218" s="12"/>
      <c r="AG218" s="12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65"/>
      <c r="AF219" s="12"/>
      <c r="AG219" s="12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65"/>
      <c r="AF220" s="12"/>
      <c r="AG220" s="12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65"/>
      <c r="AF221" s="12"/>
      <c r="AG221" s="12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8"/>
      <c r="AF222" s="12"/>
      <c r="AG222" s="12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8"/>
      <c r="AF223" s="12"/>
      <c r="AG223" s="12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8"/>
      <c r="AF224" s="12"/>
      <c r="AG224" s="12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8"/>
      <c r="AF225" s="12"/>
      <c r="AG225" s="12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8"/>
      <c r="AF226" s="12"/>
      <c r="AG226" s="12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8"/>
      <c r="AF227" s="12"/>
      <c r="AG227" s="12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65"/>
      <c r="AF228" s="12"/>
      <c r="AG228" s="12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8"/>
      <c r="AF229" s="14"/>
      <c r="AG229" s="14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8"/>
      <c r="AF230" s="14"/>
      <c r="AG230" s="14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8"/>
      <c r="AF231" s="14"/>
      <c r="AG231" s="14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33802.089999999997</v>
      </c>
      <c r="T232" s="12"/>
      <c r="U232" s="13">
        <v>0</v>
      </c>
      <c r="V232" s="13">
        <f t="shared" si="27"/>
        <v>33802.089999999997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8"/>
      <c r="AF232" s="12"/>
      <c r="AG232" s="12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8"/>
      <c r="AF233" s="14"/>
      <c r="AG233" s="14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8"/>
      <c r="AF234" s="14"/>
      <c r="AG234" s="14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8"/>
      <c r="AF235" s="12"/>
      <c r="AG235" s="12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65"/>
      <c r="AF236" s="12"/>
      <c r="AG236" s="12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8"/>
      <c r="AF237" s="12"/>
      <c r="AG237" s="12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8"/>
      <c r="AF238" s="12"/>
      <c r="AG238" s="12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65"/>
      <c r="AF239" s="12"/>
      <c r="AG239" s="12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65"/>
      <c r="AF240" s="12"/>
      <c r="AG240" s="12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8"/>
      <c r="AF241" s="14"/>
      <c r="AG241" s="14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8"/>
      <c r="AF242" s="14"/>
      <c r="AG242" s="14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0</v>
      </c>
      <c r="AD243" s="15"/>
      <c r="AE243" s="8" t="s">
        <v>4503</v>
      </c>
      <c r="AF243" s="12"/>
      <c r="AG243" s="12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8"/>
      <c r="AF244" s="12"/>
      <c r="AG244" s="12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8"/>
      <c r="AF245" s="14"/>
      <c r="AG245" s="14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8"/>
      <c r="AF246" s="14"/>
      <c r="AG246" s="14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8"/>
      <c r="AF247" s="14"/>
      <c r="AG247" s="14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8"/>
      <c r="AF248" s="12"/>
      <c r="AG248" s="12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65"/>
      <c r="AF249" s="12"/>
      <c r="AG249" s="12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65"/>
      <c r="AF250" s="12"/>
      <c r="AG250" s="12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65"/>
      <c r="AF251" s="12"/>
      <c r="AG251" s="12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65"/>
      <c r="AF252" s="12"/>
      <c r="AG252" s="12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65"/>
      <c r="AF253" s="12"/>
      <c r="AG253" s="12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8"/>
      <c r="AF254" s="12"/>
      <c r="AG254" s="12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65"/>
      <c r="AF255" s="12"/>
      <c r="AG255" s="12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8"/>
      <c r="AF256" s="12"/>
      <c r="AG256" s="12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8"/>
      <c r="AF257" s="12"/>
      <c r="AG257" s="12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65"/>
      <c r="AF258" s="12"/>
      <c r="AG258" s="12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65"/>
      <c r="AF259" s="12"/>
      <c r="AG259" s="12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65"/>
      <c r="AF260" s="12"/>
      <c r="AG260" s="12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8"/>
      <c r="AF261" s="12"/>
      <c r="AG261" s="12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8"/>
      <c r="AF262" s="12"/>
      <c r="AG262" s="12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8"/>
      <c r="AF263" s="14"/>
      <c r="AG263" s="14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8"/>
      <c r="AF264" s="14"/>
      <c r="AG264" s="14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65"/>
      <c r="AF265" s="12"/>
      <c r="AG265" s="12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8"/>
      <c r="AF266" s="14"/>
      <c r="AG266" s="14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8"/>
      <c r="AF267" s="14"/>
      <c r="AG267" s="14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8"/>
      <c r="AF268" s="12"/>
      <c r="AG268" s="12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8"/>
      <c r="AF269" s="12"/>
      <c r="AG269" s="12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8"/>
      <c r="AF270" s="12"/>
      <c r="AG270" s="12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8"/>
      <c r="AF271" s="12"/>
      <c r="AG271" s="12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</v>
      </c>
      <c r="AD272" s="15"/>
      <c r="AE272" s="8" t="s">
        <v>4503</v>
      </c>
      <c r="AF272" s="14"/>
      <c r="AG272" s="14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0</v>
      </c>
      <c r="AD273" s="15"/>
      <c r="AE273" s="8" t="s">
        <v>4503</v>
      </c>
      <c r="AF273" s="14"/>
      <c r="AG273" s="14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8"/>
      <c r="AF274" s="12"/>
      <c r="AG274" s="12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8"/>
      <c r="AF275" s="12"/>
      <c r="AG275" s="12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65"/>
      <c r="AF276" s="12"/>
      <c r="AG276" s="12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8"/>
      <c r="AF277" s="12"/>
      <c r="AG277" s="12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8"/>
      <c r="AF278" s="14"/>
      <c r="AG278" s="14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8"/>
      <c r="AF279" s="14"/>
      <c r="AG279" s="14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8"/>
      <c r="AF280" s="12"/>
      <c r="AG280" s="12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65"/>
      <c r="AF281" s="12"/>
      <c r="AG281" s="12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65"/>
      <c r="AF282" s="12"/>
      <c r="AG282" s="12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65"/>
      <c r="AF283" s="12"/>
      <c r="AG283" s="12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65"/>
      <c r="AF284" s="12"/>
      <c r="AG284" s="12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65"/>
      <c r="AF285" s="12"/>
      <c r="AG285" s="12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65"/>
      <c r="AF286" s="12"/>
      <c r="AG286" s="12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65"/>
      <c r="AF287" s="12"/>
      <c r="AG287" s="12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65"/>
      <c r="AF288" s="12"/>
      <c r="AG288" s="12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65"/>
      <c r="AF289" s="12"/>
      <c r="AG289" s="12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65"/>
      <c r="AF290" s="12"/>
      <c r="AG290" s="12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65"/>
      <c r="AF291" s="12"/>
      <c r="AG291" s="12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65"/>
      <c r="AF292" s="12"/>
      <c r="AG292" s="12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65"/>
      <c r="AF293" s="12"/>
      <c r="AG293" s="12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8"/>
      <c r="AF294" s="12"/>
      <c r="AG294" s="12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8"/>
      <c r="AF295" s="12"/>
      <c r="AG295" s="12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8"/>
      <c r="AF296" s="12"/>
      <c r="AG296" s="12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8"/>
      <c r="AF297" s="12"/>
      <c r="AG297" s="12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8"/>
      <c r="AF298" s="12"/>
      <c r="AG298" s="12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8"/>
      <c r="AF299" s="12"/>
      <c r="AG299" s="12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8"/>
      <c r="AF300" s="12"/>
      <c r="AG300" s="12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8"/>
      <c r="AF301" s="12"/>
      <c r="AG301" s="12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8"/>
      <c r="AF302" s="12"/>
      <c r="AG302" s="12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8"/>
      <c r="AF303" s="14"/>
      <c r="AG303" s="14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8"/>
      <c r="AF304" s="14"/>
      <c r="AG304" s="14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8"/>
      <c r="AF305" s="14"/>
      <c r="AG305" s="14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8"/>
      <c r="AF306" s="14"/>
      <c r="AG306" s="14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8"/>
      <c r="AF307" s="14"/>
      <c r="AG307" s="14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8"/>
      <c r="AF308" s="12"/>
      <c r="AG308" s="12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8"/>
      <c r="AF309" s="12"/>
      <c r="AG309" s="12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8"/>
      <c r="AF310" s="14"/>
      <c r="AG310" s="14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8"/>
      <c r="AF311" s="14"/>
      <c r="AG311" s="14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65"/>
      <c r="AF312" s="12"/>
      <c r="AG312" s="12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65"/>
      <c r="AF313" s="12"/>
      <c r="AG313" s="12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65"/>
      <c r="AF314" s="12"/>
      <c r="AG314" s="12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65"/>
      <c r="AF315" s="12"/>
      <c r="AG315" s="12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65"/>
      <c r="AF316" s="12"/>
      <c r="AG316" s="12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65"/>
      <c r="AF317" s="12"/>
      <c r="AG317" s="12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8"/>
      <c r="AF318" s="12"/>
      <c r="AG318" s="12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8"/>
      <c r="AF319" s="12"/>
      <c r="AG319" s="12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8"/>
      <c r="AF320" s="12"/>
      <c r="AG320" s="12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8"/>
      <c r="AF321" s="12"/>
      <c r="AG321" s="12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8"/>
      <c r="AF322" s="14"/>
      <c r="AG322" s="14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8"/>
      <c r="AF323" s="14"/>
      <c r="AG323" s="14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8"/>
      <c r="AF324" s="12"/>
      <c r="AG324" s="12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65"/>
      <c r="AF325" s="12"/>
      <c r="AG325" s="12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65"/>
      <c r="AF326" s="12"/>
      <c r="AG326" s="12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8"/>
      <c r="AF327" s="12"/>
      <c r="AG327" s="12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8"/>
      <c r="AF328" s="12"/>
      <c r="AG328" s="12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8"/>
      <c r="AF329" s="14"/>
      <c r="AG329" s="14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65"/>
      <c r="AF330" s="12"/>
      <c r="AG330" s="12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65"/>
      <c r="AF331" s="12"/>
      <c r="AG331" s="12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8"/>
      <c r="AF332" s="12"/>
      <c r="AG332" s="12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8"/>
      <c r="AF333" s="12"/>
      <c r="AG333" s="12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8"/>
      <c r="AF334" s="14"/>
      <c r="AG334" s="14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8"/>
      <c r="AF335" s="14"/>
      <c r="AG335" s="14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8"/>
      <c r="AF336" s="12"/>
      <c r="AG336" s="12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8"/>
      <c r="AF337" s="12"/>
      <c r="AG337" s="12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8"/>
      <c r="AF338" s="12"/>
      <c r="AG338" s="12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0</v>
      </c>
      <c r="AD339" s="15"/>
      <c r="AE339" s="8" t="s">
        <v>4503</v>
      </c>
      <c r="AF339" s="12"/>
      <c r="AG339" s="12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8"/>
      <c r="AF340" s="12"/>
      <c r="AG340" s="12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8"/>
      <c r="AF341" s="12"/>
      <c r="AG341" s="12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8"/>
      <c r="AF342" s="12"/>
      <c r="AG342" s="12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65"/>
      <c r="AF343" s="12"/>
      <c r="AG343" s="12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8"/>
      <c r="AF344" s="12"/>
      <c r="AG344" s="12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65"/>
      <c r="AF345" s="12"/>
      <c r="AG345" s="12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8"/>
      <c r="AF346" s="12"/>
      <c r="AG346" s="12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8"/>
      <c r="AF347" s="12"/>
      <c r="AG347" s="12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8"/>
      <c r="AF348" s="12"/>
      <c r="AG348" s="12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4514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4515</v>
      </c>
      <c r="P349" s="10">
        <v>0.08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290129.70370370371</v>
      </c>
      <c r="X349" s="13"/>
      <c r="Y349" s="13">
        <f t="shared" si="39"/>
        <v>0</v>
      </c>
      <c r="Z349" s="14">
        <f t="shared" si="37"/>
        <v>290129.70370370371</v>
      </c>
      <c r="AA349" s="13">
        <f t="shared" si="40"/>
        <v>23210.376296296308</v>
      </c>
      <c r="AB349" s="14">
        <v>313340.08</v>
      </c>
      <c r="AC349" s="10">
        <v>0.13300000000000001</v>
      </c>
      <c r="AD349" s="15"/>
      <c r="AE349" s="8"/>
      <c r="AF349" s="14"/>
      <c r="AG349" s="14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4514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4515</v>
      </c>
      <c r="P350" s="10">
        <v>0.04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200881.61538461538</v>
      </c>
      <c r="X350" s="13"/>
      <c r="Y350" s="13">
        <f t="shared" si="39"/>
        <v>0</v>
      </c>
      <c r="Z350" s="14">
        <f t="shared" si="37"/>
        <v>200881.61538461538</v>
      </c>
      <c r="AA350" s="13">
        <f t="shared" si="40"/>
        <v>8035.264615384629</v>
      </c>
      <c r="AB350" s="14">
        <v>208916.88</v>
      </c>
      <c r="AC350" s="10">
        <v>5.2999999999999999E-2</v>
      </c>
      <c r="AD350" s="15"/>
      <c r="AE350" s="8"/>
      <c r="AF350" s="14"/>
      <c r="AG350" s="14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8"/>
      <c r="AF351" s="12"/>
      <c r="AG351" s="12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8"/>
      <c r="AF352" s="14"/>
      <c r="AG352" s="14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8"/>
      <c r="AF353" s="14"/>
      <c r="AG353" s="14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8"/>
      <c r="AF354" s="14"/>
      <c r="AG354" s="14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65"/>
      <c r="AF355" s="12"/>
      <c r="AG355" s="12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65"/>
      <c r="AF356" s="12"/>
      <c r="AG356" s="12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65"/>
      <c r="AF357" s="12"/>
      <c r="AG357" s="12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65"/>
      <c r="AF358" s="12"/>
      <c r="AG358" s="12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8"/>
      <c r="AF359" s="12"/>
      <c r="AG359" s="12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65"/>
      <c r="AF360" s="12"/>
      <c r="AG360" s="12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65"/>
      <c r="AF361" s="12"/>
      <c r="AG361" s="12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65"/>
      <c r="AF362" s="12"/>
      <c r="AG362" s="12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65"/>
      <c r="AF363" s="12"/>
      <c r="AG363" s="12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65"/>
      <c r="AF364" s="12"/>
      <c r="AG364" s="12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8"/>
      <c r="AF365" s="12"/>
      <c r="AG365" s="12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8"/>
      <c r="AF366" s="12"/>
      <c r="AG366" s="12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65"/>
      <c r="AF367" s="12"/>
      <c r="AG367" s="12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65"/>
      <c r="AF368" s="12"/>
      <c r="AG368" s="12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65"/>
      <c r="AF369" s="12"/>
      <c r="AG369" s="12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65"/>
      <c r="AF370" s="12"/>
      <c r="AG370" s="12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65"/>
      <c r="AF371" s="12"/>
      <c r="AG371" s="12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65"/>
      <c r="AF372" s="12"/>
      <c r="AG372" s="12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8"/>
      <c r="AF373" s="12"/>
      <c r="AG373" s="12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8"/>
      <c r="AF374" s="12"/>
      <c r="AG374" s="12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65"/>
      <c r="AF375" s="12"/>
      <c r="AG375" s="12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8"/>
      <c r="AF376" s="14"/>
      <c r="AG376" s="14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8"/>
      <c r="AF377" s="12"/>
      <c r="AG377" s="12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8"/>
      <c r="AF378" s="12"/>
      <c r="AG378" s="12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65"/>
      <c r="AF379" s="12"/>
      <c r="AG379" s="12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8"/>
      <c r="AF380" s="14"/>
      <c r="AG380" s="14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65"/>
      <c r="AF381" s="12"/>
      <c r="AG381" s="12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65"/>
      <c r="AF382" s="12"/>
      <c r="AG382" s="12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65"/>
      <c r="AF383" s="12"/>
      <c r="AG383" s="12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65"/>
      <c r="AF384" s="12"/>
      <c r="AG384" s="12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8"/>
      <c r="AF385" s="12"/>
      <c r="AG385" s="12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8"/>
      <c r="AF386" s="14"/>
      <c r="AG386" s="14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8"/>
      <c r="AF387" s="14"/>
      <c r="AG387" s="14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8"/>
      <c r="AF388" s="14"/>
      <c r="AG388" s="14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8"/>
      <c r="AF389" s="14"/>
      <c r="AG389" s="14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8"/>
      <c r="AF390" s="14"/>
      <c r="AG390" s="14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8"/>
      <c r="AF391" s="12"/>
      <c r="AG391" s="12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65"/>
      <c r="AF392" s="12"/>
      <c r="AG392" s="12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65"/>
      <c r="AF393" s="12"/>
      <c r="AG393" s="12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65"/>
      <c r="AF394" s="12"/>
      <c r="AG394" s="12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65"/>
      <c r="AF395" s="12"/>
      <c r="AG395" s="12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8"/>
      <c r="AF396" s="12"/>
      <c r="AG396" s="12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65"/>
      <c r="AF397" s="12"/>
      <c r="AG397" s="12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65"/>
      <c r="AF398" s="12"/>
      <c r="AG398" s="12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65"/>
      <c r="AF399" s="12"/>
      <c r="AG399" s="12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8"/>
      <c r="AF400" s="14"/>
      <c r="AG400" s="14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8"/>
      <c r="AF401" s="14"/>
      <c r="AG401" s="14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8"/>
      <c r="AF402" s="14"/>
      <c r="AG402" s="14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8"/>
      <c r="AF403" s="14"/>
      <c r="AG403" s="14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8"/>
      <c r="AF404" s="14"/>
      <c r="AG404" s="14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8"/>
      <c r="AF405" s="14"/>
      <c r="AG405" s="14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8"/>
      <c r="AF406" s="14"/>
      <c r="AG406" s="14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8"/>
      <c r="AF407" s="14"/>
      <c r="AG407" s="14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8"/>
      <c r="AF408" s="14"/>
      <c r="AG408" s="14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8"/>
      <c r="AF409" s="14"/>
      <c r="AG409" s="14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8"/>
      <c r="AF410" s="14"/>
      <c r="AG410" s="14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8"/>
      <c r="AF411" s="14"/>
      <c r="AG411" s="14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8"/>
      <c r="AF412" s="14"/>
      <c r="AG412" s="14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8"/>
      <c r="AF413" s="14"/>
      <c r="AG413" s="14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8"/>
      <c r="AF414" s="14"/>
      <c r="AG414" s="14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8"/>
      <c r="AF415" s="12"/>
      <c r="AG415" s="12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8"/>
      <c r="AF416" s="12"/>
      <c r="AG416" s="12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8"/>
      <c r="AF417" s="12"/>
      <c r="AG417" s="12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65"/>
      <c r="AF418" s="12"/>
      <c r="AG418" s="12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65"/>
      <c r="AF419" s="12"/>
      <c r="AG419" s="12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8"/>
      <c r="AF420" s="12"/>
      <c r="AG420" s="12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8"/>
      <c r="AF421" s="12"/>
      <c r="AG421" s="12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8"/>
      <c r="AF422" s="12"/>
      <c r="AG422" s="12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65"/>
      <c r="AF423" s="12"/>
      <c r="AG423" s="12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65"/>
      <c r="AF424" s="12"/>
      <c r="AG424" s="12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65"/>
      <c r="AF425" s="12"/>
      <c r="AG425" s="12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65"/>
      <c r="AF426" s="12"/>
      <c r="AG426" s="12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65"/>
      <c r="AF427" s="12"/>
      <c r="AG427" s="12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8"/>
      <c r="AF428" s="12"/>
      <c r="AG428" s="12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65"/>
      <c r="AF429" s="12"/>
      <c r="AG429" s="12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65"/>
      <c r="AF430" s="12"/>
      <c r="AG430" s="12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8"/>
      <c r="AF431" s="12"/>
      <c r="AG431" s="12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65"/>
      <c r="AF432" s="12"/>
      <c r="AG432" s="12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8"/>
      <c r="AF433" s="12"/>
      <c r="AG433" s="12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8"/>
      <c r="AF434" s="14"/>
      <c r="AG434" s="14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8"/>
      <c r="AF435" s="14"/>
      <c r="AG435" s="14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8"/>
      <c r="AF436" s="14"/>
      <c r="AG436" s="14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8"/>
      <c r="AF437" s="14"/>
      <c r="AG437" s="14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8"/>
      <c r="AF438" s="14"/>
      <c r="AG438" s="14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8"/>
      <c r="AF439" s="14"/>
      <c r="AG439" s="14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0</v>
      </c>
      <c r="AD440" s="15"/>
      <c r="AE440" s="8" t="s">
        <v>4503</v>
      </c>
      <c r="AF440" s="12"/>
      <c r="AG440" s="12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0</v>
      </c>
      <c r="AD441" s="15"/>
      <c r="AE441" s="8" t="s">
        <v>4503</v>
      </c>
      <c r="AF441" s="12"/>
      <c r="AG441" s="12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8"/>
      <c r="AF442" s="12"/>
      <c r="AG442" s="12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8"/>
      <c r="AF443" s="14"/>
      <c r="AG443" s="14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8"/>
      <c r="AF444" s="14"/>
      <c r="AG444" s="14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65"/>
      <c r="AF445" s="12"/>
      <c r="AG445" s="12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65"/>
      <c r="AF446" s="12"/>
      <c r="AG446" s="12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65"/>
      <c r="AF447" s="12"/>
      <c r="AG447" s="12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65"/>
      <c r="AF448" s="12"/>
      <c r="AG448" s="12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0</v>
      </c>
      <c r="AD449" s="15"/>
      <c r="AE449" s="8" t="s">
        <v>4503</v>
      </c>
      <c r="AF449" s="12"/>
      <c r="AG449" s="12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8"/>
      <c r="AF450" s="12"/>
      <c r="AG450" s="12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8"/>
      <c r="AF451" s="12"/>
      <c r="AG451" s="12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65"/>
      <c r="AF452" s="12"/>
      <c r="AG452" s="12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65"/>
      <c r="AF453" s="12"/>
      <c r="AG453" s="12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65"/>
      <c r="AF454" s="12"/>
      <c r="AG454" s="12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65"/>
      <c r="AF455" s="12"/>
      <c r="AG455" s="12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8"/>
      <c r="AF456" s="12"/>
      <c r="AG456" s="12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65"/>
      <c r="AF457" s="12"/>
      <c r="AG457" s="12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65"/>
      <c r="AF458" s="12"/>
      <c r="AG458" s="12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65"/>
      <c r="AF459" s="12"/>
      <c r="AG459" s="12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8"/>
      <c r="AF460" s="14"/>
      <c r="AG460" s="14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8"/>
      <c r="AF461" s="14"/>
      <c r="AG461" s="14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8"/>
      <c r="AF462" s="12"/>
      <c r="AG462" s="12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8"/>
      <c r="AF463" s="12"/>
      <c r="AG463" s="12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65"/>
      <c r="AF464" s="12"/>
      <c r="AG464" s="12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8"/>
      <c r="AF465" s="12"/>
      <c r="AG465" s="12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65"/>
      <c r="AF466" s="12"/>
      <c r="AG466" s="12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65"/>
      <c r="AF467" s="12"/>
      <c r="AG467" s="12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8"/>
      <c r="AF468" s="12"/>
      <c r="AG468" s="12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0</v>
      </c>
      <c r="AD469" s="15"/>
      <c r="AE469" s="8" t="s">
        <v>4503</v>
      </c>
      <c r="AF469" s="12"/>
      <c r="AG469" s="12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65"/>
      <c r="AF470" s="12"/>
      <c r="AG470" s="12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65"/>
      <c r="AF471" s="12"/>
      <c r="AG471" s="12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65"/>
      <c r="AF472" s="12"/>
      <c r="AG472" s="12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65"/>
      <c r="AF473" s="12"/>
      <c r="AG473" s="12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65"/>
      <c r="AF474" s="12"/>
      <c r="AG474" s="12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65"/>
      <c r="AF475" s="12"/>
      <c r="AG475" s="12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8"/>
      <c r="AF476" s="14"/>
      <c r="AG476" s="14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8"/>
      <c r="AF477" s="12"/>
      <c r="AG477" s="12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65"/>
      <c r="AF478" s="12"/>
      <c r="AG478" s="12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65"/>
      <c r="AF479" s="12"/>
      <c r="AG479" s="12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8"/>
      <c r="AF480" s="12"/>
      <c r="AG480" s="12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8"/>
      <c r="AF481" s="12"/>
      <c r="AG481" s="12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65"/>
      <c r="AF482" s="12"/>
      <c r="AG482" s="12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65"/>
      <c r="AF483" s="12"/>
      <c r="AG483" s="12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65"/>
      <c r="AF484" s="12"/>
      <c r="AG484" s="12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8"/>
      <c r="AF485" s="12"/>
      <c r="AG485" s="12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8"/>
      <c r="AF486" s="14"/>
      <c r="AG486" s="14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8"/>
      <c r="AF487" s="14"/>
      <c r="AG487" s="14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65"/>
      <c r="AF488" s="12"/>
      <c r="AG488" s="12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180641.06</v>
      </c>
      <c r="T489" s="12"/>
      <c r="U489" s="13">
        <v>49201.09</v>
      </c>
      <c r="V489" s="13">
        <f t="shared" si="60"/>
        <v>131439.97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8"/>
      <c r="AF489" s="12"/>
      <c r="AG489" s="12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8"/>
      <c r="AF490" s="12"/>
      <c r="AG490" s="12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8"/>
      <c r="AF491" s="12"/>
      <c r="AG491" s="12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8"/>
      <c r="AF492" s="12"/>
      <c r="AG492" s="12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65"/>
      <c r="AF493" s="12"/>
      <c r="AG493" s="12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8"/>
      <c r="AF494" s="14"/>
      <c r="AG494" s="14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8"/>
      <c r="AF495" s="14"/>
      <c r="AG495" s="14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65"/>
      <c r="AF496" s="12"/>
      <c r="AG496" s="12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65"/>
      <c r="AF497" s="12"/>
      <c r="AG497" s="12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65"/>
      <c r="AF498" s="12"/>
      <c r="AG498" s="12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65"/>
      <c r="AF499" s="12"/>
      <c r="AG499" s="12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65"/>
      <c r="AF500" s="12"/>
      <c r="AG500" s="12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65"/>
      <c r="AF501" s="12"/>
      <c r="AG501" s="12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65"/>
      <c r="AF502" s="12"/>
      <c r="AG502" s="12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65"/>
      <c r="AF503" s="12"/>
      <c r="AG503" s="12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65"/>
      <c r="AF504" s="12"/>
      <c r="AG504" s="12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65"/>
      <c r="AF505" s="12"/>
      <c r="AG505" s="12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65"/>
      <c r="AF506" s="12"/>
      <c r="AG506" s="12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65"/>
      <c r="AF507" s="12"/>
      <c r="AG507" s="12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65"/>
      <c r="AF508" s="12"/>
      <c r="AG508" s="12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65"/>
      <c r="AF509" s="12"/>
      <c r="AG509" s="12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65"/>
      <c r="AF510" s="12"/>
      <c r="AG510" s="12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65"/>
      <c r="AF511" s="12"/>
      <c r="AG511" s="12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65"/>
      <c r="AF512" s="12"/>
      <c r="AG512" s="12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65"/>
      <c r="AF513" s="12"/>
      <c r="AG513" s="12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65"/>
      <c r="AF514" s="12"/>
      <c r="AG514" s="12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65"/>
      <c r="AF515" s="12"/>
      <c r="AG515" s="12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65"/>
      <c r="AF516" s="12"/>
      <c r="AG516" s="12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65"/>
      <c r="AF517" s="12"/>
      <c r="AG517" s="12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65"/>
      <c r="AF518" s="12"/>
      <c r="AG518" s="12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65"/>
      <c r="AF519" s="12"/>
      <c r="AG519" s="12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65"/>
      <c r="AF520" s="12"/>
      <c r="AG520" s="12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65"/>
      <c r="AF521" s="12"/>
      <c r="AG521" s="12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65"/>
      <c r="AF522" s="12"/>
      <c r="AG522" s="12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65"/>
      <c r="AF523" s="12"/>
      <c r="AG523" s="12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65"/>
      <c r="AF524" s="12"/>
      <c r="AG524" s="12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65"/>
      <c r="AF525" s="12"/>
      <c r="AG525" s="12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65"/>
      <c r="AF526" s="12"/>
      <c r="AG526" s="12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65"/>
      <c r="AF527" s="12"/>
      <c r="AG527" s="12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65"/>
      <c r="AF528" s="12"/>
      <c r="AG528" s="12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65"/>
      <c r="AF529" s="12"/>
      <c r="AG529" s="12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65"/>
      <c r="AF530" s="12"/>
      <c r="AG530" s="12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65"/>
      <c r="AF531" s="12"/>
      <c r="AG531" s="12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65"/>
      <c r="AF532" s="12"/>
      <c r="AG532" s="12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65"/>
      <c r="AF533" s="12"/>
      <c r="AG533" s="12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65"/>
      <c r="AF534" s="12"/>
      <c r="AG534" s="12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65"/>
      <c r="AF535" s="12"/>
      <c r="AG535" s="12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65"/>
      <c r="AF536" s="12"/>
      <c r="AG536" s="12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65"/>
      <c r="AF537" s="12"/>
      <c r="AG537" s="12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65"/>
      <c r="AF538" s="12"/>
      <c r="AG538" s="12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65"/>
      <c r="AF539" s="12"/>
      <c r="AG539" s="12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65"/>
      <c r="AF540" s="12"/>
      <c r="AG540" s="12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65"/>
      <c r="AF541" s="12"/>
      <c r="AG541" s="12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65"/>
      <c r="AF542" s="12"/>
      <c r="AG542" s="12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65"/>
      <c r="AF543" s="12"/>
      <c r="AG543" s="12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65"/>
      <c r="AF544" s="12"/>
      <c r="AG544" s="12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65"/>
      <c r="AF545" s="12"/>
      <c r="AG545" s="12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65"/>
      <c r="AF546" s="12"/>
      <c r="AG546" s="12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65"/>
      <c r="AF547" s="12"/>
      <c r="AG547" s="12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65"/>
      <c r="AF548" s="12"/>
      <c r="AG548" s="12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65"/>
      <c r="AF549" s="12"/>
      <c r="AG549" s="12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65"/>
      <c r="AF550" s="12"/>
      <c r="AG550" s="12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8"/>
      <c r="AF551" s="12"/>
      <c r="AG551" s="12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65"/>
      <c r="AF552" s="12"/>
      <c r="AG552" s="12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65"/>
      <c r="AF553" s="12"/>
      <c r="AG553" s="12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8"/>
      <c r="AF554" s="12"/>
      <c r="AG554" s="12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8"/>
      <c r="AF555" s="14"/>
      <c r="AG555" s="14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8"/>
      <c r="AF556" s="14"/>
      <c r="AG556" s="14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65"/>
      <c r="AF557" s="12"/>
      <c r="AG557" s="12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65"/>
      <c r="AF558" s="12"/>
      <c r="AG558" s="12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65"/>
      <c r="AF559" s="12"/>
      <c r="AG559" s="12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65"/>
      <c r="AF560" s="12"/>
      <c r="AG560" s="12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65"/>
      <c r="AF561" s="12"/>
      <c r="AG561" s="12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65"/>
      <c r="AF562" s="12"/>
      <c r="AG562" s="12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8"/>
      <c r="AF563" s="12"/>
      <c r="AG563" s="12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8"/>
      <c r="AF564" s="12"/>
      <c r="AG564" s="12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65"/>
      <c r="AF565" s="12"/>
      <c r="AG565" s="12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65"/>
      <c r="AF566" s="12"/>
      <c r="AG566" s="12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65"/>
      <c r="AF567" s="12"/>
      <c r="AG567" s="12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65"/>
      <c r="AF568" s="12"/>
      <c r="AG568" s="12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65"/>
      <c r="AF569" s="12"/>
      <c r="AG569" s="12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8"/>
      <c r="AF570" s="12"/>
      <c r="AG570" s="12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65"/>
      <c r="AF571" s="12"/>
      <c r="AG571" s="12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65"/>
      <c r="AF572" s="12"/>
      <c r="AG572" s="12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8"/>
      <c r="AF573" s="12"/>
      <c r="AG573" s="12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8"/>
      <c r="AF574" s="14"/>
      <c r="AG574" s="14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8"/>
      <c r="AF575" s="14"/>
      <c r="AG575" s="14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8"/>
      <c r="AF576" s="14"/>
      <c r="AG576" s="14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8"/>
      <c r="AF577" s="12"/>
      <c r="AG577" s="12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8"/>
      <c r="AF578" s="14"/>
      <c r="AG578" s="14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8"/>
      <c r="AF579" s="14"/>
      <c r="AG579" s="14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65"/>
      <c r="AF580" s="12"/>
      <c r="AG580" s="12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8"/>
      <c r="AF581" s="12"/>
      <c r="AG581" s="12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8"/>
      <c r="AF582" s="12"/>
      <c r="AG582" s="12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65"/>
      <c r="AF583" s="12"/>
      <c r="AG583" s="12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65"/>
      <c r="AF584" s="12"/>
      <c r="AG584" s="12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65"/>
      <c r="AF585" s="12"/>
      <c r="AG585" s="12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65"/>
      <c r="AF586" s="12"/>
      <c r="AG586" s="12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8"/>
      <c r="AF587" s="12"/>
      <c r="AG587" s="12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0.08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79452.666666666672</v>
      </c>
      <c r="X588" s="13"/>
      <c r="Y588" s="13">
        <f t="shared" si="71"/>
        <v>0</v>
      </c>
      <c r="Z588" s="14">
        <f t="shared" si="68"/>
        <v>79452.666666666672</v>
      </c>
      <c r="AA588" s="13">
        <f t="shared" si="72"/>
        <v>6356.2133333333331</v>
      </c>
      <c r="AB588" s="14">
        <v>85808.88</v>
      </c>
      <c r="AC588" s="10">
        <v>0.13300000000000001</v>
      </c>
      <c r="AD588" s="15"/>
      <c r="AE588" s="8"/>
      <c r="AF588" s="14"/>
      <c r="AG588" s="14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0.04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303968.59615384619</v>
      </c>
      <c r="X589" s="13"/>
      <c r="Y589" s="13">
        <f t="shared" si="71"/>
        <v>0</v>
      </c>
      <c r="Z589" s="14">
        <f t="shared" si="68"/>
        <v>303968.59615384619</v>
      </c>
      <c r="AA589" s="13">
        <f t="shared" si="72"/>
        <v>12158.74384615384</v>
      </c>
      <c r="AB589" s="14">
        <v>365500.79</v>
      </c>
      <c r="AC589" s="10">
        <v>5.2999999999999999E-2</v>
      </c>
      <c r="AD589" s="15"/>
      <c r="AE589" s="8"/>
      <c r="AF589" s="14"/>
      <c r="AG589" s="14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8"/>
      <c r="AF590" s="14"/>
      <c r="AG590" s="14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8"/>
      <c r="AF591" s="14"/>
      <c r="AG591" s="14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8"/>
      <c r="AF592" s="12"/>
      <c r="AG592" s="12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8"/>
      <c r="AF593" s="12"/>
      <c r="AG593" s="12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65"/>
      <c r="AF594" s="12"/>
      <c r="AG594" s="12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65"/>
      <c r="AF595" s="12"/>
      <c r="AG595" s="12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8"/>
      <c r="AF596" s="12"/>
      <c r="AG596" s="12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8"/>
      <c r="AF597" s="14"/>
      <c r="AG597" s="14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8"/>
      <c r="AF598" s="14"/>
      <c r="AG598" s="14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8"/>
      <c r="AF599" s="14"/>
      <c r="AG599" s="14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8"/>
      <c r="AF600" s="12"/>
      <c r="AG600" s="12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65"/>
      <c r="AF601" s="12"/>
      <c r="AG601" s="12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8"/>
      <c r="AF602" s="12"/>
      <c r="AG602" s="12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65"/>
      <c r="AF603" s="12"/>
      <c r="AG603" s="12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65"/>
      <c r="AF604" s="12"/>
      <c r="AG604" s="12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65"/>
      <c r="AF605" s="12"/>
      <c r="AG605" s="12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65"/>
      <c r="AF606" s="12"/>
      <c r="AG606" s="12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65"/>
      <c r="AF607" s="12"/>
      <c r="AG607" s="12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65"/>
      <c r="AF608" s="12"/>
      <c r="AG608" s="12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65"/>
      <c r="AF609" s="12"/>
      <c r="AG609" s="12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65"/>
      <c r="AF610" s="12"/>
      <c r="AG610" s="12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8"/>
      <c r="AF611" s="12"/>
      <c r="AG611" s="12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8"/>
      <c r="AF612" s="12"/>
      <c r="AG612" s="12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65"/>
      <c r="AF613" s="12"/>
      <c r="AG613" s="12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65"/>
      <c r="AF614" s="12"/>
      <c r="AG614" s="12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65"/>
      <c r="AF615" s="12"/>
      <c r="AG615" s="12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65"/>
      <c r="AF616" s="12"/>
      <c r="AG616" s="12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65"/>
      <c r="AF617" s="12"/>
      <c r="AG617" s="12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8"/>
      <c r="AF618" s="12"/>
      <c r="AG618" s="12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8"/>
      <c r="AF619" s="12"/>
      <c r="AG619" s="12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8"/>
      <c r="AF620" s="14"/>
      <c r="AG620" s="14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0</v>
      </c>
      <c r="AD621" s="15"/>
      <c r="AE621" s="8" t="s">
        <v>4503</v>
      </c>
      <c r="AF621" s="14"/>
      <c r="AG621" s="14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8"/>
      <c r="AF622" s="14"/>
      <c r="AG622" s="14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8"/>
      <c r="AF623" s="14"/>
      <c r="AG623" s="14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8"/>
      <c r="AF624" s="14"/>
      <c r="AG624" s="14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8"/>
      <c r="AF625" s="14"/>
      <c r="AG625" s="14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8"/>
      <c r="AF626" s="12"/>
      <c r="AG626" s="12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65"/>
      <c r="AF627" s="12"/>
      <c r="AG627" s="12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65"/>
      <c r="AF628" s="12"/>
      <c r="AG628" s="12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8"/>
      <c r="AF629" s="12"/>
      <c r="AG629" s="12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8"/>
      <c r="AF630" s="12"/>
      <c r="AG630" s="12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8"/>
      <c r="AF631" s="12"/>
      <c r="AG631" s="12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8"/>
      <c r="AF632" s="12"/>
      <c r="AG632" s="12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8"/>
      <c r="AF633" s="12"/>
      <c r="AG633" s="12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8"/>
      <c r="AF634" s="12"/>
      <c r="AG634" s="12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8"/>
      <c r="AF635" s="12"/>
      <c r="AG635" s="12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65"/>
      <c r="AF636" s="12"/>
      <c r="AG636" s="12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3323</v>
      </c>
      <c r="K637" s="8" t="s">
        <v>32</v>
      </c>
      <c r="L637" s="8" t="s">
        <v>921</v>
      </c>
      <c r="M637" s="9"/>
      <c r="N637" s="8" t="s">
        <v>40</v>
      </c>
      <c r="O637" s="8" t="s">
        <v>41</v>
      </c>
      <c r="P637" s="9">
        <v>0.02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2620.1176470588234</v>
      </c>
      <c r="X637" s="13"/>
      <c r="Y637" s="13">
        <f t="shared" si="71"/>
        <v>0</v>
      </c>
      <c r="Z637" s="14">
        <f t="shared" si="77"/>
        <v>2620.1176470588234</v>
      </c>
      <c r="AA637" s="13">
        <f t="shared" si="72"/>
        <v>52.402352941176559</v>
      </c>
      <c r="AB637" s="12">
        <v>13815.6813109463</v>
      </c>
      <c r="AC637" s="9">
        <v>4.4999999999999998E-2</v>
      </c>
      <c r="AD637" s="15"/>
      <c r="AE637" s="65"/>
      <c r="AF637" s="12"/>
      <c r="AG637" s="12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8"/>
      <c r="AF638" s="14"/>
      <c r="AG638" s="14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8"/>
      <c r="AF639" s="14"/>
      <c r="AG639" s="14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8"/>
      <c r="AF640" s="12"/>
      <c r="AG640" s="12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8"/>
      <c r="AF641" s="12"/>
      <c r="AG641" s="12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8"/>
      <c r="AF642" s="12"/>
      <c r="AG642" s="12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8"/>
      <c r="AF643" s="12"/>
      <c r="AG643" s="12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65"/>
      <c r="AF644" s="12"/>
      <c r="AG644" s="12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8"/>
      <c r="AF645" s="12"/>
      <c r="AG645" s="12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65"/>
      <c r="AF646" s="12"/>
      <c r="AG646" s="12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8"/>
      <c r="AF647" s="14"/>
      <c r="AG647" s="14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8"/>
      <c r="AF648" s="14"/>
      <c r="AG648" s="14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8"/>
      <c r="AF649" s="12"/>
      <c r="AG649" s="12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8"/>
      <c r="AF650" s="12"/>
      <c r="AG650" s="12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8"/>
      <c r="AF651" s="14"/>
      <c r="AG651" s="14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8"/>
      <c r="AF652" s="14"/>
      <c r="AG652" s="14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65"/>
      <c r="AF653" s="12"/>
      <c r="AG653" s="12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65"/>
      <c r="AF654" s="12"/>
      <c r="AG654" s="12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65"/>
      <c r="AF655" s="12"/>
      <c r="AG655" s="12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65"/>
      <c r="AF656" s="12"/>
      <c r="AG656" s="12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8"/>
      <c r="AF657" s="12"/>
      <c r="AG657" s="12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65"/>
      <c r="AF658" s="12"/>
      <c r="AG658" s="12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8"/>
      <c r="AF659" s="12"/>
      <c r="AG659" s="12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65"/>
      <c r="AF660" s="12"/>
      <c r="AG660" s="12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8"/>
      <c r="AF661" s="12"/>
      <c r="AG661" s="12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8"/>
      <c r="AF662" s="12"/>
      <c r="AG662" s="12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65"/>
      <c r="AF663" s="12"/>
      <c r="AG663" s="12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8"/>
      <c r="AF664" s="12"/>
      <c r="AG664" s="12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8"/>
      <c r="AF665" s="12"/>
      <c r="AG665" s="12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8"/>
      <c r="AF666" s="12"/>
      <c r="AG666" s="12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8"/>
      <c r="AF667" s="12"/>
      <c r="AG667" s="12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65"/>
      <c r="AF668" s="12"/>
      <c r="AG668" s="12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65"/>
      <c r="AF669" s="12"/>
      <c r="AG669" s="12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65"/>
      <c r="AF670" s="12"/>
      <c r="AG670" s="12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8"/>
      <c r="AF671" s="14"/>
      <c r="AG671" s="14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8"/>
      <c r="AF672" s="14"/>
      <c r="AG672" s="14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8"/>
      <c r="AF673" s="14"/>
      <c r="AG673" s="14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8"/>
      <c r="AF674" s="14"/>
      <c r="AG674" s="14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8"/>
      <c r="AF675" s="14"/>
      <c r="AG675" s="14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8"/>
      <c r="AF676" s="14"/>
      <c r="AG676" s="14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8"/>
      <c r="AF677" s="14"/>
      <c r="AG677" s="14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8"/>
      <c r="AF678" s="12" t="s">
        <v>977</v>
      </c>
      <c r="AG678" s="12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8"/>
      <c r="AF679" s="12"/>
      <c r="AG679" s="12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8"/>
      <c r="AF680" s="12"/>
      <c r="AG680" s="12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65"/>
      <c r="AF681" s="12"/>
      <c r="AG681" s="12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65"/>
      <c r="AF682" s="12"/>
      <c r="AG682" s="12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65"/>
      <c r="AF683" s="12"/>
      <c r="AG683" s="12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65"/>
      <c r="AF684" s="12"/>
      <c r="AG684" s="12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8"/>
      <c r="AF685" s="12"/>
      <c r="AG685" s="12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8"/>
      <c r="AF686" s="14"/>
      <c r="AG686" s="14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8"/>
      <c r="AF687" s="14"/>
      <c r="AG687" s="14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65"/>
      <c r="AF688" s="12"/>
      <c r="AG688" s="12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8"/>
      <c r="AF689" s="12"/>
      <c r="AG689" s="12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8"/>
      <c r="AF690" s="12"/>
      <c r="AG690" s="12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8"/>
      <c r="AF691" s="12"/>
      <c r="AG691" s="12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65"/>
      <c r="AF692" s="12"/>
      <c r="AG692" s="12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65"/>
      <c r="AF693" s="12"/>
      <c r="AG693" s="12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8"/>
      <c r="AF694" s="12"/>
      <c r="AG694" s="12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8"/>
      <c r="AF695" s="12"/>
      <c r="AG695" s="12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65"/>
      <c r="AF696" s="12"/>
      <c r="AG696" s="12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65"/>
      <c r="AF697" s="12"/>
      <c r="AG697" s="12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8"/>
      <c r="AF698" s="14"/>
      <c r="AG698" s="14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8"/>
      <c r="AF699" s="14"/>
      <c r="AG699" s="14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8"/>
      <c r="AF700" s="12"/>
      <c r="AG700" s="12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8"/>
      <c r="AF701" s="12"/>
      <c r="AG701" s="12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8"/>
      <c r="AF702" s="12"/>
      <c r="AG702" s="12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65"/>
      <c r="AF703" s="12"/>
      <c r="AG703" s="12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8"/>
      <c r="AF704" s="12"/>
      <c r="AG704" s="12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8"/>
      <c r="AF705" s="12"/>
      <c r="AG705" s="12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8"/>
      <c r="AF706" s="12"/>
      <c r="AG706" s="12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8"/>
      <c r="AF707" s="14"/>
      <c r="AG707" s="14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8"/>
      <c r="AF708" s="14"/>
      <c r="AG708" s="14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8"/>
      <c r="AF709" s="12"/>
      <c r="AG709" s="12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8"/>
      <c r="AF710" s="12"/>
      <c r="AG710" s="12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8"/>
      <c r="AF711" s="12"/>
      <c r="AG711" s="12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65"/>
      <c r="AF712" s="12"/>
      <c r="AG712" s="12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65"/>
      <c r="AF713" s="12"/>
      <c r="AG713" s="12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8"/>
      <c r="AF714" s="12"/>
      <c r="AG714" s="12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65"/>
      <c r="AF715" s="14"/>
      <c r="AG715" s="14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65"/>
      <c r="AF716" s="14"/>
      <c r="AG716" s="14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65"/>
      <c r="AF717" s="14"/>
      <c r="AG717" s="14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8"/>
      <c r="AF718" s="12"/>
      <c r="AG718" s="12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65"/>
      <c r="AF719" s="12"/>
      <c r="AG719" s="12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65"/>
      <c r="AF720" s="12"/>
      <c r="AG720" s="12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65"/>
      <c r="AF721" s="12"/>
      <c r="AG721" s="12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65"/>
      <c r="AF722" s="12"/>
      <c r="AG722" s="12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65"/>
      <c r="AF723" s="12"/>
      <c r="AG723" s="12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8"/>
      <c r="AF724" s="12"/>
      <c r="AG724" s="12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8"/>
      <c r="AF725" s="12"/>
      <c r="AG725" s="12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8"/>
      <c r="AF726" s="12"/>
      <c r="AG726" s="12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8"/>
      <c r="AF727" s="14"/>
      <c r="AG727" s="14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8"/>
      <c r="AF728" s="14"/>
      <c r="AG728" s="14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65"/>
      <c r="AF729" s="12"/>
      <c r="AG729" s="12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65"/>
      <c r="AF730" s="12"/>
      <c r="AG730" s="12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65"/>
      <c r="AF731" s="12"/>
      <c r="AG731" s="12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65"/>
      <c r="AF732" s="12"/>
      <c r="AG732" s="12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65"/>
      <c r="AF733" s="12"/>
      <c r="AG733" s="12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8"/>
      <c r="AF734" s="12"/>
      <c r="AG734" s="12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8"/>
      <c r="AF735" s="12"/>
      <c r="AG735" s="12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8"/>
      <c r="AF736" s="12"/>
      <c r="AG736" s="12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8"/>
      <c r="AF737" s="12"/>
      <c r="AG737" s="12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8"/>
      <c r="AF738" s="12"/>
      <c r="AG738" s="12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8"/>
      <c r="AF739" s="12"/>
      <c r="AG739" s="12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8"/>
      <c r="AF740" s="12"/>
      <c r="AG740" s="12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8"/>
      <c r="AF741" s="12"/>
      <c r="AG741" s="12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8"/>
      <c r="AF742" s="14"/>
      <c r="AG742" s="14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8"/>
      <c r="AF743" s="14"/>
      <c r="AG743" s="14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8"/>
      <c r="AF744" s="12"/>
      <c r="AG744" s="12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0</v>
      </c>
      <c r="AD745" s="15"/>
      <c r="AE745" s="8" t="s">
        <v>4503</v>
      </c>
      <c r="AF745" s="12"/>
      <c r="AG745" s="12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65"/>
      <c r="AF746" s="12"/>
      <c r="AG746" s="12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8"/>
      <c r="AF747" s="12"/>
      <c r="AG747" s="12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8"/>
      <c r="AF748" s="12"/>
      <c r="AG748" s="12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8"/>
      <c r="AF749" s="12"/>
      <c r="AG749" s="12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65"/>
      <c r="AF750" s="12"/>
      <c r="AG750" s="12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8"/>
      <c r="AF751" s="12"/>
      <c r="AG751" s="12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8"/>
      <c r="AF752" s="14"/>
      <c r="AG752" s="14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8"/>
      <c r="AF753" s="14"/>
      <c r="AG753" s="14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8"/>
      <c r="AF754" s="12"/>
      <c r="AG754" s="12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8"/>
      <c r="AF755" s="12"/>
      <c r="AG755" s="12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8"/>
      <c r="AF756" s="12"/>
      <c r="AG756" s="12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8"/>
      <c r="AF757" s="12"/>
      <c r="AG757" s="12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8"/>
      <c r="AF758" s="12"/>
      <c r="AG758" s="12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65"/>
      <c r="AF759" s="12"/>
      <c r="AG759" s="12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8"/>
      <c r="AF760" s="14"/>
      <c r="AG760" s="14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8"/>
      <c r="AF761" s="14"/>
      <c r="AG761" s="14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8"/>
      <c r="AF762" s="14"/>
      <c r="AG762" s="14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8"/>
      <c r="AF763" s="14"/>
      <c r="AG763" s="14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8"/>
      <c r="AF764" s="12"/>
      <c r="AG764" s="12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65"/>
      <c r="AF765" s="12"/>
      <c r="AG765" s="12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8"/>
      <c r="AF766" s="12"/>
      <c r="AG766" s="12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8"/>
      <c r="AF767" s="12"/>
      <c r="AG767" s="12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8"/>
      <c r="AF768" s="12"/>
      <c r="AG768" s="12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8"/>
      <c r="AF769" s="12"/>
      <c r="AG769" s="12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8"/>
      <c r="AF770" s="14"/>
      <c r="AG770" s="14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8"/>
      <c r="AF771" s="14"/>
      <c r="AG771" s="14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65"/>
      <c r="AF772" s="12"/>
      <c r="AG772" s="12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8"/>
      <c r="AF773" s="12"/>
      <c r="AG773" s="12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65"/>
      <c r="AF774" s="12"/>
      <c r="AG774" s="12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8"/>
      <c r="AF775" s="12"/>
      <c r="AG775" s="12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65"/>
      <c r="AF776" s="12"/>
      <c r="AG776" s="12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8"/>
      <c r="AF777" s="12"/>
      <c r="AG777" s="12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8"/>
      <c r="AF778" s="12"/>
      <c r="AG778" s="12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8"/>
      <c r="AF779" s="12"/>
      <c r="AG779" s="12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8"/>
      <c r="AF780" s="12"/>
      <c r="AG780" s="12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65"/>
      <c r="AF781" s="12"/>
      <c r="AG781" s="12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65"/>
      <c r="AF782" s="12"/>
      <c r="AG782" s="12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8"/>
      <c r="AF783" s="12"/>
      <c r="AG783" s="12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8"/>
      <c r="AF784" s="12"/>
      <c r="AG784" s="12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8"/>
      <c r="AF785" s="12"/>
      <c r="AG785" s="12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8"/>
      <c r="AF786" s="12"/>
      <c r="AG786" s="12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65"/>
      <c r="AF787" s="12"/>
      <c r="AG787" s="12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65"/>
      <c r="AF788" s="12"/>
      <c r="AG788" s="12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3323</v>
      </c>
      <c r="K789" s="8" t="s">
        <v>32</v>
      </c>
      <c r="L789" s="8" t="s">
        <v>1132</v>
      </c>
      <c r="M789" s="9"/>
      <c r="N789" s="8" t="s">
        <v>57</v>
      </c>
      <c r="O789" s="8" t="s">
        <v>41</v>
      </c>
      <c r="P789" s="9">
        <v>0.04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336538.4615384615</v>
      </c>
      <c r="X789" s="13"/>
      <c r="Y789" s="13">
        <f t="shared" si="94"/>
        <v>336538.4615384615</v>
      </c>
      <c r="Z789" s="14">
        <f t="shared" si="93"/>
        <v>336538.4615384615</v>
      </c>
      <c r="AA789" s="13">
        <f t="shared" si="95"/>
        <v>13461.538461538497</v>
      </c>
      <c r="AB789" s="12">
        <v>0</v>
      </c>
      <c r="AC789" s="9">
        <v>0.06</v>
      </c>
      <c r="AD789" s="15"/>
      <c r="AE789" s="65"/>
      <c r="AF789" s="12"/>
      <c r="AG789" s="12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8"/>
      <c r="AF790" s="14"/>
      <c r="AG790" s="14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8"/>
      <c r="AF791" s="14"/>
      <c r="AG791" s="14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64" t="s">
        <v>41</v>
      </c>
      <c r="P792" s="9">
        <v>0.02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39215.686274509804</v>
      </c>
      <c r="X792" s="13"/>
      <c r="Y792" s="13">
        <f t="shared" si="94"/>
        <v>39215.686274509804</v>
      </c>
      <c r="Z792" s="14">
        <f t="shared" si="93"/>
        <v>39215.686274509804</v>
      </c>
      <c r="AA792" s="13">
        <f t="shared" si="95"/>
        <v>784.31372549019579</v>
      </c>
      <c r="AB792" s="14">
        <v>0</v>
      </c>
      <c r="AC792" s="10">
        <v>7.0000000000000007E-2</v>
      </c>
      <c r="AD792" s="15"/>
      <c r="AE792" s="8"/>
      <c r="AF792" s="14"/>
      <c r="AG792" s="14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8"/>
      <c r="AF793" s="14"/>
      <c r="AG793" s="14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8"/>
      <c r="AF794" s="14"/>
      <c r="AG794" s="14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8"/>
      <c r="AF795" s="12"/>
      <c r="AG795" s="12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4509</v>
      </c>
      <c r="P796" s="10">
        <v>0.03</v>
      </c>
      <c r="Q796" s="165" t="s">
        <v>63</v>
      </c>
      <c r="R796" s="11" t="s">
        <v>4495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23730.825242718351</v>
      </c>
      <c r="X796" s="13"/>
      <c r="Y796" s="13">
        <f t="shared" si="94"/>
        <v>23730.825242718351</v>
      </c>
      <c r="Z796" s="14">
        <f t="shared" si="93"/>
        <v>23730.825242718351</v>
      </c>
      <c r="AA796" s="13">
        <f t="shared" si="95"/>
        <v>711.92475728155114</v>
      </c>
      <c r="AB796" s="14">
        <v>0</v>
      </c>
      <c r="AC796" s="10">
        <v>7.0000000000000007E-2</v>
      </c>
      <c r="AD796" s="15"/>
      <c r="AE796" s="8"/>
      <c r="AF796" s="14"/>
      <c r="AG796" s="14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4509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52.223300970969994</v>
      </c>
      <c r="X797" s="13"/>
      <c r="Y797" s="13">
        <f t="shared" si="94"/>
        <v>0</v>
      </c>
      <c r="Z797" s="14">
        <f t="shared" si="93"/>
        <v>52.223300970969994</v>
      </c>
      <c r="AA797" s="13">
        <f t="shared" si="95"/>
        <v>1.5666990291291043</v>
      </c>
      <c r="AB797" s="14">
        <v>24496.54</v>
      </c>
      <c r="AC797" s="10">
        <v>7.0000000000000007E-2</v>
      </c>
      <c r="AD797" s="15"/>
      <c r="AE797" s="8"/>
      <c r="AF797" s="14"/>
      <c r="AG797" s="14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8"/>
      <c r="AF798" s="12"/>
      <c r="AG798" s="12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8"/>
      <c r="AF799" s="14"/>
      <c r="AG799" s="14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8"/>
      <c r="AF800" s="14"/>
      <c r="AG800" s="14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80</v>
      </c>
      <c r="P801" s="10">
        <v>0</v>
      </c>
      <c r="Q801" s="165" t="s">
        <v>63</v>
      </c>
      <c r="R801" s="11" t="s">
        <v>4507</v>
      </c>
      <c r="S801" s="14">
        <v>27923.45</v>
      </c>
      <c r="T801" s="14">
        <v>84011.54</v>
      </c>
      <c r="U801" s="13">
        <v>136057.44</v>
      </c>
      <c r="V801" s="13">
        <f t="shared" si="91"/>
        <v>-24122.450000000012</v>
      </c>
      <c r="W801" s="13">
        <f t="shared" si="96"/>
        <v>136057.44</v>
      </c>
      <c r="X801" s="13"/>
      <c r="Y801" s="13">
        <f t="shared" si="94"/>
        <v>0</v>
      </c>
      <c r="Z801" s="14">
        <f t="shared" si="93"/>
        <v>136057.44</v>
      </c>
      <c r="AA801" s="13">
        <f t="shared" si="95"/>
        <v>0</v>
      </c>
      <c r="AB801" s="14">
        <v>231611.26</v>
      </c>
      <c r="AC801" s="10">
        <v>7.0000000000000007E-2</v>
      </c>
      <c r="AD801" s="15"/>
      <c r="AE801" s="8"/>
      <c r="AF801" s="14"/>
      <c r="AG801" s="14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8"/>
      <c r="AF802" s="14"/>
      <c r="AG802" s="14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4489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8"/>
      <c r="AF803" s="14"/>
      <c r="AG803" s="14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8"/>
      <c r="AF804" s="12"/>
      <c r="AG804" s="12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8"/>
      <c r="AF805" s="14"/>
      <c r="AG805" s="14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8"/>
      <c r="AF806" s="14"/>
      <c r="AG806" s="14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8"/>
      <c r="AF807" s="12"/>
      <c r="AG807" s="12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80</v>
      </c>
      <c r="P808" s="9">
        <v>0</v>
      </c>
      <c r="Q808" s="160" t="s">
        <v>63</v>
      </c>
      <c r="R808" s="11"/>
      <c r="S808" s="12">
        <v>263758.65999999997</v>
      </c>
      <c r="T808" s="12">
        <v>-133900</v>
      </c>
      <c r="U808" s="13">
        <v>27525.86</v>
      </c>
      <c r="V808" s="13">
        <f t="shared" si="91"/>
        <v>102332.79999999997</v>
      </c>
      <c r="W808" s="13">
        <f t="shared" si="96"/>
        <v>27525.86</v>
      </c>
      <c r="X808" s="13"/>
      <c r="Y808" s="13">
        <f t="shared" si="94"/>
        <v>51.580000000001746</v>
      </c>
      <c r="Z808" s="14">
        <f t="shared" si="93"/>
        <v>27525.86</v>
      </c>
      <c r="AA808" s="13">
        <f t="shared" si="95"/>
        <v>0</v>
      </c>
      <c r="AB808" s="12">
        <v>27474.28</v>
      </c>
      <c r="AC808" s="9">
        <v>7.0000000000000007E-2</v>
      </c>
      <c r="AD808" s="15"/>
      <c r="AE808" s="8"/>
      <c r="AF808" s="12"/>
      <c r="AG808" s="12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8"/>
      <c r="AF809" s="12"/>
      <c r="AG809" s="12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8"/>
      <c r="AF810" s="12"/>
      <c r="AG810" s="12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8"/>
      <c r="AF811" s="14"/>
      <c r="AG811" s="14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8"/>
      <c r="AF812" s="14"/>
      <c r="AG812" s="14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8"/>
      <c r="AF813" s="14"/>
      <c r="AG813" s="14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8"/>
      <c r="AF814" s="14"/>
      <c r="AG814" s="14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8"/>
      <c r="AF815" s="14"/>
      <c r="AG815" s="14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8"/>
      <c r="AF816" s="14"/>
      <c r="AG816" s="14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8"/>
      <c r="AF817" s="14"/>
      <c r="AG817" s="14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8"/>
      <c r="AF818" s="14"/>
      <c r="AG818" s="14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8"/>
      <c r="AF819" s="14"/>
      <c r="AG819" s="14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4494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8"/>
      <c r="AF820" s="12"/>
      <c r="AG820" s="12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8"/>
      <c r="AF821" s="12"/>
      <c r="AG821" s="12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4487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8"/>
      <c r="AF822" s="12"/>
      <c r="AG822" s="12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4498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8"/>
      <c r="AF823" s="12"/>
      <c r="AG823" s="12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3323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65"/>
      <c r="AF824" s="12"/>
      <c r="AG824" s="12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8"/>
      <c r="AF825" s="12"/>
      <c r="AG825" s="12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8"/>
      <c r="AF826" s="12"/>
      <c r="AG826" s="12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8"/>
      <c r="AF827" s="14"/>
      <c r="AG827" s="14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8"/>
      <c r="AF828" s="14"/>
      <c r="AG828" s="14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8"/>
      <c r="AF829" s="14"/>
      <c r="AG829" s="14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8"/>
      <c r="AF830" s="12"/>
      <c r="AG830" s="12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3312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8"/>
      <c r="AF831" s="14"/>
      <c r="AG831" s="14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8"/>
      <c r="AF832" s="14"/>
      <c r="AG832" s="14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8"/>
      <c r="AF833" s="12"/>
      <c r="AG833" s="12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8"/>
      <c r="AF834" s="12"/>
      <c r="AG834" s="12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8"/>
      <c r="AF835" s="12"/>
      <c r="AG835" s="12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0.03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1635.9223300970873</v>
      </c>
      <c r="X836" s="13"/>
      <c r="Y836" s="13">
        <f t="shared" si="99"/>
        <v>0</v>
      </c>
      <c r="Z836" s="14">
        <f t="shared" si="98"/>
        <v>1635.9223300970873</v>
      </c>
      <c r="AA836" s="13">
        <f t="shared" si="95"/>
        <v>49.077669902912703</v>
      </c>
      <c r="AB836" s="12">
        <v>269728</v>
      </c>
      <c r="AC836" s="9">
        <v>0.16500000000000001</v>
      </c>
      <c r="AD836" s="15"/>
      <c r="AE836" s="8"/>
      <c r="AF836" s="12"/>
      <c r="AG836" s="12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41</v>
      </c>
      <c r="P837" s="9">
        <v>0.03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8"/>
      <c r="AF837" s="12"/>
      <c r="AG837" s="12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41</v>
      </c>
      <c r="P838" s="9">
        <v>0.03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260235.92233009709</v>
      </c>
      <c r="X838" s="13"/>
      <c r="Y838" s="13">
        <f t="shared" si="99"/>
        <v>260235.92233009709</v>
      </c>
      <c r="Z838" s="14">
        <f t="shared" si="98"/>
        <v>260235.92233009709</v>
      </c>
      <c r="AA838" s="13">
        <f t="shared" si="100"/>
        <v>7807.0776699029084</v>
      </c>
      <c r="AB838" s="12">
        <v>0</v>
      </c>
      <c r="AC838" s="9">
        <v>0.16500000000000001</v>
      </c>
      <c r="AD838" s="15"/>
      <c r="AE838" s="8"/>
      <c r="AF838" s="12"/>
      <c r="AG838" s="12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41</v>
      </c>
      <c r="P839" s="9">
        <v>0.03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135524.16504854371</v>
      </c>
      <c r="X839" s="13"/>
      <c r="Y839" s="13">
        <f t="shared" si="99"/>
        <v>0</v>
      </c>
      <c r="Z839" s="14">
        <f t="shared" si="98"/>
        <v>135524.16504854371</v>
      </c>
      <c r="AA839" s="13">
        <f t="shared" si="100"/>
        <v>4065.7249514563009</v>
      </c>
      <c r="AB839" s="12">
        <v>139589.89000000001</v>
      </c>
      <c r="AC839" s="9">
        <v>0.16500000000000001</v>
      </c>
      <c r="AD839" s="15"/>
      <c r="AE839" s="8"/>
      <c r="AF839" s="12"/>
      <c r="AG839" s="12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41</v>
      </c>
      <c r="P840" s="9">
        <v>0.03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8"/>
      <c r="AF840" s="12"/>
      <c r="AG840" s="12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41</v>
      </c>
      <c r="P841" s="9">
        <v>0.03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68912.427184466025</v>
      </c>
      <c r="X841" s="13"/>
      <c r="Y841" s="13">
        <f t="shared" si="99"/>
        <v>0</v>
      </c>
      <c r="Z841" s="14">
        <f t="shared" si="98"/>
        <v>68912.427184466025</v>
      </c>
      <c r="AA841" s="13">
        <f t="shared" si="100"/>
        <v>2067.3728155339777</v>
      </c>
      <c r="AB841" s="12">
        <v>70979.8</v>
      </c>
      <c r="AC841" s="9">
        <v>0.16500000000000001</v>
      </c>
      <c r="AD841" s="15"/>
      <c r="AE841" s="8"/>
      <c r="AF841" s="12"/>
      <c r="AG841" s="12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41</v>
      </c>
      <c r="P842" s="9">
        <v>0.03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8"/>
      <c r="AF842" s="12"/>
      <c r="AG842" s="12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41</v>
      </c>
      <c r="P843" s="9">
        <v>0.03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94043.883495145623</v>
      </c>
      <c r="X843" s="13"/>
      <c r="Y843" s="13">
        <f t="shared" si="99"/>
        <v>0</v>
      </c>
      <c r="Z843" s="14">
        <f t="shared" si="98"/>
        <v>94043.883495145623</v>
      </c>
      <c r="AA843" s="13">
        <f t="shared" si="100"/>
        <v>2821.3165048543742</v>
      </c>
      <c r="AB843" s="12">
        <v>96865.2</v>
      </c>
      <c r="AC843" s="9">
        <v>0.16500000000000001</v>
      </c>
      <c r="AD843" s="15"/>
      <c r="AE843" s="8"/>
      <c r="AF843" s="12"/>
      <c r="AG843" s="12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65"/>
      <c r="AF844" s="12"/>
      <c r="AG844" s="12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8"/>
      <c r="AF845" s="14"/>
      <c r="AG845" s="14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8"/>
      <c r="AF846" s="14"/>
      <c r="AG846" s="14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8"/>
      <c r="AF847" s="12"/>
      <c r="AG847" s="12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8"/>
      <c r="AF848" s="14"/>
      <c r="AG848" s="14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8"/>
      <c r="AF849" s="14"/>
      <c r="AG849" s="14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3323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65"/>
      <c r="AF850" s="12"/>
      <c r="AG850" s="12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3323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65"/>
      <c r="AF851" s="12"/>
      <c r="AG851" s="12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3323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65"/>
      <c r="AF852" s="12"/>
      <c r="AG852" s="12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8"/>
      <c r="AF853" s="12"/>
      <c r="AG853" s="12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8"/>
      <c r="AF854" s="12"/>
      <c r="AG854" s="12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8"/>
      <c r="AF855" s="12"/>
      <c r="AG855" s="12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3323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65"/>
      <c r="AF856" s="12"/>
      <c r="AG856" s="12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8"/>
      <c r="AF857" s="12"/>
      <c r="AG857" s="12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3323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65"/>
      <c r="AF858" s="12"/>
      <c r="AG858" s="12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3323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65"/>
      <c r="AF859" s="12"/>
      <c r="AG859" s="12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0</v>
      </c>
      <c r="AD860" s="15"/>
      <c r="AE860" s="8" t="s">
        <v>4503</v>
      </c>
      <c r="AF860" s="14"/>
      <c r="AG860" s="14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0</v>
      </c>
      <c r="AD861" s="15"/>
      <c r="AE861" s="8" t="s">
        <v>4503</v>
      </c>
      <c r="AF861" s="14"/>
      <c r="AG861" s="14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0</v>
      </c>
      <c r="AD862" s="15"/>
      <c r="AE862" s="8" t="s">
        <v>4503</v>
      </c>
      <c r="AF862" s="14"/>
      <c r="AG862" s="14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0</v>
      </c>
      <c r="AD863" s="15"/>
      <c r="AE863" s="8" t="s">
        <v>4503</v>
      </c>
      <c r="AF863" s="14"/>
      <c r="AG863" s="14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3323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65"/>
      <c r="AF864" s="12"/>
      <c r="AG864" s="12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3323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6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8"/>
      <c r="AF866" s="12"/>
      <c r="AG866" s="12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8"/>
      <c r="AF867" s="14"/>
      <c r="AG867" s="14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8"/>
      <c r="AF868" s="14"/>
      <c r="AG868" s="14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3323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65"/>
      <c r="AF869" s="12"/>
      <c r="AG869" s="12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8"/>
      <c r="AF870" s="14"/>
      <c r="AG870" s="14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8"/>
      <c r="AF871" s="14"/>
      <c r="AG871" s="14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8"/>
      <c r="AF872" s="14"/>
      <c r="AG872" s="14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8"/>
      <c r="AF873" s="12"/>
      <c r="AG873" s="12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3323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65"/>
      <c r="AF874" s="12"/>
      <c r="AG874" s="12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8"/>
      <c r="AF875" s="14"/>
      <c r="AG875" s="14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8"/>
      <c r="AF876" s="14"/>
      <c r="AG876" s="14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8"/>
      <c r="AF877" s="12"/>
      <c r="AG877" s="12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8"/>
      <c r="AF878" s="12"/>
      <c r="AG878" s="12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3323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65"/>
      <c r="AF879" s="12"/>
      <c r="AG879" s="12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8"/>
      <c r="AF880" s="12"/>
      <c r="AG880" s="12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8"/>
      <c r="AF881" s="12"/>
      <c r="AG881" s="12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8"/>
      <c r="AF882" s="12"/>
      <c r="AG882" s="12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3323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65"/>
      <c r="AF883" s="12"/>
      <c r="AG883" s="12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3323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65"/>
      <c r="AF884" s="12"/>
      <c r="AG884" s="12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8"/>
      <c r="AF885" s="14"/>
      <c r="AG885" s="14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8"/>
      <c r="AF886" s="14"/>
      <c r="AG886" s="14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8"/>
      <c r="AF887" s="12"/>
      <c r="AG887" s="12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3323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65"/>
      <c r="AF888" s="12"/>
      <c r="AG888" s="12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3323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65"/>
      <c r="AF889" s="12"/>
      <c r="AG889" s="12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3323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65"/>
      <c r="AF890" s="12"/>
      <c r="AG890" s="12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3323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65"/>
      <c r="AF891" s="12"/>
      <c r="AG891" s="12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3323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65"/>
      <c r="AF892" s="12"/>
      <c r="AG892" s="12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3323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65"/>
      <c r="AF893" s="12"/>
      <c r="AG893" s="12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8"/>
      <c r="AF894" s="12"/>
      <c r="AG894" s="12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3323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65"/>
      <c r="AF895" s="12"/>
      <c r="AG895" s="12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3323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65"/>
      <c r="AF896" s="12"/>
      <c r="AG896" s="12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8"/>
      <c r="AF897" s="14"/>
      <c r="AG897" s="14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8"/>
      <c r="AF898" s="14"/>
      <c r="AG898" s="14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3323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65"/>
      <c r="AF899" s="12"/>
      <c r="AG899" s="12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3323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65"/>
      <c r="AF900" s="12"/>
      <c r="AG900" s="12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8"/>
      <c r="AF901" s="12"/>
      <c r="AG901" s="12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8"/>
      <c r="AF902" s="12"/>
      <c r="AG902" s="12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8"/>
      <c r="AF903" s="12"/>
      <c r="AG903" s="12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8"/>
      <c r="AF904" s="12"/>
      <c r="AG904" s="12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8"/>
      <c r="AF905" s="12"/>
      <c r="AG905" s="12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8"/>
      <c r="AF906" s="14"/>
      <c r="AG906" s="14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8"/>
      <c r="AF907" s="14"/>
      <c r="AG907" s="14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3323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65"/>
      <c r="AF908" s="12"/>
      <c r="AG908" s="12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8"/>
      <c r="AF909" s="12"/>
      <c r="AG909" s="12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3323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65"/>
      <c r="AF910" s="12"/>
      <c r="AG910" s="12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3323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65"/>
      <c r="AF911" s="12"/>
      <c r="AG911" s="12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3323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65"/>
      <c r="AF912" s="12"/>
      <c r="AG912" s="12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3323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65"/>
      <c r="AF913" s="12"/>
      <c r="AG913" s="12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3323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65"/>
      <c r="AF914" s="12"/>
      <c r="AG914" s="12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3323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65"/>
      <c r="AF915" s="12"/>
      <c r="AG915" s="12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3323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65"/>
      <c r="AF916" s="12"/>
      <c r="AG916" s="12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3323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65"/>
      <c r="AF917" s="12"/>
      <c r="AG917" s="12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3323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65"/>
      <c r="AF918" s="12"/>
      <c r="AG918" s="12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3323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65"/>
      <c r="AF919" s="12"/>
      <c r="AG919" s="12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3323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65"/>
      <c r="AF920" s="12"/>
      <c r="AG920" s="12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3323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65"/>
      <c r="AF921" s="12"/>
      <c r="AG921" s="12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3323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65"/>
      <c r="AF922" s="12"/>
      <c r="AG922" s="12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3323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65"/>
      <c r="AF923" s="12"/>
      <c r="AG923" s="12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3323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65"/>
      <c r="AF924" s="12"/>
      <c r="AG924" s="12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3323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65"/>
      <c r="AF925" s="12"/>
      <c r="AG925" s="12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3323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65"/>
      <c r="AF926" s="12"/>
      <c r="AG926" s="12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3323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65"/>
      <c r="AF927" s="12"/>
      <c r="AG927" s="12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3323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65"/>
      <c r="AF928" s="12"/>
      <c r="AG928" s="12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3323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65"/>
      <c r="AF929" s="12"/>
      <c r="AG929" s="12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3323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65"/>
      <c r="AF930" s="12"/>
      <c r="AG930" s="12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3323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65"/>
      <c r="AF931" s="12"/>
      <c r="AG931" s="12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3323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65"/>
      <c r="AF932" s="12"/>
      <c r="AG932" s="12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3323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65"/>
      <c r="AF933" s="12"/>
      <c r="AG933" s="12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3323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65"/>
      <c r="AF934" s="12"/>
      <c r="AG934" s="12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3323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65"/>
      <c r="AF935" s="12"/>
      <c r="AG935" s="12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3323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65"/>
      <c r="AF936" s="12"/>
      <c r="AG936" s="12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3323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65"/>
      <c r="AF937" s="12"/>
      <c r="AG937" s="12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3323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65"/>
      <c r="AF938" s="12"/>
      <c r="AG938" s="12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3323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65"/>
      <c r="AF939" s="12"/>
      <c r="AG939" s="12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3323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65"/>
      <c r="AF940" s="12"/>
      <c r="AG940" s="12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3323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65"/>
      <c r="AF941" s="12"/>
      <c r="AG941" s="12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3323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65"/>
      <c r="AF942" s="12"/>
      <c r="AG942" s="12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3323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65"/>
      <c r="AF943" s="12"/>
      <c r="AG943" s="12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3323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65"/>
      <c r="AF944" s="12"/>
      <c r="AG944" s="12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3323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65"/>
      <c r="AF945" s="12"/>
      <c r="AG945" s="12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8"/>
      <c r="AF946" s="12"/>
      <c r="AG946" s="12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8"/>
      <c r="AF947" s="12"/>
      <c r="AG947" s="12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8"/>
      <c r="AF948" s="12"/>
      <c r="AG948" s="12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8"/>
      <c r="AF949" s="12"/>
      <c r="AG949" s="12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8"/>
      <c r="AF950" s="12"/>
      <c r="AG950" s="12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8"/>
      <c r="AF951" s="12"/>
      <c r="AG951" s="12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8"/>
      <c r="AF952" s="12"/>
      <c r="AG952" s="12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8"/>
      <c r="AF953" s="12"/>
      <c r="AG953" s="12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8"/>
      <c r="AF954" s="14"/>
      <c r="AG954" s="14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8"/>
      <c r="AF955" s="14"/>
      <c r="AG955" s="14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8"/>
      <c r="AF956" s="12"/>
      <c r="AG956" s="12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3312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8"/>
      <c r="AF957" s="14"/>
      <c r="AG957" s="14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8"/>
      <c r="AF958" s="14"/>
      <c r="AG958" s="14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8"/>
      <c r="AF959" s="14"/>
      <c r="AG959" s="14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8"/>
      <c r="AF960" s="14"/>
      <c r="AG960" s="14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8"/>
      <c r="AF961" s="12"/>
      <c r="AG961" s="12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8"/>
      <c r="AF962" s="12"/>
      <c r="AG962" s="12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8"/>
      <c r="AF963" s="14"/>
      <c r="AG963" s="14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8"/>
      <c r="AF964" s="14"/>
      <c r="AG964" s="14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8"/>
      <c r="AF965" s="14"/>
      <c r="AG965" s="14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8"/>
      <c r="AF966" s="14"/>
      <c r="AG966" s="14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8"/>
      <c r="AF967" s="12"/>
      <c r="AG967" s="12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3323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65"/>
      <c r="AF968" s="12"/>
      <c r="AG968" s="12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8"/>
      <c r="AF969" s="12"/>
      <c r="AG969" s="12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8"/>
      <c r="AF970" s="12"/>
      <c r="AG970" s="12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8"/>
      <c r="AF971" s="12"/>
      <c r="AG971" s="12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8"/>
      <c r="AF972" s="12"/>
      <c r="AG972" s="12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8"/>
      <c r="AF973" s="12"/>
      <c r="AG973" s="12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3323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65"/>
      <c r="AF974" s="12"/>
      <c r="AG974" s="12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4460</v>
      </c>
      <c r="G975" s="8" t="s">
        <v>4459</v>
      </c>
      <c r="H975" s="101" t="s">
        <v>36</v>
      </c>
      <c r="I975" s="8" t="s">
        <v>37</v>
      </c>
      <c r="J975" s="65" t="s">
        <v>3323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65"/>
      <c r="AF975" s="12"/>
      <c r="AG975" s="12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3323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65"/>
      <c r="AF976" s="12"/>
      <c r="AG976" s="12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3323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65"/>
      <c r="AF977" s="12"/>
      <c r="AG977" s="12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3323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65"/>
      <c r="AF978" s="12"/>
      <c r="AG978" s="12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8"/>
      <c r="AF979" s="12"/>
      <c r="AG979" s="12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3323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65"/>
      <c r="AF980" s="12"/>
      <c r="AG980" s="12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8"/>
      <c r="AF981" s="12"/>
      <c r="AG981" s="12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8"/>
      <c r="AF982" s="12"/>
      <c r="AG982" s="12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3323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65"/>
      <c r="AF983" s="12"/>
      <c r="AG983" s="12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3323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65"/>
      <c r="AF984" s="12"/>
      <c r="AG984" s="12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3308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8"/>
      <c r="AF985" s="12"/>
      <c r="AG985" s="12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3323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65"/>
      <c r="AF986" s="12"/>
      <c r="AG986" s="12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8"/>
      <c r="AF987" s="12"/>
      <c r="AG987" s="12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8"/>
      <c r="AF988" s="12"/>
      <c r="AG988" s="12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3323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65"/>
      <c r="AF989" s="12"/>
      <c r="AG989" s="12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8"/>
      <c r="AF990" s="12"/>
      <c r="AG990" s="12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8"/>
      <c r="AF991" s="12"/>
      <c r="AG991" s="12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8"/>
      <c r="AF992" s="12"/>
      <c r="AG992" s="12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3323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65"/>
      <c r="AF993" s="12"/>
      <c r="AG993" s="12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8"/>
      <c r="AF994" s="12"/>
      <c r="AG994" s="12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8"/>
      <c r="AF995" s="12"/>
      <c r="AG995" s="12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8"/>
      <c r="AF996" s="12"/>
      <c r="AG996" s="12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8"/>
      <c r="AF997" s="12"/>
      <c r="AG997" s="12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3323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65"/>
      <c r="AF998" s="12"/>
      <c r="AG998" s="12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0</v>
      </c>
      <c r="AD999" s="15"/>
      <c r="AE999" s="8" t="s">
        <v>4503</v>
      </c>
      <c r="AF999" s="12"/>
      <c r="AG999" s="12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3323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65"/>
      <c r="AF1000" s="12"/>
      <c r="AG1000" s="12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3323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65"/>
      <c r="AF1001" s="12"/>
      <c r="AG1001" s="12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8"/>
      <c r="AF1002" s="12"/>
      <c r="AG1002" s="12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3323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65"/>
      <c r="AF1003" s="12"/>
      <c r="AG1003" s="12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3323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65"/>
      <c r="AF1004" s="12"/>
      <c r="AG1004" s="12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3323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65"/>
      <c r="AF1005" s="12"/>
      <c r="AG1005" s="12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8"/>
      <c r="AF1006" s="12"/>
      <c r="AG1006" s="12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3323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65"/>
      <c r="AF1007" s="12"/>
      <c r="AG1007" s="12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8"/>
      <c r="AF1008" s="12"/>
      <c r="AG1008" s="12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8"/>
      <c r="AF1009" s="12"/>
      <c r="AG1009" s="12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3323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65"/>
      <c r="AF1010" s="12"/>
      <c r="AG1010" s="12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3323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65"/>
      <c r="AF1011" s="12"/>
      <c r="AG1011" s="12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3323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65"/>
      <c r="AF1012" s="12"/>
      <c r="AG1012" s="12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3323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65"/>
      <c r="AF1013" s="12"/>
      <c r="AG1013" s="12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8"/>
      <c r="AF1014" s="14"/>
      <c r="AG1014" s="14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8"/>
      <c r="AF1015" s="14"/>
      <c r="AG1015" s="14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8"/>
      <c r="AF1016" s="12"/>
      <c r="AG1016" s="12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3323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65"/>
      <c r="AF1017" s="12"/>
      <c r="AG1017" s="12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3323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65"/>
      <c r="AF1018" s="12"/>
      <c r="AG1018" s="12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3323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65"/>
      <c r="AF1019" s="12"/>
      <c r="AG1019" s="12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8"/>
      <c r="AF1020" s="12"/>
      <c r="AG1020" s="12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3323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65"/>
      <c r="AF1021" s="12"/>
      <c r="AG1021" s="12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3323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65"/>
      <c r="AF1022" s="12"/>
      <c r="AG1022" s="12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3323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65"/>
      <c r="AF1023" s="12"/>
      <c r="AG1023" s="12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3323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65"/>
      <c r="AF1024" s="12"/>
      <c r="AG1024" s="12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8"/>
      <c r="AF1025" s="12"/>
      <c r="AG1025" s="12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3323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65"/>
      <c r="AF1026" s="12"/>
      <c r="AG1026" s="12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8"/>
      <c r="AF1027" s="12"/>
      <c r="AG1027" s="12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3323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65"/>
      <c r="AF1028" s="12"/>
      <c r="AG1028" s="12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3323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65"/>
      <c r="AF1029" s="12"/>
      <c r="AG1029" s="12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3620</v>
      </c>
      <c r="H1030" s="101" t="s">
        <v>36</v>
      </c>
      <c r="I1030" s="8" t="s">
        <v>37</v>
      </c>
      <c r="J1030" s="65" t="s">
        <v>3323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65"/>
      <c r="AF1030" s="12"/>
      <c r="AG1030" s="12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3323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65"/>
      <c r="AF1031" s="12"/>
      <c r="AG1031" s="12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8"/>
      <c r="AF1032" s="12"/>
      <c r="AG1032" s="12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8"/>
      <c r="AF1033" s="12"/>
      <c r="AG1033" s="12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8"/>
      <c r="AF1034" s="12"/>
      <c r="AG1034" s="12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8"/>
      <c r="AF1035" s="12"/>
      <c r="AG1035" s="12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8"/>
      <c r="AF1036" s="12"/>
      <c r="AG1036" s="12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8"/>
      <c r="AF1037" s="12"/>
      <c r="AG1037" s="12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8"/>
      <c r="AF1038" s="12"/>
      <c r="AG1038" s="12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8"/>
      <c r="AF1039" s="12"/>
      <c r="AG1039" s="12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8"/>
      <c r="AF1040" s="12"/>
      <c r="AG1040" s="12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8"/>
      <c r="AF1041" s="12"/>
      <c r="AG1041" s="12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8"/>
      <c r="AF1042" s="12"/>
      <c r="AG1042" s="12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8"/>
      <c r="AF1043" s="14"/>
      <c r="AG1043" s="14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8"/>
      <c r="AF1044" s="14"/>
      <c r="AG1044" s="14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8"/>
      <c r="AF1045" s="14"/>
      <c r="AG1045" s="14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8"/>
      <c r="AF1046" s="14"/>
      <c r="AG1046" s="14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8"/>
      <c r="AF1047" s="14"/>
      <c r="AG1047" s="14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8"/>
      <c r="AF1048" s="12"/>
      <c r="AG1048" s="12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8"/>
      <c r="AF1049" s="14"/>
      <c r="AG1049" s="14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8"/>
      <c r="AF1050" s="14"/>
      <c r="AG1050" s="14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3323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65"/>
      <c r="AF1051" s="12"/>
      <c r="AG1051" s="12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3323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65"/>
      <c r="AF1052" s="12"/>
      <c r="AG1052" s="12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8"/>
      <c r="AF1053" s="12"/>
      <c r="AG1053" s="12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8"/>
      <c r="AF1054" s="12"/>
      <c r="AG1054" s="12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8"/>
      <c r="AF1055" s="12"/>
      <c r="AG1055" s="12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3323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65"/>
      <c r="AF1056" s="12"/>
      <c r="AG1056" s="12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8"/>
      <c r="AF1057" s="12"/>
      <c r="AG1057" s="12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8"/>
      <c r="AF1058" s="14"/>
      <c r="AG1058" s="14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8"/>
      <c r="AF1059" s="14"/>
      <c r="AG1059" s="14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3323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65"/>
      <c r="AF1060" s="12"/>
      <c r="AG1060" s="12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8"/>
      <c r="AF1061" s="14"/>
      <c r="AG1061" s="14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8"/>
      <c r="AF1062" s="14"/>
      <c r="AG1062" s="14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8"/>
      <c r="AF1063" s="14"/>
      <c r="AG1063" s="14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8"/>
      <c r="AF1064" s="14"/>
      <c r="AG1064" s="14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8"/>
      <c r="AF1065" s="12"/>
      <c r="AG1065" s="12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8"/>
      <c r="AF1066" s="12"/>
      <c r="AG1066" s="12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8"/>
      <c r="AF1067" s="12"/>
      <c r="AG1067" s="12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8"/>
      <c r="AF1068" s="12"/>
      <c r="AG1068" s="12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8"/>
      <c r="AF1069" s="12"/>
      <c r="AG1069" s="12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8"/>
      <c r="AF1070" s="12"/>
      <c r="AG1070" s="12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8"/>
      <c r="AF1071" s="12"/>
      <c r="AG1071" s="12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8"/>
      <c r="AF1072" s="12"/>
      <c r="AG1072" s="12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8"/>
      <c r="AF1073" s="12"/>
      <c r="AG1073" s="12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3323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65"/>
      <c r="AF1074" s="12"/>
      <c r="AG1074" s="12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3323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65"/>
      <c r="AF1075" s="12"/>
      <c r="AG1075" s="12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3323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65"/>
      <c r="AF1076" s="12"/>
      <c r="AG1076" s="12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3323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65"/>
      <c r="AF1077" s="12"/>
      <c r="AG1077" s="12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8"/>
      <c r="AF1078" s="12"/>
      <c r="AG1078" s="12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8"/>
      <c r="AF1079" s="14"/>
      <c r="AG1079" s="14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8"/>
      <c r="AF1080" s="14"/>
      <c r="AG1080" s="14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3323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65"/>
      <c r="AF1081" s="12"/>
      <c r="AG1081" s="12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3323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65"/>
      <c r="AF1082" s="12"/>
      <c r="AG1082" s="12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3323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65"/>
      <c r="AF1083" s="12"/>
      <c r="AG1083" s="12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8"/>
      <c r="AF1084" s="14"/>
      <c r="AG1084" s="14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8"/>
      <c r="AF1085" s="14"/>
      <c r="AG1085" s="14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3323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65"/>
      <c r="AF1086" s="12"/>
      <c r="AG1086" s="12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3323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65"/>
      <c r="AF1087" s="12"/>
      <c r="AG1087" s="12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3323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65"/>
      <c r="AF1088" s="12"/>
      <c r="AG1088" s="12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8"/>
      <c r="AF1089" s="12"/>
      <c r="AG1089" s="12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8"/>
      <c r="AF1090" s="12"/>
      <c r="AG1090" s="12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8"/>
      <c r="AF1091" s="12"/>
      <c r="AG1091" s="12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3323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65"/>
      <c r="AF1092" s="12"/>
      <c r="AG1092" s="12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3323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65"/>
      <c r="AF1093" s="12"/>
      <c r="AG1093" s="12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3323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65"/>
      <c r="AF1094" s="12"/>
      <c r="AG1094" s="12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8"/>
      <c r="AF1095" s="12"/>
      <c r="AG1095" s="12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8"/>
      <c r="AF1096" s="14"/>
      <c r="AG1096" s="14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8"/>
      <c r="AF1097" s="14"/>
      <c r="AG1097" s="14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8"/>
      <c r="AF1098" s="12"/>
      <c r="AG1098" s="12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8"/>
      <c r="AF1099" s="12"/>
      <c r="AG1099" s="12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8"/>
      <c r="AF1100" s="12"/>
      <c r="AG1100" s="12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8"/>
      <c r="AF1101" s="12"/>
      <c r="AG1101" s="12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8"/>
      <c r="AF1102" s="12"/>
      <c r="AG1102" s="12" t="s">
        <v>42</v>
      </c>
      <c r="AH1102" s="9">
        <v>0</v>
      </c>
      <c r="AI1102" t="e">
        <v>#N/A</v>
      </c>
    </row>
    <row r="1103" spans="1:35" s="188" customFormat="1" ht="14.25" hidden="1" customHeight="1">
      <c r="A1103" s="186">
        <v>43831</v>
      </c>
      <c r="B1103" s="98" t="s">
        <v>32</v>
      </c>
      <c r="C1103" s="98" t="s">
        <v>1516</v>
      </c>
      <c r="D1103" s="98" t="s">
        <v>1517</v>
      </c>
      <c r="E1103" s="92" t="s">
        <v>1526</v>
      </c>
      <c r="F1103" s="98" t="s">
        <v>1525</v>
      </c>
      <c r="G1103" s="98" t="s">
        <v>1526</v>
      </c>
      <c r="H1103" s="110" t="s">
        <v>60</v>
      </c>
      <c r="I1103" s="8" t="s">
        <v>61</v>
      </c>
      <c r="J1103" s="8" t="s">
        <v>62</v>
      </c>
      <c r="K1103" s="8" t="s">
        <v>32</v>
      </c>
      <c r="L1103" s="98" t="s">
        <v>63</v>
      </c>
      <c r="M1103" s="8"/>
      <c r="N1103" s="98" t="s">
        <v>57</v>
      </c>
      <c r="O1103" s="98" t="s">
        <v>80</v>
      </c>
      <c r="P1103" s="93">
        <v>0</v>
      </c>
      <c r="Q1103" s="181" t="s">
        <v>63</v>
      </c>
      <c r="R1103" s="92" t="s">
        <v>4482</v>
      </c>
      <c r="S1103" s="95">
        <v>258732.1</v>
      </c>
      <c r="T1103" s="95"/>
      <c r="U1103" s="95">
        <v>258732.1</v>
      </c>
      <c r="V1103" s="96">
        <f t="shared" si="136"/>
        <v>0</v>
      </c>
      <c r="W1103" s="96">
        <f t="shared" si="130"/>
        <v>258732.1</v>
      </c>
      <c r="X1103" s="96"/>
      <c r="Y1103" s="96">
        <f t="shared" si="134"/>
        <v>258732.1</v>
      </c>
      <c r="Z1103" s="95">
        <f t="shared" si="132"/>
        <v>258732.1</v>
      </c>
      <c r="AA1103" s="96">
        <f>U1103-W1103</f>
        <v>0</v>
      </c>
      <c r="AB1103" s="95">
        <v>0</v>
      </c>
      <c r="AC1103" s="93">
        <v>5.5E-2</v>
      </c>
      <c r="AD1103" s="187"/>
      <c r="AE1103" s="98"/>
      <c r="AF1103" s="95"/>
      <c r="AG1103" s="95" t="s">
        <v>42</v>
      </c>
      <c r="AH1103" s="93">
        <v>0</v>
      </c>
      <c r="AI1103" s="188" t="e">
        <v>#N/A</v>
      </c>
    </row>
    <row r="1104" spans="1:35" s="188" customFormat="1" ht="14.25" hidden="1" customHeight="1">
      <c r="A1104" s="186">
        <v>43831</v>
      </c>
      <c r="B1104" s="98" t="s">
        <v>32</v>
      </c>
      <c r="C1104" s="98" t="s">
        <v>1516</v>
      </c>
      <c r="D1104" s="98" t="s">
        <v>1517</v>
      </c>
      <c r="E1104" s="92" t="s">
        <v>1526</v>
      </c>
      <c r="F1104" s="98" t="s">
        <v>1525</v>
      </c>
      <c r="G1104" s="98" t="s">
        <v>1526</v>
      </c>
      <c r="H1104" s="110" t="s">
        <v>60</v>
      </c>
      <c r="I1104" s="8" t="s">
        <v>61</v>
      </c>
      <c r="J1104" s="8" t="s">
        <v>62</v>
      </c>
      <c r="K1104" s="8" t="s">
        <v>32</v>
      </c>
      <c r="L1104" s="98" t="s">
        <v>63</v>
      </c>
      <c r="M1104" s="8"/>
      <c r="N1104" s="98" t="s">
        <v>57</v>
      </c>
      <c r="O1104" s="189" t="s">
        <v>4517</v>
      </c>
      <c r="P1104" s="185">
        <v>0.02</v>
      </c>
      <c r="Q1104" s="181" t="s">
        <v>63</v>
      </c>
      <c r="R1104" s="92" t="s">
        <v>4482</v>
      </c>
      <c r="S1104" s="95">
        <v>0</v>
      </c>
      <c r="T1104" s="95">
        <v>6685267.5299999993</v>
      </c>
      <c r="U1104" s="96">
        <v>4850960.43</v>
      </c>
      <c r="V1104" s="96">
        <f t="shared" si="136"/>
        <v>1834307.0999999996</v>
      </c>
      <c r="W1104" s="96">
        <f t="shared" si="130"/>
        <v>4755843.5588235287</v>
      </c>
      <c r="X1104" s="96"/>
      <c r="Y1104" s="96">
        <f t="shared" si="134"/>
        <v>0</v>
      </c>
      <c r="Z1104" s="95">
        <f t="shared" si="132"/>
        <v>4755843.5588235287</v>
      </c>
      <c r="AA1104" s="96">
        <f>U1104-W1104</f>
        <v>95116.871176471002</v>
      </c>
      <c r="AB1104" s="95">
        <v>5109692.53</v>
      </c>
      <c r="AC1104" s="93">
        <v>5.5E-2</v>
      </c>
      <c r="AD1104" s="187"/>
      <c r="AE1104" s="98"/>
      <c r="AF1104" s="95"/>
      <c r="AG1104" s="95" t="s">
        <v>42</v>
      </c>
      <c r="AH1104" s="93">
        <v>0</v>
      </c>
      <c r="AI1104" s="188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1527</v>
      </c>
      <c r="F1105" s="8" t="s">
        <v>1527</v>
      </c>
      <c r="G1105" s="8" t="s">
        <v>1527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8"/>
      <c r="AF1105" s="14"/>
      <c r="AG1105" s="14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1527</v>
      </c>
      <c r="F1106" s="8" t="s">
        <v>1527</v>
      </c>
      <c r="G1106" s="8" t="s">
        <v>1527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8"/>
      <c r="AF1106" s="14"/>
      <c r="AG1106" s="14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1528</v>
      </c>
      <c r="F1107" s="8" t="s">
        <v>1528</v>
      </c>
      <c r="G1107" s="8" t="s">
        <v>1528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8"/>
      <c r="AF1107" s="12"/>
      <c r="AG1107" s="12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1529</v>
      </c>
      <c r="F1108" s="8" t="s">
        <v>1529</v>
      </c>
      <c r="G1108" s="8" t="s">
        <v>1529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8"/>
      <c r="AF1108" s="14"/>
      <c r="AG1108" s="14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1530</v>
      </c>
      <c r="F1109" s="8" t="s">
        <v>1530</v>
      </c>
      <c r="G1109" s="8" t="s">
        <v>1530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8"/>
      <c r="AF1109" s="14"/>
      <c r="AG1109" s="14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1530</v>
      </c>
      <c r="F1110" s="8" t="s">
        <v>1530</v>
      </c>
      <c r="G1110" s="8" t="s">
        <v>1530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8"/>
      <c r="AF1110" s="14"/>
      <c r="AG1110" s="14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1531</v>
      </c>
      <c r="F1111" s="8" t="s">
        <v>1531</v>
      </c>
      <c r="G1111" s="8" t="s">
        <v>1531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8"/>
      <c r="AF1111" s="12"/>
      <c r="AG1111" s="12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1532</v>
      </c>
      <c r="F1112" s="8" t="s">
        <v>1533</v>
      </c>
      <c r="G1112" s="8" t="s">
        <v>1526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4482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8"/>
      <c r="AF1112" s="14"/>
      <c r="AG1112" s="14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1532</v>
      </c>
      <c r="F1113" s="8" t="s">
        <v>1533</v>
      </c>
      <c r="G1113" s="8" t="s">
        <v>1526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4482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8"/>
      <c r="AF1113" s="14"/>
      <c r="AG1113" s="14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1534</v>
      </c>
      <c r="F1114" s="8" t="s">
        <v>1534</v>
      </c>
      <c r="G1114" s="8" t="s">
        <v>1534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8"/>
      <c r="AF1114" s="12"/>
      <c r="AG1114" s="12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1535</v>
      </c>
      <c r="F1115" s="8" t="s">
        <v>1535</v>
      </c>
      <c r="G1115" s="8" t="s">
        <v>1535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8"/>
      <c r="AF1115" s="14"/>
      <c r="AG1115" s="14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1535</v>
      </c>
      <c r="F1116" s="8" t="s">
        <v>1535</v>
      </c>
      <c r="G1116" s="8" t="s">
        <v>1535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8"/>
      <c r="AF1116" s="14"/>
      <c r="AG1116" s="14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1536</v>
      </c>
      <c r="F1117" s="8" t="s">
        <v>1536</v>
      </c>
      <c r="G1117" s="8" t="s">
        <v>1536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8"/>
      <c r="AF1117" s="14"/>
      <c r="AG1117" s="14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1536</v>
      </c>
      <c r="F1118" s="8" t="s">
        <v>1536</v>
      </c>
      <c r="G1118" s="8" t="s">
        <v>1536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8"/>
      <c r="AF1118" s="14"/>
      <c r="AG1118" s="14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1537</v>
      </c>
      <c r="F1119" s="8" t="s">
        <v>1537</v>
      </c>
      <c r="G1119" s="8" t="s">
        <v>1537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8"/>
      <c r="AF1119" s="14"/>
      <c r="AG1119" s="14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1537</v>
      </c>
      <c r="F1120" s="8" t="s">
        <v>3304</v>
      </c>
      <c r="G1120" s="8" t="s">
        <v>1537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8"/>
      <c r="AF1120" s="14"/>
      <c r="AG1120" s="14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1538</v>
      </c>
      <c r="F1121" s="8" t="s">
        <v>1538</v>
      </c>
      <c r="G1121" s="8" t="s">
        <v>1538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8"/>
      <c r="AF1121" s="14"/>
      <c r="AG1121" s="14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1539</v>
      </c>
      <c r="F1122" s="8" t="s">
        <v>1539</v>
      </c>
      <c r="G1122" s="8" t="s">
        <v>1539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1540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8"/>
      <c r="AF1122" s="12"/>
      <c r="AG1122" s="12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1539</v>
      </c>
      <c r="F1123" s="8" t="s">
        <v>1539</v>
      </c>
      <c r="G1123" s="8" t="s">
        <v>1539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1540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8"/>
      <c r="AF1123" s="12"/>
      <c r="AG1123" s="12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1541</v>
      </c>
      <c r="F1124" s="8" t="s">
        <v>3992</v>
      </c>
      <c r="G1124" s="8" t="s">
        <v>1541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1542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8"/>
      <c r="AF1124" s="12"/>
      <c r="AG1124" s="12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1541</v>
      </c>
      <c r="F1125" s="8" t="s">
        <v>3992</v>
      </c>
      <c r="G1125" s="8" t="s">
        <v>1541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1542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8"/>
      <c r="AF1125" s="12"/>
      <c r="AG1125" s="12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1541</v>
      </c>
      <c r="F1126" s="8" t="s">
        <v>1541</v>
      </c>
      <c r="G1126" s="8" t="s">
        <v>1541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1543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8"/>
      <c r="AF1126" s="12"/>
      <c r="AG1126" s="12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1541</v>
      </c>
      <c r="F1127" s="8" t="s">
        <v>1541</v>
      </c>
      <c r="G1127" s="8" t="s">
        <v>1541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1543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8"/>
      <c r="AF1127" s="12"/>
      <c r="AG1127" s="12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1541</v>
      </c>
      <c r="F1128" s="8" t="s">
        <v>1541</v>
      </c>
      <c r="G1128" s="8" t="s">
        <v>1541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1544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8"/>
      <c r="AF1128" s="12"/>
      <c r="AG1128" s="12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1541</v>
      </c>
      <c r="F1129" s="8" t="s">
        <v>1541</v>
      </c>
      <c r="G1129" s="8" t="s">
        <v>1541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1544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8"/>
      <c r="AF1129" s="12"/>
      <c r="AG1129" s="12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1541</v>
      </c>
      <c r="F1130" s="8" t="s">
        <v>1541</v>
      </c>
      <c r="G1130" s="8" t="s">
        <v>1541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8"/>
      <c r="AF1130" s="12"/>
      <c r="AG1130" s="12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1545</v>
      </c>
      <c r="F1131" s="8" t="s">
        <v>1545</v>
      </c>
      <c r="G1131" s="8" t="s">
        <v>1545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8"/>
      <c r="AF1131" s="12"/>
      <c r="AG1131" s="12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1546</v>
      </c>
      <c r="F1132" s="8" t="s">
        <v>1547</v>
      </c>
      <c r="G1132" s="8" t="s">
        <v>1546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8"/>
      <c r="AF1132" s="12"/>
      <c r="AG1132" s="12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1548</v>
      </c>
      <c r="F1133" s="8" t="s">
        <v>1548</v>
      </c>
      <c r="G1133" s="8" t="s">
        <v>1548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8"/>
      <c r="AF1133" s="12"/>
      <c r="AG1133" s="12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1549</v>
      </c>
      <c r="F1134" s="8" t="s">
        <v>1549</v>
      </c>
      <c r="G1134" s="8" t="s">
        <v>1549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8"/>
      <c r="AF1134" s="14"/>
      <c r="AG1134" s="14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1550</v>
      </c>
      <c r="F1135" s="8" t="s">
        <v>1550</v>
      </c>
      <c r="G1135" s="8" t="s">
        <v>1550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8"/>
      <c r="AF1135" s="12"/>
      <c r="AG1135" s="12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1551</v>
      </c>
      <c r="F1136" s="8" t="s">
        <v>1551</v>
      </c>
      <c r="G1136" s="8" t="s">
        <v>1551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8"/>
      <c r="AF1136" s="12"/>
      <c r="AG1136" s="12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1552</v>
      </c>
      <c r="F1137" s="8" t="s">
        <v>1552</v>
      </c>
      <c r="G1137" s="8" t="s">
        <v>1552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8"/>
      <c r="AF1137" s="14"/>
      <c r="AG1137" s="14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1552</v>
      </c>
      <c r="F1138" s="8" t="s">
        <v>1552</v>
      </c>
      <c r="G1138" s="8" t="s">
        <v>1552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8"/>
      <c r="AF1138" s="14"/>
      <c r="AG1138" s="14" t="s">
        <v>1553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1516</v>
      </c>
      <c r="D1139" s="8" t="s">
        <v>1554</v>
      </c>
      <c r="E1139" s="8" t="s">
        <v>1555</v>
      </c>
      <c r="F1139" s="8" t="s">
        <v>1555</v>
      </c>
      <c r="G1139" s="8" t="s">
        <v>1555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1556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8"/>
      <c r="AF1139" s="12"/>
      <c r="AG1139" s="12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1516</v>
      </c>
      <c r="D1140" s="8" t="s">
        <v>1554</v>
      </c>
      <c r="E1140" s="8" t="s">
        <v>1555</v>
      </c>
      <c r="F1140" s="8" t="s">
        <v>1555</v>
      </c>
      <c r="G1140" s="8" t="s">
        <v>1555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1556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8"/>
      <c r="AF1140" s="12"/>
      <c r="AG1140" s="12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1516</v>
      </c>
      <c r="D1141" s="8" t="s">
        <v>1554</v>
      </c>
      <c r="E1141" s="8" t="s">
        <v>1557</v>
      </c>
      <c r="F1141" s="8" t="s">
        <v>1558</v>
      </c>
      <c r="G1141" s="8" t="s">
        <v>1526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4482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8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1554</v>
      </c>
      <c r="E1142" s="8" t="s">
        <v>1559</v>
      </c>
      <c r="F1142" s="8" t="s">
        <v>1560</v>
      </c>
      <c r="G1142" s="8" t="s">
        <v>1526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3645</v>
      </c>
      <c r="P1142" s="9">
        <v>0</v>
      </c>
      <c r="Q1142" s="160" t="s">
        <v>63</v>
      </c>
      <c r="R1142" s="92" t="s">
        <v>4482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8"/>
      <c r="AF1142" s="12"/>
      <c r="AG1142" s="12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1516</v>
      </c>
      <c r="D1143" s="8" t="s">
        <v>1554</v>
      </c>
      <c r="E1143" s="8" t="s">
        <v>1561</v>
      </c>
      <c r="F1143" s="8" t="s">
        <v>1562</v>
      </c>
      <c r="G1143" s="8" t="s">
        <v>1526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4482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8"/>
      <c r="AF1143" s="12"/>
      <c r="AG1143" s="12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1516</v>
      </c>
      <c r="D1144" s="8" t="s">
        <v>1554</v>
      </c>
      <c r="E1144" s="8" t="s">
        <v>1563</v>
      </c>
      <c r="F1144" s="8" t="s">
        <v>1563</v>
      </c>
      <c r="G1144" s="8" t="s">
        <v>1563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8"/>
      <c r="AF1144" s="12"/>
      <c r="AG1144" s="12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1516</v>
      </c>
      <c r="D1145" s="8" t="s">
        <v>1554</v>
      </c>
      <c r="E1145" s="8" t="s">
        <v>1564</v>
      </c>
      <c r="F1145" s="8" t="s">
        <v>1565</v>
      </c>
      <c r="G1145" s="8" t="s">
        <v>1526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4482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8"/>
      <c r="AF1145" s="12"/>
      <c r="AG1145" s="12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1516</v>
      </c>
      <c r="D1146" s="8" t="s">
        <v>1554</v>
      </c>
      <c r="E1146" s="8" t="s">
        <v>1566</v>
      </c>
      <c r="F1146" s="8" t="s">
        <v>1567</v>
      </c>
      <c r="G1146" s="8" t="s">
        <v>1526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4482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8"/>
      <c r="AF1146" s="14"/>
      <c r="AG1146" s="14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1516</v>
      </c>
      <c r="D1147" s="8" t="s">
        <v>1554</v>
      </c>
      <c r="E1147" s="8" t="s">
        <v>1566</v>
      </c>
      <c r="F1147" s="8" t="s">
        <v>1566</v>
      </c>
      <c r="G1147" s="8" t="s">
        <v>1566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8"/>
      <c r="AF1147" s="14"/>
      <c r="AG1147" s="14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1516</v>
      </c>
      <c r="D1148" s="8" t="s">
        <v>1554</v>
      </c>
      <c r="E1148" s="8" t="s">
        <v>1568</v>
      </c>
      <c r="F1148" s="8" t="s">
        <v>1569</v>
      </c>
      <c r="G1148" s="8" t="s">
        <v>1526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4482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8"/>
      <c r="AF1148" s="14"/>
      <c r="AG1148" s="14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1516</v>
      </c>
      <c r="D1149" s="8" t="s">
        <v>1554</v>
      </c>
      <c r="E1149" s="8" t="s">
        <v>1568</v>
      </c>
      <c r="F1149" s="8" t="s">
        <v>1569</v>
      </c>
      <c r="G1149" s="8" t="s">
        <v>1526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4482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8"/>
      <c r="AF1149" s="14"/>
      <c r="AG1149" s="14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1516</v>
      </c>
      <c r="D1150" s="8" t="s">
        <v>1554</v>
      </c>
      <c r="E1150" s="8" t="s">
        <v>1570</v>
      </c>
      <c r="F1150" s="8" t="s">
        <v>1571</v>
      </c>
      <c r="G1150" s="8" t="s">
        <v>1526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4482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8"/>
      <c r="AF1150" s="14"/>
      <c r="AG1150" s="14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1516</v>
      </c>
      <c r="D1151" s="8" t="s">
        <v>1554</v>
      </c>
      <c r="E1151" s="8" t="s">
        <v>1570</v>
      </c>
      <c r="F1151" s="8" t="s">
        <v>1571</v>
      </c>
      <c r="G1151" s="8" t="s">
        <v>1526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4482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8"/>
      <c r="AF1151" s="14"/>
      <c r="AG1151" s="14" t="s">
        <v>51</v>
      </c>
      <c r="AH1151" s="10">
        <v>0</v>
      </c>
      <c r="AI1151" t="e">
        <v>#N/A</v>
      </c>
    </row>
    <row r="1152" spans="1:35" s="188" customFormat="1" ht="14.25" hidden="1" customHeight="1">
      <c r="A1152" s="186">
        <v>43831</v>
      </c>
      <c r="B1152" s="98" t="s">
        <v>32</v>
      </c>
      <c r="C1152" s="98" t="s">
        <v>1516</v>
      </c>
      <c r="D1152" s="98" t="s">
        <v>1554</v>
      </c>
      <c r="E1152" s="92" t="s">
        <v>1526</v>
      </c>
      <c r="F1152" s="98" t="s">
        <v>1573</v>
      </c>
      <c r="G1152" s="98" t="s">
        <v>1526</v>
      </c>
      <c r="H1152" s="110" t="s">
        <v>60</v>
      </c>
      <c r="I1152" s="98" t="s">
        <v>61</v>
      </c>
      <c r="J1152" s="98" t="s">
        <v>62</v>
      </c>
      <c r="K1152" s="98" t="s">
        <v>32</v>
      </c>
      <c r="L1152" s="98" t="s">
        <v>63</v>
      </c>
      <c r="M1152" s="98"/>
      <c r="N1152" s="98" t="s">
        <v>57</v>
      </c>
      <c r="O1152" s="92" t="s">
        <v>80</v>
      </c>
      <c r="P1152" s="93">
        <v>0</v>
      </c>
      <c r="Q1152" s="181" t="s">
        <v>63</v>
      </c>
      <c r="R1152" s="92" t="s">
        <v>4482</v>
      </c>
      <c r="S1152" s="95">
        <v>2894182.54</v>
      </c>
      <c r="T1152" s="95">
        <v>3744361.62</v>
      </c>
      <c r="U1152" s="96">
        <v>6638544.1600000001</v>
      </c>
      <c r="V1152" s="96">
        <f t="shared" si="139"/>
        <v>0</v>
      </c>
      <c r="W1152" s="96">
        <f t="shared" si="137"/>
        <v>6638544.1600000001</v>
      </c>
      <c r="X1152" s="96"/>
      <c r="Y1152" s="96">
        <f t="shared" si="134"/>
        <v>0</v>
      </c>
      <c r="Z1152" s="95">
        <f t="shared" si="138"/>
        <v>6638544.1600000001</v>
      </c>
      <c r="AA1152" s="96">
        <f t="shared" si="135"/>
        <v>0</v>
      </c>
      <c r="AB1152" s="95">
        <v>23015376.609999999</v>
      </c>
      <c r="AC1152" s="93">
        <v>5.5E-2</v>
      </c>
      <c r="AD1152" s="187"/>
      <c r="AE1152" s="98"/>
      <c r="AF1152" s="95"/>
      <c r="AG1152" s="95" t="s">
        <v>42</v>
      </c>
      <c r="AH1152" s="93">
        <v>0</v>
      </c>
      <c r="AI1152" s="188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1516</v>
      </c>
      <c r="D1153" s="8" t="s">
        <v>1554</v>
      </c>
      <c r="E1153" s="8" t="s">
        <v>1572</v>
      </c>
      <c r="F1153" s="8" t="s">
        <v>1572</v>
      </c>
      <c r="G1153" s="8" t="s">
        <v>1572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1574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8"/>
      <c r="AF1153" s="12"/>
      <c r="AG1153" s="12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1516</v>
      </c>
      <c r="D1154" s="8" t="s">
        <v>1554</v>
      </c>
      <c r="E1154" s="8" t="s">
        <v>1575</v>
      </c>
      <c r="F1154" s="8" t="s">
        <v>1575</v>
      </c>
      <c r="G1154" s="8" t="s">
        <v>1575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8"/>
      <c r="AF1154" s="14"/>
      <c r="AG1154" s="14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1516</v>
      </c>
      <c r="D1155" s="8" t="s">
        <v>1554</v>
      </c>
      <c r="E1155" s="8" t="s">
        <v>1575</v>
      </c>
      <c r="F1155" s="8" t="s">
        <v>1575</v>
      </c>
      <c r="G1155" s="8" t="s">
        <v>1575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8"/>
      <c r="AF1155" s="14"/>
      <c r="AG1155" s="14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1516</v>
      </c>
      <c r="D1156" s="8" t="s">
        <v>1554</v>
      </c>
      <c r="E1156" s="8" t="s">
        <v>1576</v>
      </c>
      <c r="F1156" s="8" t="s">
        <v>1576</v>
      </c>
      <c r="G1156" s="8" t="s">
        <v>1576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1577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8"/>
      <c r="AF1156" s="12"/>
      <c r="AG1156" s="12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1516</v>
      </c>
      <c r="D1157" s="8" t="s">
        <v>1554</v>
      </c>
      <c r="E1157" s="8" t="s">
        <v>1576</v>
      </c>
      <c r="F1157" s="8" t="s">
        <v>1576</v>
      </c>
      <c r="G1157" s="8" t="s">
        <v>1576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1578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8"/>
      <c r="AF1157" s="12"/>
      <c r="AG1157" s="12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1516</v>
      </c>
      <c r="D1158" s="8" t="s">
        <v>1554</v>
      </c>
      <c r="E1158" s="8" t="s">
        <v>1576</v>
      </c>
      <c r="F1158" s="8" t="s">
        <v>1576</v>
      </c>
      <c r="G1158" s="8" t="s">
        <v>1576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1578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8"/>
      <c r="AF1158" s="12"/>
      <c r="AG1158" s="12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1516</v>
      </c>
      <c r="D1159" s="8" t="s">
        <v>1554</v>
      </c>
      <c r="E1159" s="8" t="s">
        <v>1537</v>
      </c>
      <c r="F1159" s="8" t="s">
        <v>3305</v>
      </c>
      <c r="G1159" s="8" t="s">
        <v>1537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8"/>
      <c r="AF1159" s="14"/>
      <c r="AG1159" s="14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1516</v>
      </c>
      <c r="D1160" s="8" t="s">
        <v>1554</v>
      </c>
      <c r="E1160" s="8" t="s">
        <v>1537</v>
      </c>
      <c r="F1160" s="8" t="s">
        <v>1579</v>
      </c>
      <c r="G1160" s="8" t="s">
        <v>1537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8"/>
      <c r="AF1160" s="14"/>
      <c r="AG1160" s="14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1516</v>
      </c>
      <c r="D1161" s="8" t="s">
        <v>1554</v>
      </c>
      <c r="E1161" s="8" t="s">
        <v>1580</v>
      </c>
      <c r="F1161" s="8" t="s">
        <v>1581</v>
      </c>
      <c r="G1161" s="8" t="s">
        <v>1526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4482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8"/>
      <c r="AF1161" s="14"/>
      <c r="AG1161" s="14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1516</v>
      </c>
      <c r="D1162" s="8" t="s">
        <v>1554</v>
      </c>
      <c r="E1162" s="8" t="s">
        <v>1580</v>
      </c>
      <c r="F1162" s="8" t="s">
        <v>1581</v>
      </c>
      <c r="G1162" s="8" t="s">
        <v>1526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4482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8"/>
      <c r="AF1162" s="14"/>
      <c r="AG1162" s="14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1516</v>
      </c>
      <c r="D1163" s="8" t="s">
        <v>1554</v>
      </c>
      <c r="E1163" s="92" t="s">
        <v>1526</v>
      </c>
      <c r="F1163" s="8" t="s">
        <v>3310</v>
      </c>
      <c r="G1163" s="8" t="s">
        <v>1526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41</v>
      </c>
      <c r="P1163" s="10">
        <v>0.02</v>
      </c>
      <c r="Q1163" s="165" t="s">
        <v>63</v>
      </c>
      <c r="R1163" s="92" t="s">
        <v>4482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8"/>
      <c r="AF1163" s="14"/>
      <c r="AG1163" s="14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1516</v>
      </c>
      <c r="D1164" s="8" t="s">
        <v>1554</v>
      </c>
      <c r="E1164" s="92" t="s">
        <v>1526</v>
      </c>
      <c r="F1164" s="8" t="s">
        <v>1583</v>
      </c>
      <c r="G1164" s="8" t="s">
        <v>1526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4482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8"/>
      <c r="AF1164" s="14"/>
      <c r="AG1164" s="14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1516</v>
      </c>
      <c r="D1165" s="8" t="s">
        <v>1554</v>
      </c>
      <c r="E1165" s="8" t="s">
        <v>1582</v>
      </c>
      <c r="F1165" s="8" t="s">
        <v>1584</v>
      </c>
      <c r="G1165" s="8" t="s">
        <v>1582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8"/>
      <c r="AF1165" s="14"/>
      <c r="AG1165" s="14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1516</v>
      </c>
      <c r="D1166" s="8" t="s">
        <v>1554</v>
      </c>
      <c r="E1166" s="8" t="s">
        <v>1584</v>
      </c>
      <c r="F1166" s="8" t="s">
        <v>1584</v>
      </c>
      <c r="G1166" s="8" t="s">
        <v>1582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8"/>
      <c r="AF1166" s="14"/>
      <c r="AG1166" s="14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1516</v>
      </c>
      <c r="D1167" s="8" t="s">
        <v>1554</v>
      </c>
      <c r="E1167" s="8" t="s">
        <v>1538</v>
      </c>
      <c r="F1167" s="8" t="s">
        <v>1585</v>
      </c>
      <c r="G1167" s="8" t="s">
        <v>1526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4482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8"/>
      <c r="AF1167" s="14"/>
      <c r="AG1167" s="14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1516</v>
      </c>
      <c r="D1168" s="8" t="s">
        <v>1554</v>
      </c>
      <c r="E1168" s="8" t="s">
        <v>1586</v>
      </c>
      <c r="F1168" s="8" t="s">
        <v>1587</v>
      </c>
      <c r="G1168" s="8" t="s">
        <v>1526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4482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8"/>
      <c r="AF1168" s="14"/>
      <c r="AG1168" s="14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1516</v>
      </c>
      <c r="D1169" s="8" t="s">
        <v>1554</v>
      </c>
      <c r="E1169" s="8" t="s">
        <v>1586</v>
      </c>
      <c r="F1169" s="8" t="s">
        <v>1587</v>
      </c>
      <c r="G1169" s="8" t="s">
        <v>1526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4482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8"/>
      <c r="AF1169" s="14"/>
      <c r="AG1169" s="14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1516</v>
      </c>
      <c r="D1170" s="8" t="s">
        <v>1554</v>
      </c>
      <c r="E1170" s="8" t="s">
        <v>1588</v>
      </c>
      <c r="F1170" s="8" t="s">
        <v>1589</v>
      </c>
      <c r="G1170" s="8" t="s">
        <v>1526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4482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8"/>
      <c r="AF1170" s="14"/>
      <c r="AG1170" s="14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1516</v>
      </c>
      <c r="D1171" s="8" t="s">
        <v>1554</v>
      </c>
      <c r="E1171" s="8" t="s">
        <v>1588</v>
      </c>
      <c r="F1171" s="8" t="s">
        <v>1589</v>
      </c>
      <c r="G1171" s="8" t="s">
        <v>1526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4482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8"/>
      <c r="AF1171" s="14"/>
      <c r="AG1171" s="14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1516</v>
      </c>
      <c r="D1172" s="8" t="s">
        <v>1554</v>
      </c>
      <c r="E1172" s="8" t="s">
        <v>1590</v>
      </c>
      <c r="F1172" s="8" t="s">
        <v>1591</v>
      </c>
      <c r="G1172" s="8" t="s">
        <v>1526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4482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8"/>
      <c r="AF1172" s="14"/>
      <c r="AG1172" s="14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1516</v>
      </c>
      <c r="D1173" s="8" t="s">
        <v>1554</v>
      </c>
      <c r="E1173" s="8" t="s">
        <v>1592</v>
      </c>
      <c r="F1173" s="8" t="s">
        <v>1592</v>
      </c>
      <c r="G1173" s="8" t="s">
        <v>1592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8"/>
      <c r="AF1173" s="12"/>
      <c r="AG1173" s="12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1516</v>
      </c>
      <c r="D1174" s="8" t="s">
        <v>1554</v>
      </c>
      <c r="E1174" s="8" t="s">
        <v>1592</v>
      </c>
      <c r="F1174" s="8" t="s">
        <v>1592</v>
      </c>
      <c r="G1174" s="8" t="s">
        <v>1592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8"/>
      <c r="AF1174" s="12"/>
      <c r="AG1174" s="12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1516</v>
      </c>
      <c r="D1175" s="8" t="s">
        <v>1554</v>
      </c>
      <c r="E1175" s="8" t="s">
        <v>1592</v>
      </c>
      <c r="F1175" s="8" t="s">
        <v>1592</v>
      </c>
      <c r="G1175" s="8" t="s">
        <v>1592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8"/>
      <c r="AF1175" s="12"/>
      <c r="AG1175" s="12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1516</v>
      </c>
      <c r="D1176" s="8" t="s">
        <v>1554</v>
      </c>
      <c r="E1176" s="8" t="s">
        <v>1592</v>
      </c>
      <c r="F1176" s="8" t="s">
        <v>1592</v>
      </c>
      <c r="G1176" s="8" t="s">
        <v>1592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8"/>
      <c r="AF1176" s="12"/>
      <c r="AG1176" s="12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1516</v>
      </c>
      <c r="D1177" s="8" t="s">
        <v>1554</v>
      </c>
      <c r="E1177" s="8" t="s">
        <v>1592</v>
      </c>
      <c r="F1177" s="8" t="s">
        <v>1592</v>
      </c>
      <c r="G1177" s="8" t="s">
        <v>1592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8"/>
      <c r="AF1177" s="12"/>
      <c r="AG1177" s="12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1516</v>
      </c>
      <c r="D1178" s="8" t="s">
        <v>1554</v>
      </c>
      <c r="E1178" s="8" t="s">
        <v>1593</v>
      </c>
      <c r="F1178" s="8" t="s">
        <v>1594</v>
      </c>
      <c r="G1178" s="8" t="s">
        <v>1526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4482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8"/>
      <c r="AF1178" s="14"/>
      <c r="AG1178" s="14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1516</v>
      </c>
      <c r="D1179" s="8" t="s">
        <v>1554</v>
      </c>
      <c r="E1179" s="8" t="s">
        <v>1593</v>
      </c>
      <c r="F1179" s="8" t="s">
        <v>1593</v>
      </c>
      <c r="G1179" s="8" t="s">
        <v>1593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8"/>
      <c r="AF1179" s="14"/>
      <c r="AG1179" s="14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1516</v>
      </c>
      <c r="D1180" s="8" t="s">
        <v>1554</v>
      </c>
      <c r="E1180" s="8" t="s">
        <v>1595</v>
      </c>
      <c r="F1180" s="8" t="s">
        <v>1595</v>
      </c>
      <c r="G1180" s="8" t="s">
        <v>1595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8"/>
      <c r="AF1180" s="14"/>
      <c r="AG1180" s="14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1516</v>
      </c>
      <c r="D1181" s="8" t="s">
        <v>1554</v>
      </c>
      <c r="E1181" s="8" t="s">
        <v>1595</v>
      </c>
      <c r="F1181" s="8" t="s">
        <v>1595</v>
      </c>
      <c r="G1181" s="8" t="s">
        <v>1595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8"/>
      <c r="AF1181" s="14"/>
      <c r="AG1181" s="14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1516</v>
      </c>
      <c r="D1182" s="8" t="s">
        <v>1554</v>
      </c>
      <c r="E1182" s="8" t="s">
        <v>1596</v>
      </c>
      <c r="F1182" s="8" t="s">
        <v>1596</v>
      </c>
      <c r="G1182" s="8" t="s">
        <v>1596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8"/>
      <c r="AF1182" s="12"/>
      <c r="AG1182" s="12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1516</v>
      </c>
      <c r="D1183" s="8" t="s">
        <v>1554</v>
      </c>
      <c r="E1183" s="8" t="s">
        <v>1539</v>
      </c>
      <c r="F1183" s="8" t="s">
        <v>1539</v>
      </c>
      <c r="G1183" s="8" t="s">
        <v>1539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8"/>
      <c r="AF1183" s="12"/>
      <c r="AG1183" s="12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1516</v>
      </c>
      <c r="D1184" s="8" t="s">
        <v>1554</v>
      </c>
      <c r="E1184" s="8" t="s">
        <v>1541</v>
      </c>
      <c r="F1184" s="8" t="s">
        <v>1541</v>
      </c>
      <c r="G1184" s="8" t="s">
        <v>1541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8"/>
      <c r="AF1184" s="12"/>
      <c r="AG1184" s="12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1516</v>
      </c>
      <c r="D1185" s="8" t="s">
        <v>1554</v>
      </c>
      <c r="E1185" s="8" t="s">
        <v>1541</v>
      </c>
      <c r="F1185" s="8" t="s">
        <v>1541</v>
      </c>
      <c r="G1185" s="8" t="s">
        <v>1541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8"/>
      <c r="AF1185" s="12"/>
      <c r="AG1185" s="12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1516</v>
      </c>
      <c r="D1186" s="8" t="s">
        <v>1554</v>
      </c>
      <c r="E1186" s="8" t="s">
        <v>1597</v>
      </c>
      <c r="F1186" s="8" t="s">
        <v>1597</v>
      </c>
      <c r="G1186" s="8" t="s">
        <v>1597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8"/>
      <c r="AF1186" s="12"/>
      <c r="AG1186" s="12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1516</v>
      </c>
      <c r="D1187" s="8" t="s">
        <v>1554</v>
      </c>
      <c r="E1187" s="8" t="s">
        <v>1598</v>
      </c>
      <c r="F1187" s="8" t="s">
        <v>1598</v>
      </c>
      <c r="G1187" s="8" t="s">
        <v>1598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1599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8"/>
      <c r="AF1187" s="12"/>
      <c r="AG1187" s="12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1516</v>
      </c>
      <c r="D1188" s="8" t="s">
        <v>1554</v>
      </c>
      <c r="E1188" s="8" t="s">
        <v>1598</v>
      </c>
      <c r="F1188" s="8" t="s">
        <v>1598</v>
      </c>
      <c r="G1188" s="8" t="s">
        <v>1598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1599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8"/>
      <c r="AF1188" s="12"/>
      <c r="AG1188" s="12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1516</v>
      </c>
      <c r="D1189" s="8" t="s">
        <v>1554</v>
      </c>
      <c r="E1189" s="8" t="s">
        <v>1598</v>
      </c>
      <c r="F1189" s="8" t="s">
        <v>1598</v>
      </c>
      <c r="G1189" s="8" t="s">
        <v>1598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1600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8"/>
      <c r="AF1189" s="12"/>
      <c r="AG1189" s="12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1516</v>
      </c>
      <c r="D1190" s="8" t="s">
        <v>1554</v>
      </c>
      <c r="E1190" s="8" t="s">
        <v>1598</v>
      </c>
      <c r="F1190" s="8" t="s">
        <v>1598</v>
      </c>
      <c r="G1190" s="8" t="s">
        <v>1598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8"/>
      <c r="AF1190" s="12"/>
      <c r="AG1190" s="12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1516</v>
      </c>
      <c r="D1191" s="8" t="s">
        <v>1554</v>
      </c>
      <c r="E1191" s="8" t="s">
        <v>1601</v>
      </c>
      <c r="F1191" s="8" t="s">
        <v>1601</v>
      </c>
      <c r="G1191" s="8" t="s">
        <v>1601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8"/>
      <c r="AF1191" s="12"/>
      <c r="AG1191" s="12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1516</v>
      </c>
      <c r="D1192" s="8" t="s">
        <v>1554</v>
      </c>
      <c r="E1192" s="8" t="s">
        <v>1602</v>
      </c>
      <c r="F1192" s="8" t="s">
        <v>1603</v>
      </c>
      <c r="G1192" s="8" t="s">
        <v>1526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4482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8"/>
      <c r="AF1192" s="14"/>
      <c r="AG1192" s="14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1516</v>
      </c>
      <c r="D1193" s="8" t="s">
        <v>1554</v>
      </c>
      <c r="E1193" s="8" t="s">
        <v>1604</v>
      </c>
      <c r="F1193" s="8" t="s">
        <v>1605</v>
      </c>
      <c r="G1193" s="8" t="s">
        <v>1604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8"/>
      <c r="AF1193" s="12"/>
      <c r="AG1193" s="12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1516</v>
      </c>
      <c r="D1194" s="8" t="s">
        <v>1554</v>
      </c>
      <c r="E1194" s="8" t="s">
        <v>1606</v>
      </c>
      <c r="F1194" s="8" t="s">
        <v>1606</v>
      </c>
      <c r="G1194" s="8" t="s">
        <v>1606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1607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8"/>
      <c r="AF1194" s="12"/>
      <c r="AG1194" s="12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1516</v>
      </c>
      <c r="D1195" s="8" t="s">
        <v>1554</v>
      </c>
      <c r="E1195" s="8" t="s">
        <v>1606</v>
      </c>
      <c r="F1195" s="8" t="s">
        <v>1606</v>
      </c>
      <c r="G1195" s="8" t="s">
        <v>1606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1607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8"/>
      <c r="AF1195" s="12"/>
      <c r="AG1195" s="12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1516</v>
      </c>
      <c r="D1196" s="8" t="s">
        <v>1554</v>
      </c>
      <c r="E1196" s="8" t="s">
        <v>1608</v>
      </c>
      <c r="F1196" s="8" t="s">
        <v>1608</v>
      </c>
      <c r="G1196" s="8" t="s">
        <v>1608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8"/>
      <c r="AF1196" s="12"/>
      <c r="AG1196" s="12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1609</v>
      </c>
      <c r="F1197" s="8" t="s">
        <v>1609</v>
      </c>
      <c r="G1197" s="8" t="s">
        <v>1609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1609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8"/>
      <c r="AF1197" s="12"/>
      <c r="AG1197" s="12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1610</v>
      </c>
      <c r="F1198" s="8" t="s">
        <v>1610</v>
      </c>
      <c r="G1198" s="8" t="s">
        <v>1610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1611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8"/>
      <c r="AF1198" s="12"/>
      <c r="AG1198" s="12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1610</v>
      </c>
      <c r="F1199" s="8" t="s">
        <v>1610</v>
      </c>
      <c r="G1199" s="8" t="s">
        <v>1610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1611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8"/>
      <c r="AF1199" s="12"/>
      <c r="AG1199" s="12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1610</v>
      </c>
      <c r="F1200" s="8" t="s">
        <v>1610</v>
      </c>
      <c r="G1200" s="8" t="s">
        <v>1610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1612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8"/>
      <c r="AF1200" s="12"/>
      <c r="AG1200" s="12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1610</v>
      </c>
      <c r="F1201" s="8" t="s">
        <v>1610</v>
      </c>
      <c r="G1201" s="8" t="s">
        <v>1610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1613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8"/>
      <c r="AF1201" s="12"/>
      <c r="AG1201" s="12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1610</v>
      </c>
      <c r="F1202" s="8" t="s">
        <v>1610</v>
      </c>
      <c r="G1202" s="8" t="s">
        <v>1610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1614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8"/>
      <c r="AF1202" s="12"/>
      <c r="AG1202" s="12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1610</v>
      </c>
      <c r="F1203" s="8" t="s">
        <v>1610</v>
      </c>
      <c r="G1203" s="8" t="s">
        <v>1610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1615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8"/>
      <c r="AF1203" s="12"/>
      <c r="AG1203" s="12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1610</v>
      </c>
      <c r="F1204" s="8" t="s">
        <v>1610</v>
      </c>
      <c r="G1204" s="8" t="s">
        <v>1610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1616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8"/>
      <c r="AF1204" s="12"/>
      <c r="AG1204" s="12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1610</v>
      </c>
      <c r="F1205" s="8" t="s">
        <v>1610</v>
      </c>
      <c r="G1205" s="8" t="s">
        <v>1610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1617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8"/>
      <c r="AF1205" s="12"/>
      <c r="AG1205" s="12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1610</v>
      </c>
      <c r="F1206" s="8" t="s">
        <v>1610</v>
      </c>
      <c r="G1206" s="8" t="s">
        <v>1610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1617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8"/>
      <c r="AF1206" s="12"/>
      <c r="AG1206" s="12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1610</v>
      </c>
      <c r="F1207" s="8" t="s">
        <v>1610</v>
      </c>
      <c r="G1207" s="8" t="s">
        <v>1610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1618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8"/>
      <c r="AF1207" s="12"/>
      <c r="AG1207" s="12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1610</v>
      </c>
      <c r="F1208" s="8" t="s">
        <v>1610</v>
      </c>
      <c r="G1208" s="8" t="s">
        <v>1610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1618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8"/>
      <c r="AF1208" s="12"/>
      <c r="AG1208" s="12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1610</v>
      </c>
      <c r="F1209" s="8" t="s">
        <v>1610</v>
      </c>
      <c r="G1209" s="8" t="s">
        <v>1610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1619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8"/>
      <c r="AF1209" s="12"/>
      <c r="AG1209" s="12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1610</v>
      </c>
      <c r="F1210" s="8" t="s">
        <v>1610</v>
      </c>
      <c r="G1210" s="8" t="s">
        <v>1610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1619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8"/>
      <c r="AF1210" s="12"/>
      <c r="AG1210" s="12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1610</v>
      </c>
      <c r="F1211" s="8" t="s">
        <v>1610</v>
      </c>
      <c r="G1211" s="8" t="s">
        <v>1610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1620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8"/>
      <c r="AF1211" s="12"/>
      <c r="AG1211" s="12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1610</v>
      </c>
      <c r="F1212" s="8" t="s">
        <v>1610</v>
      </c>
      <c r="G1212" s="8" t="s">
        <v>1610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1621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8"/>
      <c r="AF1212" s="12"/>
      <c r="AG1212" s="12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1610</v>
      </c>
      <c r="F1213" s="8" t="s">
        <v>1610</v>
      </c>
      <c r="G1213" s="8" t="s">
        <v>1610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1621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8"/>
      <c r="AF1213" s="12"/>
      <c r="AG1213" s="12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1610</v>
      </c>
      <c r="F1214" s="8" t="s">
        <v>1610</v>
      </c>
      <c r="G1214" s="8" t="s">
        <v>1610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1622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8"/>
      <c r="AF1214" s="12"/>
      <c r="AG1214" s="12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1610</v>
      </c>
      <c r="F1215" s="8" t="s">
        <v>1610</v>
      </c>
      <c r="G1215" s="8" t="s">
        <v>1610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1622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8"/>
      <c r="AF1215" s="12"/>
      <c r="AG1215" s="12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1610</v>
      </c>
      <c r="F1216" s="8" t="s">
        <v>1610</v>
      </c>
      <c r="G1216" s="8" t="s">
        <v>1610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1623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8"/>
      <c r="AF1216" s="12"/>
      <c r="AG1216" s="12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1610</v>
      </c>
      <c r="F1217" s="8" t="s">
        <v>1610</v>
      </c>
      <c r="G1217" s="8" t="s">
        <v>1610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1623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8"/>
      <c r="AF1217" s="12"/>
      <c r="AG1217" s="12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1610</v>
      </c>
      <c r="F1218" s="8" t="s">
        <v>1610</v>
      </c>
      <c r="G1218" s="8" t="s">
        <v>1610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1624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8"/>
      <c r="AF1218" s="12"/>
      <c r="AG1218" s="12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1610</v>
      </c>
      <c r="F1219" s="8" t="s">
        <v>1610</v>
      </c>
      <c r="G1219" s="8" t="s">
        <v>1610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1625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8"/>
      <c r="AF1219" s="12"/>
      <c r="AG1219" s="12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1610</v>
      </c>
      <c r="F1220" s="8" t="s">
        <v>1610</v>
      </c>
      <c r="G1220" s="8" t="s">
        <v>1610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1625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8"/>
      <c r="AF1220" s="12"/>
      <c r="AG1220" s="12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1610</v>
      </c>
      <c r="F1221" s="8" t="s">
        <v>1610</v>
      </c>
      <c r="G1221" s="8" t="s">
        <v>1610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1626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8"/>
      <c r="AF1221" s="12"/>
      <c r="AG1221" s="12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1610</v>
      </c>
      <c r="F1222" s="8" t="s">
        <v>1610</v>
      </c>
      <c r="G1222" s="8" t="s">
        <v>1610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1626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8"/>
      <c r="AF1222" s="12"/>
      <c r="AG1222" s="12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1610</v>
      </c>
      <c r="F1223" s="8" t="s">
        <v>1610</v>
      </c>
      <c r="G1223" s="8" t="s">
        <v>1610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1627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8"/>
      <c r="AF1223" s="12"/>
      <c r="AG1223" s="12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1610</v>
      </c>
      <c r="F1224" s="8" t="s">
        <v>1610</v>
      </c>
      <c r="G1224" s="8" t="s">
        <v>1610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1627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8"/>
      <c r="AF1224" s="12"/>
      <c r="AG1224" s="12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1610</v>
      </c>
      <c r="F1225" s="8" t="s">
        <v>1610</v>
      </c>
      <c r="G1225" s="8" t="s">
        <v>1610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1628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8"/>
      <c r="AF1225" s="12"/>
      <c r="AG1225" s="12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1629</v>
      </c>
      <c r="F1226" s="8" t="s">
        <v>1629</v>
      </c>
      <c r="G1226" s="8" t="s">
        <v>1629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1629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8"/>
      <c r="AF1226" s="12"/>
      <c r="AG1226" s="12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8"/>
      <c r="AF1227" s="12"/>
      <c r="AG1227" s="12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1630</v>
      </c>
      <c r="F1228" s="8" t="s">
        <v>1630</v>
      </c>
      <c r="G1228" s="8" t="s">
        <v>1630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1630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8"/>
      <c r="AF1228" s="12"/>
      <c r="AG1228" s="12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1631</v>
      </c>
      <c r="F1229" s="8" t="s">
        <v>1632</v>
      </c>
      <c r="G1229" s="8" t="s">
        <v>1631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1633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8"/>
      <c r="AF1229" s="12"/>
      <c r="AG1229" s="12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1634</v>
      </c>
      <c r="F1230" s="8" t="s">
        <v>1635</v>
      </c>
      <c r="G1230" s="8" t="s">
        <v>1634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1636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8"/>
      <c r="AF1230" s="12"/>
      <c r="AG1230" s="12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1637</v>
      </c>
      <c r="F1231" s="8" t="s">
        <v>1637</v>
      </c>
      <c r="G1231" s="8" t="s">
        <v>1637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1637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8"/>
      <c r="AF1231" s="12"/>
      <c r="AG1231" s="12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1638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8"/>
      <c r="AF1232" s="12"/>
      <c r="AG1232" s="12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1638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8"/>
      <c r="AF1233" s="12"/>
      <c r="AG1233" s="12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1638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1639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8"/>
      <c r="AF1234" s="12"/>
      <c r="AG1234" s="12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1640</v>
      </c>
      <c r="F1235" s="8" t="s">
        <v>1640</v>
      </c>
      <c r="G1235" s="8" t="s">
        <v>1640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1640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8"/>
      <c r="AF1235" s="12"/>
      <c r="AG1235" s="12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1641</v>
      </c>
      <c r="F1236" s="8" t="s">
        <v>1641</v>
      </c>
      <c r="G1236" s="8" t="s">
        <v>1641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1641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8"/>
      <c r="AF1236" s="12"/>
      <c r="AG1236" s="12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1642</v>
      </c>
      <c r="F1237" s="8" t="s">
        <v>1642</v>
      </c>
      <c r="G1237" s="8" t="s">
        <v>1642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1643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8"/>
      <c r="AF1237" s="12"/>
      <c r="AG1237" s="12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1644</v>
      </c>
      <c r="F1238" s="8" t="s">
        <v>1644</v>
      </c>
      <c r="G1238" s="8" t="s">
        <v>1644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1644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8"/>
      <c r="AF1238" s="12"/>
      <c r="AG1238" s="12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1644</v>
      </c>
      <c r="F1239" s="8" t="s">
        <v>1644</v>
      </c>
      <c r="G1239" s="8" t="s">
        <v>1644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1644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8"/>
      <c r="AF1239" s="12"/>
      <c r="AG1239" s="12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1644</v>
      </c>
      <c r="F1240" s="8" t="s">
        <v>1644</v>
      </c>
      <c r="G1240" s="8" t="s">
        <v>1644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1644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8"/>
      <c r="AF1240" s="12"/>
      <c r="AG1240" s="12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1645</v>
      </c>
      <c r="F1241" s="8" t="s">
        <v>1645</v>
      </c>
      <c r="G1241" s="8" t="s">
        <v>1645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1645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8"/>
      <c r="AF1241" s="12"/>
      <c r="AG1241" s="12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1646</v>
      </c>
      <c r="F1242" s="8" t="s">
        <v>1646</v>
      </c>
      <c r="G1242" s="8" t="s">
        <v>1646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1647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8"/>
      <c r="AF1242" s="12"/>
      <c r="AG1242" s="12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1648</v>
      </c>
      <c r="F1243" s="8" t="s">
        <v>1649</v>
      </c>
      <c r="G1243" s="8" t="s">
        <v>1648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1648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8"/>
      <c r="AF1243" s="12"/>
      <c r="AG1243" s="12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1648</v>
      </c>
      <c r="F1244" s="8" t="s">
        <v>1649</v>
      </c>
      <c r="G1244" s="8" t="s">
        <v>1648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1648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8"/>
      <c r="AF1244" s="12"/>
      <c r="AG1244" s="12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1650</v>
      </c>
      <c r="F1245" s="8" t="s">
        <v>1650</v>
      </c>
      <c r="G1245" s="8" t="s">
        <v>1650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1651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8"/>
      <c r="AF1245" s="12"/>
      <c r="AG1245" s="12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1652</v>
      </c>
      <c r="F1246" s="8" t="s">
        <v>1652</v>
      </c>
      <c r="G1246" s="8" t="s">
        <v>1652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1653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8"/>
      <c r="AF1246" s="12"/>
      <c r="AG1246" s="12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8"/>
      <c r="AF1247" s="12"/>
      <c r="AG1247" s="12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1654</v>
      </c>
      <c r="F1248" s="8" t="s">
        <v>1654</v>
      </c>
      <c r="G1248" s="8" t="s">
        <v>1654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1655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8"/>
      <c r="AF1248" s="12"/>
      <c r="AG1248" s="12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1656</v>
      </c>
      <c r="F1249" s="8" t="s">
        <v>1656</v>
      </c>
      <c r="G1249" s="8" t="s">
        <v>1656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1657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8"/>
      <c r="AF1249" s="12"/>
      <c r="AG1249" s="12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1656</v>
      </c>
      <c r="F1250" s="8" t="s">
        <v>1656</v>
      </c>
      <c r="G1250" s="8" t="s">
        <v>1656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1658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8"/>
      <c r="AF1250" s="12"/>
      <c r="AG1250" s="12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1659</v>
      </c>
      <c r="F1251" s="8" t="s">
        <v>1659</v>
      </c>
      <c r="G1251" s="8" t="s">
        <v>1659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1660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8"/>
      <c r="AF1251" s="12"/>
      <c r="AG1251" s="12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1661</v>
      </c>
      <c r="F1252" s="8" t="s">
        <v>1661</v>
      </c>
      <c r="G1252" s="8" t="s">
        <v>1661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1661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8"/>
      <c r="AF1252" s="12"/>
      <c r="AG1252" s="12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1661</v>
      </c>
      <c r="F1253" s="8" t="s">
        <v>1661</v>
      </c>
      <c r="G1253" s="8" t="s">
        <v>1661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1661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8"/>
      <c r="AF1253" s="12"/>
      <c r="AG1253" s="12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1662</v>
      </c>
      <c r="F1254" s="8" t="s">
        <v>1662</v>
      </c>
      <c r="G1254" s="8" t="s">
        <v>1662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1663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8"/>
      <c r="AF1254" s="12"/>
      <c r="AG1254" s="12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1662</v>
      </c>
      <c r="F1255" s="8" t="s">
        <v>1662</v>
      </c>
      <c r="G1255" s="8" t="s">
        <v>1662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1663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8"/>
      <c r="AF1255" s="12"/>
      <c r="AG1255" s="12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1664</v>
      </c>
      <c r="F1256" s="8" t="s">
        <v>1664</v>
      </c>
      <c r="G1256" s="8" t="s">
        <v>1664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8"/>
      <c r="AF1256" s="12"/>
      <c r="AG1256" s="12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1664</v>
      </c>
      <c r="F1257" s="8" t="s">
        <v>1664</v>
      </c>
      <c r="G1257" s="8" t="s">
        <v>1664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1665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8"/>
      <c r="AF1257" s="12"/>
      <c r="AG1257" s="12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1666</v>
      </c>
      <c r="F1258" s="8" t="s">
        <v>1667</v>
      </c>
      <c r="G1258" s="8" t="s">
        <v>1666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1668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8"/>
      <c r="AF1258" s="12"/>
      <c r="AG1258" s="12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8"/>
      <c r="AF1259" s="14"/>
      <c r="AG1259" s="14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1669</v>
      </c>
      <c r="F1260" s="8" t="s">
        <v>1669</v>
      </c>
      <c r="G1260" s="8" t="s">
        <v>1669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1669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8"/>
      <c r="AF1260" s="12"/>
      <c r="AG1260" s="12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1670</v>
      </c>
      <c r="F1261" s="8" t="s">
        <v>1670</v>
      </c>
      <c r="G1261" s="8" t="s">
        <v>1670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1671</v>
      </c>
      <c r="M1261" s="9"/>
      <c r="N1261" s="8" t="s">
        <v>40</v>
      </c>
      <c r="O1261" s="8" t="s">
        <v>4485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8"/>
      <c r="AF1261" s="12"/>
      <c r="AG1261" s="12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4486</v>
      </c>
      <c r="C1262" s="8" t="s">
        <v>188</v>
      </c>
      <c r="D1262" s="8" t="s">
        <v>364</v>
      </c>
      <c r="E1262" s="8" t="s">
        <v>1670</v>
      </c>
      <c r="F1262" s="8" t="s">
        <v>1670</v>
      </c>
      <c r="G1262" s="8" t="s">
        <v>1670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1673</v>
      </c>
      <c r="M1262" s="9"/>
      <c r="N1262" s="8" t="s">
        <v>40</v>
      </c>
      <c r="O1262" s="8" t="s">
        <v>4485</v>
      </c>
      <c r="P1262" s="9">
        <v>0</v>
      </c>
      <c r="Q1262" s="160">
        <v>5900</v>
      </c>
      <c r="R1262" s="16" t="s">
        <v>1672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8"/>
      <c r="AF1262" s="12"/>
      <c r="AG1262" s="12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4486</v>
      </c>
      <c r="C1263" s="8" t="s">
        <v>188</v>
      </c>
      <c r="D1263" s="8" t="s">
        <v>364</v>
      </c>
      <c r="E1263" s="8" t="s">
        <v>1670</v>
      </c>
      <c r="F1263" s="8" t="s">
        <v>1670</v>
      </c>
      <c r="G1263" s="8" t="s">
        <v>1670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1674</v>
      </c>
      <c r="M1263" s="9"/>
      <c r="N1263" s="8" t="s">
        <v>40</v>
      </c>
      <c r="O1263" s="8" t="s">
        <v>4485</v>
      </c>
      <c r="P1263" s="9">
        <v>0</v>
      </c>
      <c r="Q1263" s="160">
        <v>5735</v>
      </c>
      <c r="R1263" s="16" t="s">
        <v>1672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8"/>
      <c r="AF1263" s="12"/>
      <c r="AG1263" s="12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1675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8"/>
      <c r="AF1264" s="12"/>
      <c r="AG1264" s="12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1676</v>
      </c>
      <c r="F1265" s="8" t="s">
        <v>1677</v>
      </c>
      <c r="G1265" s="8" t="s">
        <v>1676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1678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8"/>
      <c r="AF1265" s="12"/>
      <c r="AG1265" s="12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1676</v>
      </c>
      <c r="F1266" s="8" t="s">
        <v>1677</v>
      </c>
      <c r="G1266" s="8" t="s">
        <v>1676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1679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8"/>
      <c r="AF1266" s="12"/>
      <c r="AG1266" s="12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1676</v>
      </c>
      <c r="F1267" s="8" t="s">
        <v>1677</v>
      </c>
      <c r="G1267" s="8" t="s">
        <v>1676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1679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8"/>
      <c r="AF1267" s="12"/>
      <c r="AG1267" s="12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1676</v>
      </c>
      <c r="F1268" s="8" t="s">
        <v>1677</v>
      </c>
      <c r="G1268" s="8" t="s">
        <v>1676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1680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8"/>
      <c r="AF1268" s="12"/>
      <c r="AG1268" s="12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8"/>
      <c r="AF1269" s="12"/>
      <c r="AG1269" s="12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1670</v>
      </c>
      <c r="F1270" s="8" t="s">
        <v>1670</v>
      </c>
      <c r="G1270" s="8" t="s">
        <v>1670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4475</v>
      </c>
      <c r="M1270" s="9"/>
      <c r="N1270" s="8" t="s">
        <v>40</v>
      </c>
      <c r="O1270" s="8" t="s">
        <v>4485</v>
      </c>
      <c r="P1270" s="9">
        <v>0</v>
      </c>
      <c r="Q1270" s="160">
        <v>5808</v>
      </c>
      <c r="R1270" s="16" t="s">
        <v>1672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8"/>
      <c r="AF1270" s="12"/>
      <c r="AG1270" s="12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1681</v>
      </c>
      <c r="F1271" s="8" t="s">
        <v>1682</v>
      </c>
      <c r="G1271" s="8" t="s">
        <v>1681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1681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8"/>
      <c r="AF1271" s="12"/>
      <c r="AG1271" s="12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1683</v>
      </c>
      <c r="F1272" s="8" t="s">
        <v>1684</v>
      </c>
      <c r="G1272" s="8" t="s">
        <v>1683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1683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8"/>
      <c r="AF1272" s="12"/>
      <c r="AG1272" s="12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8"/>
      <c r="AF1273" s="12"/>
      <c r="AG1273" s="12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1685</v>
      </c>
      <c r="F1274" s="8" t="s">
        <v>1685</v>
      </c>
      <c r="G1274" s="8" t="s">
        <v>1685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1681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8"/>
      <c r="AF1274" s="12"/>
      <c r="AG1274" s="12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1686</v>
      </c>
      <c r="F1275" s="8" t="s">
        <v>1686</v>
      </c>
      <c r="G1275" s="8" t="s">
        <v>1686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1687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8"/>
      <c r="AF1275" s="12"/>
      <c r="AG1275" s="12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8"/>
      <c r="AF1276" s="12"/>
      <c r="AG1276" s="12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1688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8"/>
      <c r="AF1277" s="12"/>
      <c r="AG1277" s="12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1689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8"/>
      <c r="AF1278" s="12"/>
      <c r="AG1278" s="12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1690</v>
      </c>
      <c r="F1279" s="8" t="s">
        <v>1690</v>
      </c>
      <c r="G1279" s="8" t="s">
        <v>1690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1688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8"/>
      <c r="AF1279" s="12"/>
      <c r="AG1279" s="12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1691</v>
      </c>
      <c r="F1280" s="8" t="s">
        <v>1691</v>
      </c>
      <c r="G1280" s="8" t="s">
        <v>1691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1692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8"/>
      <c r="AF1280" s="12"/>
      <c r="AG1280" s="12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1693</v>
      </c>
      <c r="F1281" s="8" t="s">
        <v>1694</v>
      </c>
      <c r="G1281" s="8" t="s">
        <v>1693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1695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8"/>
      <c r="AF1281" s="12"/>
      <c r="AG1281" s="12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8"/>
      <c r="AF1282" s="12"/>
      <c r="AG1282" s="12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8"/>
      <c r="AF1283" s="12"/>
      <c r="AG1283" s="12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8"/>
      <c r="AF1284" s="12"/>
      <c r="AG1284" s="12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8"/>
      <c r="AF1285" s="12"/>
      <c r="AG1285" s="12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1696</v>
      </c>
      <c r="F1286" s="8" t="s">
        <v>1696</v>
      </c>
      <c r="G1286" s="8" t="s">
        <v>1696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1697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8"/>
      <c r="AF1286" s="12"/>
      <c r="AG1286" s="12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1696</v>
      </c>
      <c r="F1287" s="8" t="s">
        <v>1696</v>
      </c>
      <c r="G1287" s="8" t="s">
        <v>1696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1697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8"/>
      <c r="AF1287" s="12"/>
      <c r="AG1287" s="12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1696</v>
      </c>
      <c r="F1288" s="8" t="s">
        <v>1696</v>
      </c>
      <c r="G1288" s="8" t="s">
        <v>1696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1697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8"/>
      <c r="AF1288" s="12"/>
      <c r="AG1288" s="12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1698</v>
      </c>
      <c r="F1289" s="8" t="s">
        <v>1698</v>
      </c>
      <c r="G1289" s="8" t="s">
        <v>1698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1698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8"/>
      <c r="AF1289" s="12"/>
      <c r="AG1289" s="12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1699</v>
      </c>
      <c r="F1290" s="8" t="s">
        <v>1699</v>
      </c>
      <c r="G1290" s="8" t="s">
        <v>1699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1700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8"/>
      <c r="AF1290" s="12"/>
      <c r="AG1290" s="12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1699</v>
      </c>
      <c r="F1291" s="8" t="s">
        <v>1699</v>
      </c>
      <c r="G1291" s="8" t="s">
        <v>1699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1700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8"/>
      <c r="AF1291" s="12"/>
      <c r="AG1291" s="12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8"/>
      <c r="AF1292" s="12"/>
      <c r="AG1292" s="12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8"/>
      <c r="AF1293" s="12"/>
      <c r="AG1293" s="12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8"/>
      <c r="AF1294" s="12"/>
      <c r="AG1294" s="12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8"/>
      <c r="AF1295" s="12"/>
      <c r="AG1295" s="12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1701</v>
      </c>
      <c r="F1296" s="8" t="s">
        <v>1701</v>
      </c>
      <c r="G1296" s="8" t="s">
        <v>1701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1701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8"/>
      <c r="AF1296" s="12"/>
      <c r="AG1296" s="12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1701</v>
      </c>
      <c r="F1297" s="8" t="s">
        <v>1701</v>
      </c>
      <c r="G1297" s="8" t="s">
        <v>1701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1702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8"/>
      <c r="AF1297" s="12"/>
      <c r="AG1297" s="12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1703</v>
      </c>
      <c r="F1298" s="8" t="s">
        <v>1703</v>
      </c>
      <c r="G1298" s="8" t="s">
        <v>1703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1703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8"/>
      <c r="AF1298" s="12"/>
      <c r="AG1298" s="12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1703</v>
      </c>
      <c r="F1299" s="8" t="s">
        <v>1703</v>
      </c>
      <c r="G1299" s="8" t="s">
        <v>1703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1704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8"/>
      <c r="AF1299" s="12"/>
      <c r="AG1299" s="12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1705</v>
      </c>
      <c r="F1300" s="8" t="s">
        <v>1705</v>
      </c>
      <c r="G1300" s="8" t="s">
        <v>1705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1706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8"/>
      <c r="AF1300" s="12"/>
      <c r="AG1300" s="12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1707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8"/>
      <c r="AF1301" s="12"/>
      <c r="AG1301" s="12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1707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8"/>
      <c r="AF1302" s="12"/>
      <c r="AG1302" s="12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8"/>
      <c r="AF1303" s="12"/>
      <c r="AG1303" s="12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1708</v>
      </c>
      <c r="F1304" s="8" t="s">
        <v>1708</v>
      </c>
      <c r="G1304" s="8" t="s">
        <v>1708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1708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8"/>
      <c r="AF1304" s="12"/>
      <c r="AG1304" s="12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1708</v>
      </c>
      <c r="F1305" s="8" t="s">
        <v>1708</v>
      </c>
      <c r="G1305" s="8" t="s">
        <v>1708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1708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8"/>
      <c r="AF1305" s="12"/>
      <c r="AG1305" s="12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1709</v>
      </c>
      <c r="F1306" s="8" t="s">
        <v>1709</v>
      </c>
      <c r="G1306" s="8" t="s">
        <v>1709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1709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8"/>
      <c r="AF1306" s="12"/>
      <c r="AG1306" s="12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1709</v>
      </c>
      <c r="F1307" s="8" t="s">
        <v>1709</v>
      </c>
      <c r="G1307" s="8" t="s">
        <v>1709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1709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8"/>
      <c r="AF1307" s="12"/>
      <c r="AG1307" s="12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1709</v>
      </c>
      <c r="F1308" s="8" t="s">
        <v>1709</v>
      </c>
      <c r="G1308" s="8" t="s">
        <v>1709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1710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8"/>
      <c r="AF1308" s="12"/>
      <c r="AG1308" s="12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1709</v>
      </c>
      <c r="F1309" s="8" t="s">
        <v>1709</v>
      </c>
      <c r="G1309" s="8" t="s">
        <v>1709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1710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8"/>
      <c r="AF1309" s="12"/>
      <c r="AG1309" s="12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1711</v>
      </c>
      <c r="F1310" s="8" t="s">
        <v>1712</v>
      </c>
      <c r="G1310" s="8" t="s">
        <v>1711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1711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8"/>
      <c r="AF1310" s="14"/>
      <c r="AG1310" s="14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1711</v>
      </c>
      <c r="F1311" s="8" t="s">
        <v>1712</v>
      </c>
      <c r="G1311" s="8" t="s">
        <v>1711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1711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8"/>
      <c r="AF1311" s="12"/>
      <c r="AG1311" s="12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1711</v>
      </c>
      <c r="F1312" s="8" t="s">
        <v>1712</v>
      </c>
      <c r="G1312" s="8" t="s">
        <v>1711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1711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8"/>
      <c r="AF1312" s="14"/>
      <c r="AG1312" s="14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1711</v>
      </c>
      <c r="F1313" s="8" t="s">
        <v>1712</v>
      </c>
      <c r="G1313" s="8" t="s">
        <v>1711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1711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8"/>
      <c r="AF1313" s="12"/>
      <c r="AG1313" s="12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1713</v>
      </c>
      <c r="F1314" s="8" t="s">
        <v>1714</v>
      </c>
      <c r="G1314" s="8" t="s">
        <v>1713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8"/>
      <c r="AF1314" s="14"/>
      <c r="AG1314" s="14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1713</v>
      </c>
      <c r="F1315" s="8" t="s">
        <v>1714</v>
      </c>
      <c r="G1315" s="8" t="s">
        <v>1713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8"/>
      <c r="AF1315" s="14"/>
      <c r="AG1315" s="14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1715</v>
      </c>
      <c r="F1316" s="8" t="s">
        <v>1716</v>
      </c>
      <c r="G1316" s="8" t="s">
        <v>1715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1715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8"/>
      <c r="AF1316" s="12"/>
      <c r="AG1316" s="12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1717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8"/>
      <c r="AF1317" s="12"/>
      <c r="AG1317" s="12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1718</v>
      </c>
      <c r="F1318" s="8" t="s">
        <v>1718</v>
      </c>
      <c r="G1318" s="8" t="s">
        <v>1718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1718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8"/>
      <c r="AF1318" s="12"/>
      <c r="AG1318" s="12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8"/>
      <c r="AF1319" s="12"/>
      <c r="AG1319" s="12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1719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8"/>
      <c r="AF1320" s="12"/>
      <c r="AG1320" s="12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1720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8"/>
      <c r="AF1321" s="12"/>
      <c r="AG1321" s="12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1720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8"/>
      <c r="AF1322" s="12"/>
      <c r="AG1322" s="12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1721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8"/>
      <c r="AF1323" s="12"/>
      <c r="AG1323" s="12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8"/>
      <c r="AF1324" s="12"/>
      <c r="AG1324" s="12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8"/>
      <c r="AF1325" s="12"/>
      <c r="AG1325" s="12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1722</v>
      </c>
      <c r="F1326" s="8" t="s">
        <v>1723</v>
      </c>
      <c r="G1326" s="8" t="s">
        <v>1722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1722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8"/>
      <c r="AF1326" s="12"/>
      <c r="AG1326" s="12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1724</v>
      </c>
      <c r="F1327" s="8" t="s">
        <v>1724</v>
      </c>
      <c r="G1327" s="8" t="s">
        <v>1724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1724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8"/>
      <c r="AF1327" s="12"/>
      <c r="AG1327" s="12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1724</v>
      </c>
      <c r="F1328" s="8" t="s">
        <v>1724</v>
      </c>
      <c r="G1328" s="8" t="s">
        <v>1724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1725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8"/>
      <c r="AF1328" s="12"/>
      <c r="AG1328" s="12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1726</v>
      </c>
      <c r="F1329" s="8" t="s">
        <v>1726</v>
      </c>
      <c r="G1329" s="8" t="s">
        <v>1726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1726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8"/>
      <c r="AF1329" s="12"/>
      <c r="AG1329" s="12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1726</v>
      </c>
      <c r="F1330" s="8" t="s">
        <v>1726</v>
      </c>
      <c r="G1330" s="8" t="s">
        <v>1726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1726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8"/>
      <c r="AF1330" s="12"/>
      <c r="AG1330" s="12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1726</v>
      </c>
      <c r="F1331" s="8" t="s">
        <v>1726</v>
      </c>
      <c r="G1331" s="8" t="s">
        <v>1726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1727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8"/>
      <c r="AF1331" s="12"/>
      <c r="AG1331" s="12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8"/>
      <c r="AF1332" s="12"/>
      <c r="AG1332" s="12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8"/>
      <c r="AF1333" s="12"/>
      <c r="AG1333" s="12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8"/>
      <c r="AF1334" s="12"/>
      <c r="AG1334" s="12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8"/>
      <c r="AF1335" s="12"/>
      <c r="AG1335" s="12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1728</v>
      </c>
      <c r="F1336" s="8" t="s">
        <v>1728</v>
      </c>
      <c r="G1336" s="8" t="s">
        <v>1728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8"/>
      <c r="AF1336" s="12"/>
      <c r="AG1336" s="12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8"/>
      <c r="AF1337" s="12"/>
      <c r="AG1337" s="12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8"/>
      <c r="AF1338" s="12"/>
      <c r="AG1338" s="12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8"/>
      <c r="AF1339" s="12"/>
      <c r="AG1339" s="12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1729</v>
      </c>
      <c r="F1340" s="8" t="s">
        <v>1729</v>
      </c>
      <c r="G1340" s="8" t="s">
        <v>1729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1730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8"/>
      <c r="AF1340" s="12"/>
      <c r="AG1340" s="12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8"/>
      <c r="AF1341" s="12"/>
      <c r="AG1341" s="12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1731</v>
      </c>
      <c r="F1342" s="8" t="s">
        <v>1731</v>
      </c>
      <c r="G1342" s="8" t="s">
        <v>1731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1731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8"/>
      <c r="AF1342" s="12"/>
      <c r="AG1342" s="12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1732</v>
      </c>
      <c r="F1343" s="8" t="s">
        <v>1733</v>
      </c>
      <c r="G1343" s="8" t="s">
        <v>1732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1734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8"/>
      <c r="AF1343" s="12"/>
      <c r="AG1343" s="12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1732</v>
      </c>
      <c r="F1344" s="8" t="s">
        <v>1733</v>
      </c>
      <c r="G1344" s="8" t="s">
        <v>1732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1734</v>
      </c>
      <c r="M1344" s="9"/>
      <c r="N1344" s="8" t="s">
        <v>40</v>
      </c>
      <c r="O1344" s="8" t="s">
        <v>41</v>
      </c>
      <c r="P1344" s="9">
        <v>0.05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1512247.5238095236</v>
      </c>
      <c r="X1344" s="13"/>
      <c r="Y1344" s="13">
        <f t="shared" si="159"/>
        <v>0</v>
      </c>
      <c r="Z1344" s="14">
        <f t="shared" si="163"/>
        <v>1512247.5238095236</v>
      </c>
      <c r="AA1344" s="13">
        <f t="shared" si="160"/>
        <v>75612.376190476352</v>
      </c>
      <c r="AB1344" s="12">
        <v>1587859.9</v>
      </c>
      <c r="AC1344" s="9">
        <v>0.16500000000000001</v>
      </c>
      <c r="AD1344" s="15"/>
      <c r="AE1344" s="8"/>
      <c r="AF1344" s="12"/>
      <c r="AG1344" s="12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1732</v>
      </c>
      <c r="F1345" s="8" t="s">
        <v>1733</v>
      </c>
      <c r="G1345" s="8" t="s">
        <v>1732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1735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8"/>
      <c r="AF1345" s="12"/>
      <c r="AG1345" s="12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1732</v>
      </c>
      <c r="F1346" s="8" t="s">
        <v>1733</v>
      </c>
      <c r="G1346" s="8" t="s">
        <v>1732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1735</v>
      </c>
      <c r="M1346" s="9"/>
      <c r="N1346" s="8" t="s">
        <v>40</v>
      </c>
      <c r="O1346" s="8" t="s">
        <v>41</v>
      </c>
      <c r="P1346" s="9">
        <v>0.05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286897.42857142852</v>
      </c>
      <c r="X1346" s="13"/>
      <c r="Y1346" s="13">
        <f t="shared" si="159"/>
        <v>0</v>
      </c>
      <c r="Z1346" s="14">
        <f t="shared" si="163"/>
        <v>286897.42857142852</v>
      </c>
      <c r="AA1346" s="13">
        <f t="shared" si="160"/>
        <v>14344.871428571467</v>
      </c>
      <c r="AB1346" s="12">
        <v>301242.3</v>
      </c>
      <c r="AC1346" s="9">
        <v>0.16500000000000001</v>
      </c>
      <c r="AD1346" s="15"/>
      <c r="AE1346" s="8"/>
      <c r="AF1346" s="12"/>
      <c r="AG1346" s="12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1736</v>
      </c>
      <c r="F1347" s="8" t="s">
        <v>1736</v>
      </c>
      <c r="G1347" s="8" t="s">
        <v>1736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1736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8"/>
      <c r="AF1347" s="12"/>
      <c r="AG1347" s="12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1736</v>
      </c>
      <c r="F1348" s="8" t="s">
        <v>1736</v>
      </c>
      <c r="G1348" s="8" t="s">
        <v>1736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1736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8"/>
      <c r="AF1348" s="12"/>
      <c r="AG1348" s="12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1737</v>
      </c>
      <c r="F1349" s="8" t="s">
        <v>1737</v>
      </c>
      <c r="G1349" s="8" t="s">
        <v>1737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1737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8"/>
      <c r="AF1349" s="12"/>
      <c r="AG1349" s="12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1734</v>
      </c>
      <c r="F1350" s="8" t="s">
        <v>1738</v>
      </c>
      <c r="G1350" s="8" t="s">
        <v>1734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1739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8"/>
      <c r="AF1350" s="12"/>
      <c r="AG1350" s="12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1740</v>
      </c>
      <c r="F1351" s="8" t="s">
        <v>1740</v>
      </c>
      <c r="G1351" s="8" t="s">
        <v>1740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1741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8"/>
      <c r="AF1351" s="12"/>
      <c r="AG1351" s="12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1742</v>
      </c>
      <c r="F1352" s="8" t="s">
        <v>1742</v>
      </c>
      <c r="G1352" s="8" t="s">
        <v>1742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1743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8"/>
      <c r="AF1352" s="12"/>
      <c r="AG1352" s="12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1744</v>
      </c>
      <c r="F1353" s="8" t="s">
        <v>1745</v>
      </c>
      <c r="G1353" s="8" t="s">
        <v>1744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1744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8"/>
      <c r="AF1353" s="12"/>
      <c r="AG1353" s="12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1744</v>
      </c>
      <c r="F1354" s="8" t="s">
        <v>1745</v>
      </c>
      <c r="G1354" s="8" t="s">
        <v>1744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1744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8"/>
      <c r="AF1354" s="12"/>
      <c r="AG1354" s="12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1746</v>
      </c>
      <c r="F1355" s="8" t="s">
        <v>1746</v>
      </c>
      <c r="G1355" s="8" t="s">
        <v>1746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1747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8"/>
      <c r="AF1355" s="12"/>
      <c r="AG1355" s="12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1746</v>
      </c>
      <c r="F1356" s="8" t="s">
        <v>1746</v>
      </c>
      <c r="G1356" s="8" t="s">
        <v>1746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1748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8"/>
      <c r="AF1356" s="12"/>
      <c r="AG1356" s="12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1749</v>
      </c>
      <c r="F1357" s="8" t="s">
        <v>1749</v>
      </c>
      <c r="G1357" s="8" t="s">
        <v>1749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1749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8"/>
      <c r="AF1357" s="12"/>
      <c r="AG1357" s="12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1749</v>
      </c>
      <c r="F1358" s="8" t="s">
        <v>1749</v>
      </c>
      <c r="G1358" s="8" t="s">
        <v>1749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1749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8"/>
      <c r="AF1358" s="12"/>
      <c r="AG1358" s="12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1750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8"/>
      <c r="AF1359" s="12"/>
      <c r="AG1359" s="12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1751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8"/>
      <c r="AF1360" s="12"/>
      <c r="AG1360" s="12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1751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1752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8"/>
      <c r="AF1361" s="12"/>
      <c r="AG1361" s="12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1753</v>
      </c>
      <c r="F1362" s="8" t="s">
        <v>1753</v>
      </c>
      <c r="G1362" s="8" t="s">
        <v>1753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1754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1755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8"/>
      <c r="AF1362" s="12"/>
      <c r="AG1362" s="12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1756</v>
      </c>
      <c r="F1363" s="8" t="s">
        <v>1756</v>
      </c>
      <c r="G1363" s="8" t="s">
        <v>1756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1757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8"/>
      <c r="AF1363" s="12"/>
      <c r="AG1363" s="12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1758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8"/>
      <c r="AF1364" s="12"/>
      <c r="AG1364" s="12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1758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1759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8"/>
      <c r="AF1365" s="12"/>
      <c r="AG1365" s="12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1758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1759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8"/>
      <c r="AF1366" s="12"/>
      <c r="AG1366" s="12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1760</v>
      </c>
      <c r="F1367" s="8" t="s">
        <v>1760</v>
      </c>
      <c r="G1367" s="8" t="s">
        <v>1760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1761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8"/>
      <c r="AF1367" s="12"/>
      <c r="AG1367" s="12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1762</v>
      </c>
      <c r="F1368" s="8" t="s">
        <v>1763</v>
      </c>
      <c r="G1368" s="8" t="s">
        <v>1762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1764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8"/>
      <c r="AF1368" s="12"/>
      <c r="AG1368" s="12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1762</v>
      </c>
      <c r="F1369" s="8" t="s">
        <v>1763</v>
      </c>
      <c r="G1369" s="8" t="s">
        <v>1762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1764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8"/>
      <c r="AF1369" s="12"/>
      <c r="AG1369" s="12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1762</v>
      </c>
      <c r="F1370" s="8" t="s">
        <v>1765</v>
      </c>
      <c r="G1370" s="8" t="s">
        <v>1762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1766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8"/>
      <c r="AF1370" s="12"/>
      <c r="AG1370" s="12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1767</v>
      </c>
      <c r="F1371" s="8" t="s">
        <v>1767</v>
      </c>
      <c r="G1371" s="8" t="s">
        <v>1767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1767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8"/>
      <c r="AF1371" s="12"/>
      <c r="AG1371" s="12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1768</v>
      </c>
      <c r="F1372" s="8" t="s">
        <v>1768</v>
      </c>
      <c r="G1372" s="8" t="s">
        <v>1768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1768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8"/>
      <c r="AF1372" s="12"/>
      <c r="AG1372" s="12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1768</v>
      </c>
      <c r="F1373" s="8" t="s">
        <v>1768</v>
      </c>
      <c r="G1373" s="8" t="s">
        <v>1768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1769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8"/>
      <c r="AF1373" s="12"/>
      <c r="AG1373" s="12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1770</v>
      </c>
      <c r="F1374" s="8" t="s">
        <v>1770</v>
      </c>
      <c r="G1374" s="8" t="s">
        <v>1770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1770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8"/>
      <c r="AF1374" s="12"/>
      <c r="AG1374" s="12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1771</v>
      </c>
      <c r="F1375" s="8" t="s">
        <v>1771</v>
      </c>
      <c r="G1375" s="8" t="s">
        <v>1771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1772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8"/>
      <c r="AF1375" s="12"/>
      <c r="AG1375" s="12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1773</v>
      </c>
      <c r="F1376" s="8" t="s">
        <v>1773</v>
      </c>
      <c r="G1376" s="8" t="s">
        <v>1773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1773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8"/>
      <c r="AF1376" s="12"/>
      <c r="AG1376" s="12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1773</v>
      </c>
      <c r="F1377" s="8" t="s">
        <v>1773</v>
      </c>
      <c r="G1377" s="8" t="s">
        <v>1773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1773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8"/>
      <c r="AF1377" s="12"/>
      <c r="AG1377" s="12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8"/>
      <c r="AF1378" s="12"/>
      <c r="AG1378" s="12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1774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4499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8"/>
      <c r="AF1379" s="12"/>
      <c r="AG1379" s="12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1775</v>
      </c>
      <c r="F1380" s="8" t="s">
        <v>1775</v>
      </c>
      <c r="G1380" s="8" t="s">
        <v>1775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8"/>
      <c r="AF1380" s="12"/>
      <c r="AG1380" s="12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1776</v>
      </c>
      <c r="F1381" s="8" t="s">
        <v>1776</v>
      </c>
      <c r="G1381" s="8" t="s">
        <v>1776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1776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8"/>
      <c r="AF1381" s="12"/>
      <c r="AG1381" s="12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8"/>
      <c r="AF1382" s="12"/>
      <c r="AG1382" s="12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1777</v>
      </c>
      <c r="F1383" s="8" t="s">
        <v>1777</v>
      </c>
      <c r="G1383" s="8" t="s">
        <v>1777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1777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8"/>
      <c r="AF1383" s="12"/>
      <c r="AG1383" s="12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8"/>
      <c r="AF1384" s="12"/>
      <c r="AG1384" s="12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1778</v>
      </c>
      <c r="F1385" s="8" t="s">
        <v>1779</v>
      </c>
      <c r="G1385" s="8" t="s">
        <v>1778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1780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8"/>
      <c r="AF1385" s="12"/>
      <c r="AG1385" s="12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1781</v>
      </c>
      <c r="F1386" s="8" t="s">
        <v>1781</v>
      </c>
      <c r="G1386" s="8" t="s">
        <v>1781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1782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8"/>
      <c r="AF1386" s="12"/>
      <c r="AG1386" s="12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1693</v>
      </c>
      <c r="F1387" s="8" t="s">
        <v>1693</v>
      </c>
      <c r="G1387" s="8" t="s">
        <v>1693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1783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8"/>
      <c r="AF1387" s="12"/>
      <c r="AG1387" s="12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1693</v>
      </c>
      <c r="F1388" s="8" t="s">
        <v>1693</v>
      </c>
      <c r="G1388" s="8" t="s">
        <v>1693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1784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8"/>
      <c r="AF1388" s="12"/>
      <c r="AG1388" s="12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1785</v>
      </c>
      <c r="F1389" s="8" t="s">
        <v>1785</v>
      </c>
      <c r="G1389" s="8" t="s">
        <v>1785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1785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8"/>
      <c r="AF1389" s="12"/>
      <c r="AG1389" s="12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1785</v>
      </c>
      <c r="F1390" s="8" t="s">
        <v>1785</v>
      </c>
      <c r="G1390" s="8" t="s">
        <v>1785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1785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8"/>
      <c r="AF1390" s="12"/>
      <c r="AG1390" s="12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1785</v>
      </c>
      <c r="F1391" s="8" t="s">
        <v>1785</v>
      </c>
      <c r="G1391" s="8" t="s">
        <v>1785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1785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8"/>
      <c r="AF1391" s="12"/>
      <c r="AG1391" s="12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1786</v>
      </c>
      <c r="F1392" s="8" t="s">
        <v>1787</v>
      </c>
      <c r="G1392" s="8" t="s">
        <v>1786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1786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8"/>
      <c r="AF1392" s="12"/>
      <c r="AG1392" s="12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1788</v>
      </c>
      <c r="F1393" s="8" t="s">
        <v>1788</v>
      </c>
      <c r="G1393" s="8" t="s">
        <v>1788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1788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8"/>
      <c r="AF1393" s="12"/>
      <c r="AG1393" s="12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1788</v>
      </c>
      <c r="F1394" s="8" t="s">
        <v>1788</v>
      </c>
      <c r="G1394" s="8" t="s">
        <v>1788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1788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8"/>
      <c r="AF1394" s="12"/>
      <c r="AG1394" s="12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1789</v>
      </c>
      <c r="F1395" s="8" t="s">
        <v>1789</v>
      </c>
      <c r="G1395" s="8" t="s">
        <v>1789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1789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8"/>
      <c r="AF1395" s="12"/>
      <c r="AG1395" s="12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8"/>
      <c r="AF1396" s="12"/>
      <c r="AG1396" s="12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8"/>
      <c r="AF1397" s="12"/>
      <c r="AG1397" s="12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1790</v>
      </c>
      <c r="F1398" s="8" t="s">
        <v>1790</v>
      </c>
      <c r="G1398" s="8" t="s">
        <v>1790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1790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8"/>
      <c r="AF1398" s="12"/>
      <c r="AG1398" s="12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1790</v>
      </c>
      <c r="F1399" s="8" t="s">
        <v>1790</v>
      </c>
      <c r="G1399" s="8" t="s">
        <v>1790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1790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8"/>
      <c r="AF1399" s="12"/>
      <c r="AG1399" s="12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1791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1792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8"/>
      <c r="AF1400" s="12"/>
      <c r="AG1400" s="12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1791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1792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8"/>
      <c r="AF1401" s="12"/>
      <c r="AG1401" s="12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1793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1794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8"/>
      <c r="AF1402" s="12"/>
      <c r="AG1402" s="12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1793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1794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8"/>
      <c r="AF1403" s="12"/>
      <c r="AG1403" s="12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1795</v>
      </c>
      <c r="F1404" s="8" t="s">
        <v>1795</v>
      </c>
      <c r="G1404" s="8" t="s">
        <v>1795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1796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8"/>
      <c r="AF1404" s="12"/>
      <c r="AG1404" s="12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1795</v>
      </c>
      <c r="F1405" s="8" t="s">
        <v>1795</v>
      </c>
      <c r="G1405" s="8" t="s">
        <v>1795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1796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8"/>
      <c r="AF1405" s="12"/>
      <c r="AG1405" s="12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1797</v>
      </c>
      <c r="F1406" s="8" t="s">
        <v>1797</v>
      </c>
      <c r="G1406" s="8" t="s">
        <v>1797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1797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8"/>
      <c r="AF1406" s="12"/>
      <c r="AG1406" s="12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1797</v>
      </c>
      <c r="F1407" s="8" t="s">
        <v>1798</v>
      </c>
      <c r="G1407" s="8" t="s">
        <v>1797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1797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8"/>
      <c r="AF1407" s="12"/>
      <c r="AG1407" s="12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1799</v>
      </c>
      <c r="F1408" s="8" t="s">
        <v>1799</v>
      </c>
      <c r="G1408" s="8" t="s">
        <v>1799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1799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8"/>
      <c r="AF1408" s="12"/>
      <c r="AG1408" s="12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1800</v>
      </c>
      <c r="F1409" s="8" t="s">
        <v>1800</v>
      </c>
      <c r="G1409" s="8" t="s">
        <v>1800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1800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8"/>
      <c r="AF1409" s="12"/>
      <c r="AG1409" s="12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1801</v>
      </c>
      <c r="F1410" s="8" t="s">
        <v>1801</v>
      </c>
      <c r="G1410" s="8" t="s">
        <v>1801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1802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8"/>
      <c r="AF1410" s="12"/>
      <c r="AG1410" s="12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1803</v>
      </c>
      <c r="F1411" s="8" t="s">
        <v>1803</v>
      </c>
      <c r="G1411" s="8" t="s">
        <v>1803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1803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8"/>
      <c r="AF1411" s="12"/>
      <c r="AG1411" s="12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1804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8"/>
      <c r="AF1412" s="12"/>
      <c r="AG1412" s="12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1804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8"/>
      <c r="AF1413" s="12"/>
      <c r="AG1413" s="12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1805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8"/>
      <c r="AF1414" s="12"/>
      <c r="AG1414" s="12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1805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8"/>
      <c r="AF1415" s="12"/>
      <c r="AG1415" s="12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8"/>
      <c r="AF1416" s="12"/>
      <c r="AG1416" s="12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8"/>
      <c r="AF1417" s="12"/>
      <c r="AG1417" s="12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1806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8"/>
      <c r="AF1418" s="12"/>
      <c r="AG1418" s="12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1807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8"/>
      <c r="AF1419" s="12"/>
      <c r="AG1419" s="12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1808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8"/>
      <c r="AF1420" s="12"/>
      <c r="AG1420" s="12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1808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8"/>
      <c r="AF1421" s="12"/>
      <c r="AG1421" s="12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1809</v>
      </c>
      <c r="F1422" s="8" t="s">
        <v>1809</v>
      </c>
      <c r="G1422" s="8" t="s">
        <v>1809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1810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8"/>
      <c r="AF1422" s="12"/>
      <c r="AG1422" s="12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1811</v>
      </c>
      <c r="F1423" s="8" t="s">
        <v>1811</v>
      </c>
      <c r="G1423" s="8" t="s">
        <v>1811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1811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8"/>
      <c r="AF1423" s="12"/>
      <c r="AG1423" s="12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1812</v>
      </c>
      <c r="F1424" s="8" t="s">
        <v>1812</v>
      </c>
      <c r="G1424" s="8" t="s">
        <v>1812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1813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8"/>
      <c r="AF1424" s="12"/>
      <c r="AG1424" s="12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1812</v>
      </c>
      <c r="F1425" s="8" t="s">
        <v>1812</v>
      </c>
      <c r="G1425" s="8" t="s">
        <v>1812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1813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8"/>
      <c r="AF1425" s="12"/>
      <c r="AG1425" s="12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1812</v>
      </c>
      <c r="F1426" s="8" t="s">
        <v>1812</v>
      </c>
      <c r="G1426" s="8" t="s">
        <v>1812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1812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8"/>
      <c r="AF1426" s="12"/>
      <c r="AG1426" s="12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1812</v>
      </c>
      <c r="F1427" s="8" t="s">
        <v>1812</v>
      </c>
      <c r="G1427" s="8" t="s">
        <v>1812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1812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8"/>
      <c r="AF1427" s="12"/>
      <c r="AG1427" s="12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1814</v>
      </c>
      <c r="F1428" s="8" t="s">
        <v>1814</v>
      </c>
      <c r="G1428" s="8" t="s">
        <v>1814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1814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8"/>
      <c r="AF1428" s="12"/>
      <c r="AG1428" s="12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1814</v>
      </c>
      <c r="F1429" s="8" t="s">
        <v>1814</v>
      </c>
      <c r="G1429" s="8" t="s">
        <v>1814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1815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8"/>
      <c r="AF1429" s="12"/>
      <c r="AG1429" s="12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1814</v>
      </c>
      <c r="F1430" s="8" t="s">
        <v>1814</v>
      </c>
      <c r="G1430" s="8" t="s">
        <v>1814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1815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8"/>
      <c r="AF1430" s="12"/>
      <c r="AG1430" s="12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1808</v>
      </c>
      <c r="F1431" s="8" t="s">
        <v>1816</v>
      </c>
      <c r="G1431" s="8" t="s">
        <v>1808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1807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8"/>
      <c r="AF1431" s="12"/>
      <c r="AG1431" s="12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1817</v>
      </c>
      <c r="F1432" s="8" t="s">
        <v>1817</v>
      </c>
      <c r="G1432" s="8" t="s">
        <v>1817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1817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8"/>
      <c r="AF1432" s="12"/>
      <c r="AG1432" s="12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1817</v>
      </c>
      <c r="F1433" s="8" t="s">
        <v>1817</v>
      </c>
      <c r="G1433" s="8" t="s">
        <v>1817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1818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8"/>
      <c r="AF1433" s="12"/>
      <c r="AG1433" s="12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1817</v>
      </c>
      <c r="F1434" s="8" t="s">
        <v>1817</v>
      </c>
      <c r="G1434" s="8" t="s">
        <v>1817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1818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8"/>
      <c r="AF1434" s="12"/>
      <c r="AG1434" s="12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1819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8"/>
      <c r="AF1435" s="12"/>
      <c r="AG1435" s="12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1819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8"/>
      <c r="AF1436" s="12"/>
      <c r="AG1436" s="12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8"/>
      <c r="AF1437" s="12"/>
      <c r="AG1437" s="12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8"/>
      <c r="AF1438" s="12"/>
      <c r="AG1438" s="12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8"/>
      <c r="AF1439" s="12"/>
      <c r="AG1439" s="12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1820</v>
      </c>
      <c r="F1440" s="8" t="s">
        <v>1820</v>
      </c>
      <c r="G1440" s="8" t="s">
        <v>1821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1822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8"/>
      <c r="AF1440" s="12"/>
      <c r="AG1440" s="12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1820</v>
      </c>
      <c r="F1441" s="8" t="s">
        <v>1820</v>
      </c>
      <c r="G1441" s="8" t="s">
        <v>1821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1823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8"/>
      <c r="AF1441" s="12"/>
      <c r="AG1441" s="12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1824</v>
      </c>
      <c r="F1442" s="8" t="s">
        <v>1824</v>
      </c>
      <c r="G1442" s="8" t="s">
        <v>1824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1824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8"/>
      <c r="AF1442" s="12"/>
      <c r="AG1442" s="12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1812</v>
      </c>
      <c r="F1443" s="8" t="s">
        <v>1825</v>
      </c>
      <c r="G1443" s="8" t="s">
        <v>1812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1813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8"/>
      <c r="AF1443" s="12"/>
      <c r="AG1443" s="12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1812</v>
      </c>
      <c r="F1444" s="8" t="s">
        <v>1825</v>
      </c>
      <c r="G1444" s="8" t="s">
        <v>1812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1812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8"/>
      <c r="AF1444" s="12"/>
      <c r="AG1444" s="12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8"/>
      <c r="AF1445" s="12"/>
      <c r="AG1445" s="12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1826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8"/>
      <c r="AF1446" s="12"/>
      <c r="AG1446" s="12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8"/>
      <c r="AF1447" s="12"/>
      <c r="AG1447" s="12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1827</v>
      </c>
      <c r="F1448" s="8" t="s">
        <v>1828</v>
      </c>
      <c r="G1448" s="8" t="s">
        <v>1827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1827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8"/>
      <c r="AF1448" s="12"/>
      <c r="AG1448" s="12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1827</v>
      </c>
      <c r="F1449" s="8" t="s">
        <v>1828</v>
      </c>
      <c r="G1449" s="8" t="s">
        <v>1827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1829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8"/>
      <c r="AF1449" s="12"/>
      <c r="AG1449" s="12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1830</v>
      </c>
      <c r="F1450" s="8" t="s">
        <v>1830</v>
      </c>
      <c r="G1450" s="8" t="s">
        <v>1830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1831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8"/>
      <c r="AF1450" s="12"/>
      <c r="AG1450" s="12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1832</v>
      </c>
      <c r="F1451" s="8" t="s">
        <v>1832</v>
      </c>
      <c r="G1451" s="8" t="s">
        <v>1832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1832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8"/>
      <c r="AF1451" s="12"/>
      <c r="AG1451" s="12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1833</v>
      </c>
      <c r="F1452" s="8" t="s">
        <v>1833</v>
      </c>
      <c r="G1452" s="8" t="s">
        <v>1833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3309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8"/>
      <c r="AF1452" s="12"/>
      <c r="AG1452" s="12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1833</v>
      </c>
      <c r="F1453" s="8" t="s">
        <v>1833</v>
      </c>
      <c r="G1453" s="8" t="s">
        <v>1833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1834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8"/>
      <c r="AF1453" s="12"/>
      <c r="AG1453" s="12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1834</v>
      </c>
      <c r="F1454" s="8" t="s">
        <v>3309</v>
      </c>
      <c r="G1454" s="8" t="s">
        <v>1834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1834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8"/>
      <c r="AF1454" s="12"/>
      <c r="AG1454" s="12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1835</v>
      </c>
      <c r="F1455" s="8" t="s">
        <v>1835</v>
      </c>
      <c r="G1455" s="8" t="s">
        <v>1835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1836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8"/>
      <c r="AF1455" s="12"/>
      <c r="AG1455" s="12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1837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8"/>
      <c r="AF1456" s="12"/>
      <c r="AG1456" s="12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1837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8"/>
      <c r="AF1457" s="12"/>
      <c r="AG1457" s="12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1838</v>
      </c>
      <c r="F1458" s="8" t="s">
        <v>1838</v>
      </c>
      <c r="G1458" s="8" t="s">
        <v>1838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1839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8"/>
      <c r="AF1458" s="12"/>
      <c r="AG1458" s="12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8"/>
      <c r="AF1459" s="12"/>
      <c r="AG1459" s="12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8"/>
      <c r="AF1460" s="12"/>
      <c r="AG1460" s="12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1760</v>
      </c>
      <c r="F1461" s="8" t="s">
        <v>1840</v>
      </c>
      <c r="G1461" s="8" t="s">
        <v>1760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1841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8"/>
      <c r="AF1461" s="12"/>
      <c r="AG1461" s="12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1842</v>
      </c>
      <c r="F1462" s="8" t="s">
        <v>1842</v>
      </c>
      <c r="G1462" s="8" t="s">
        <v>1842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1842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8"/>
      <c r="AF1462" s="12"/>
      <c r="AG1462" s="12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1843</v>
      </c>
      <c r="F1463" s="8" t="s">
        <v>1843</v>
      </c>
      <c r="G1463" s="8" t="s">
        <v>1843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1844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8"/>
      <c r="AF1463" s="12"/>
      <c r="AG1463" s="12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1843</v>
      </c>
      <c r="F1464" s="8" t="s">
        <v>1843</v>
      </c>
      <c r="G1464" s="8" t="s">
        <v>1843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1845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8"/>
      <c r="AF1464" s="12"/>
      <c r="AG1464" s="12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1843</v>
      </c>
      <c r="F1465" s="8" t="s">
        <v>1843</v>
      </c>
      <c r="G1465" s="8" t="s">
        <v>1843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1843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8"/>
      <c r="AF1465" s="12"/>
      <c r="AG1465" s="12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1846</v>
      </c>
      <c r="F1466" s="8" t="s">
        <v>1847</v>
      </c>
      <c r="G1466" s="8" t="s">
        <v>1846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1846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8"/>
      <c r="AF1466" s="12"/>
      <c r="AG1466" s="12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1848</v>
      </c>
      <c r="F1467" s="8" t="s">
        <v>1848</v>
      </c>
      <c r="G1467" s="8" t="s">
        <v>1848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1849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8"/>
      <c r="AF1467" s="12"/>
      <c r="AG1467" s="12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1848</v>
      </c>
      <c r="F1468" s="8" t="s">
        <v>1848</v>
      </c>
      <c r="G1468" s="8" t="s">
        <v>1848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1849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8"/>
      <c r="AF1468" s="12"/>
      <c r="AG1468" s="12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1848</v>
      </c>
      <c r="F1469" s="8" t="s">
        <v>1848</v>
      </c>
      <c r="G1469" s="8" t="s">
        <v>1848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1849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8"/>
      <c r="AF1469" s="12"/>
      <c r="AG1469" s="12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1848</v>
      </c>
      <c r="F1470" s="8" t="s">
        <v>1848</v>
      </c>
      <c r="G1470" s="8" t="s">
        <v>1848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1849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8"/>
      <c r="AF1470" s="12"/>
      <c r="AG1470" s="12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8"/>
      <c r="AF1471" s="12"/>
      <c r="AG1471" s="12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1850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8"/>
      <c r="AF1472" s="12"/>
      <c r="AG1472" s="12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1851</v>
      </c>
      <c r="F1473" s="8" t="s">
        <v>1851</v>
      </c>
      <c r="G1473" s="8" t="s">
        <v>1851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1851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8"/>
      <c r="AF1473" s="12"/>
      <c r="AG1473" s="12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1851</v>
      </c>
      <c r="F1474" s="8" t="s">
        <v>1851</v>
      </c>
      <c r="G1474" s="8" t="s">
        <v>1851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1851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8"/>
      <c r="AF1474" s="12"/>
      <c r="AG1474" s="12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1852</v>
      </c>
      <c r="F1475" s="8" t="s">
        <v>1852</v>
      </c>
      <c r="G1475" s="8" t="s">
        <v>1852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1852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8"/>
      <c r="AF1475" s="12"/>
      <c r="AG1475" s="12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1853</v>
      </c>
      <c r="F1476" s="8" t="s">
        <v>1853</v>
      </c>
      <c r="G1476" s="8" t="s">
        <v>1853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1854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8"/>
      <c r="AF1476" s="12"/>
      <c r="AG1476" s="12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1853</v>
      </c>
      <c r="F1477" s="8" t="s">
        <v>1853</v>
      </c>
      <c r="G1477" s="8" t="s">
        <v>1853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1855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8"/>
      <c r="AF1477" s="12"/>
      <c r="AG1477" s="12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1853</v>
      </c>
      <c r="F1478" s="8" t="s">
        <v>1853</v>
      </c>
      <c r="G1478" s="8" t="s">
        <v>1853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1856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8"/>
      <c r="AF1478" s="12"/>
      <c r="AG1478" s="12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1853</v>
      </c>
      <c r="F1479" s="8" t="s">
        <v>1853</v>
      </c>
      <c r="G1479" s="8" t="s">
        <v>1853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1857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8"/>
      <c r="AF1479" s="12"/>
      <c r="AG1479" s="12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8"/>
      <c r="AF1480" s="12"/>
      <c r="AG1480" s="12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1858</v>
      </c>
      <c r="F1481" s="8" t="s">
        <v>1858</v>
      </c>
      <c r="G1481" s="8" t="s">
        <v>1858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1859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8"/>
      <c r="AF1481" s="12"/>
      <c r="AG1481" s="12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1860</v>
      </c>
      <c r="F1482" s="8" t="s">
        <v>1860</v>
      </c>
      <c r="G1482" s="8" t="s">
        <v>1860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1861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8"/>
      <c r="AF1482" s="12"/>
      <c r="AG1482" s="12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8"/>
      <c r="AF1483" s="12"/>
      <c r="AG1483" s="12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8"/>
      <c r="AF1484" s="12"/>
      <c r="AG1484" s="12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1862</v>
      </c>
      <c r="F1485" s="8" t="s">
        <v>1862</v>
      </c>
      <c r="G1485" s="8" t="s">
        <v>1862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1862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8"/>
      <c r="AF1485" s="12"/>
      <c r="AG1485" s="12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1862</v>
      </c>
      <c r="F1486" s="8" t="s">
        <v>1862</v>
      </c>
      <c r="G1486" s="8" t="s">
        <v>1862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1862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8"/>
      <c r="AF1486" s="12"/>
      <c r="AG1486" s="12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1862</v>
      </c>
      <c r="F1487" s="8" t="s">
        <v>1862</v>
      </c>
      <c r="G1487" s="8" t="s">
        <v>1862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1862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8"/>
      <c r="AF1487" s="12"/>
      <c r="AG1487" s="12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1863</v>
      </c>
      <c r="F1488" s="8" t="s">
        <v>1864</v>
      </c>
      <c r="G1488" s="8" t="s">
        <v>1863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1865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8"/>
      <c r="AF1488" s="12"/>
      <c r="AG1488" s="12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1863</v>
      </c>
      <c r="F1489" s="8" t="s">
        <v>1864</v>
      </c>
      <c r="G1489" s="8" t="s">
        <v>1863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1866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8"/>
      <c r="AF1489" s="12"/>
      <c r="AG1489" s="12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1867</v>
      </c>
      <c r="F1490" s="8" t="s">
        <v>1867</v>
      </c>
      <c r="G1490" s="8" t="s">
        <v>1867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1867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8"/>
      <c r="AF1490" s="12"/>
      <c r="AG1490" s="12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1868</v>
      </c>
      <c r="F1491" s="8" t="s">
        <v>1868</v>
      </c>
      <c r="G1491" s="8" t="s">
        <v>1868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1868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8"/>
      <c r="AF1491" s="12"/>
      <c r="AG1491" s="12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8"/>
      <c r="AF1492" s="12"/>
      <c r="AG1492" s="12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1869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8"/>
      <c r="AF1493" s="12"/>
      <c r="AG1493" s="12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1870</v>
      </c>
      <c r="F1494" s="8" t="s">
        <v>1870</v>
      </c>
      <c r="G1494" s="8" t="s">
        <v>1870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1870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8"/>
      <c r="AF1494" s="12"/>
      <c r="AG1494" s="12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1871</v>
      </c>
      <c r="F1495" s="8" t="s">
        <v>1871</v>
      </c>
      <c r="G1495" s="8" t="s">
        <v>1871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1872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8"/>
      <c r="AF1495" s="12"/>
      <c r="AG1495" s="12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1873</v>
      </c>
      <c r="F1496" s="8" t="s">
        <v>1873</v>
      </c>
      <c r="G1496" s="8" t="s">
        <v>1873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1874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8"/>
      <c r="AF1496" s="12"/>
      <c r="AG1496" s="12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1873</v>
      </c>
      <c r="F1497" s="8" t="s">
        <v>1873</v>
      </c>
      <c r="G1497" s="8" t="s">
        <v>1873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1874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8"/>
      <c r="AF1497" s="12"/>
      <c r="AG1497" s="12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1873</v>
      </c>
      <c r="F1498" s="8" t="s">
        <v>1873</v>
      </c>
      <c r="G1498" s="8" t="s">
        <v>1873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1875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8"/>
      <c r="AF1498" s="12"/>
      <c r="AG1498" s="12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1873</v>
      </c>
      <c r="F1499" s="8" t="s">
        <v>1873</v>
      </c>
      <c r="G1499" s="8" t="s">
        <v>1873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1875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8"/>
      <c r="AF1499" s="12"/>
      <c r="AG1499" s="12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1876</v>
      </c>
      <c r="F1500" s="8" t="s">
        <v>1876</v>
      </c>
      <c r="G1500" s="8" t="s">
        <v>1876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1876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8"/>
      <c r="AF1500" s="12"/>
      <c r="AG1500" s="12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1876</v>
      </c>
      <c r="F1501" s="8" t="s">
        <v>1876</v>
      </c>
      <c r="G1501" s="8" t="s">
        <v>1876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1876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8"/>
      <c r="AF1501" s="12"/>
      <c r="AG1501" s="12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1877</v>
      </c>
      <c r="F1502" s="8" t="s">
        <v>1877</v>
      </c>
      <c r="G1502" s="8" t="s">
        <v>1877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1877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8"/>
      <c r="AF1502" s="12"/>
      <c r="AG1502" s="12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8"/>
      <c r="AF1503" s="12"/>
      <c r="AG1503" s="12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1878</v>
      </c>
      <c r="F1504" s="8" t="s">
        <v>1879</v>
      </c>
      <c r="G1504" s="8" t="s">
        <v>1878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1880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8"/>
      <c r="AF1504" s="12"/>
      <c r="AG1504" s="12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1329</v>
      </c>
      <c r="D1505" s="8" t="s">
        <v>1881</v>
      </c>
      <c r="E1505" s="8" t="s">
        <v>1882</v>
      </c>
      <c r="F1505" s="8" t="s">
        <v>1882</v>
      </c>
      <c r="G1505" s="8" t="s">
        <v>1882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1882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8"/>
      <c r="AF1505" s="12"/>
      <c r="AG1505" s="12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1873</v>
      </c>
      <c r="F1506" s="8" t="s">
        <v>1883</v>
      </c>
      <c r="G1506" s="8" t="s">
        <v>1873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1884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8"/>
      <c r="AF1506" s="12"/>
      <c r="AG1506" s="12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1885</v>
      </c>
      <c r="F1507" s="8" t="s">
        <v>1885</v>
      </c>
      <c r="G1507" s="8" t="s">
        <v>1885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1885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8"/>
      <c r="AF1507" s="12"/>
      <c r="AG1507" s="12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1886</v>
      </c>
      <c r="F1508" s="8" t="s">
        <v>1886</v>
      </c>
      <c r="G1508" s="8" t="s">
        <v>1886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1886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8"/>
      <c r="AF1508" s="12"/>
      <c r="AG1508" s="12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1886</v>
      </c>
      <c r="F1509" s="8" t="s">
        <v>1886</v>
      </c>
      <c r="G1509" s="8" t="s">
        <v>1886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1886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8"/>
      <c r="AF1509" s="12"/>
      <c r="AG1509" s="12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1887</v>
      </c>
      <c r="F1510" s="8" t="s">
        <v>1888</v>
      </c>
      <c r="G1510" s="8" t="s">
        <v>1887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1889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8"/>
      <c r="AF1510" s="12"/>
      <c r="AG1510" s="12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1890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8"/>
      <c r="AF1511" s="12"/>
      <c r="AG1511" s="12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1890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8"/>
      <c r="AF1512" s="12"/>
      <c r="AG1512" s="12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1890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8"/>
      <c r="AF1513" s="12"/>
      <c r="AG1513" s="12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1891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8"/>
      <c r="AF1514" s="12"/>
      <c r="AG1514" s="12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1892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8"/>
      <c r="AF1515" s="12"/>
      <c r="AG1515" s="12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1892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8"/>
      <c r="AF1516" s="12"/>
      <c r="AG1516" s="12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1893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8"/>
      <c r="AF1517" s="12"/>
      <c r="AG1517" s="12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1894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8"/>
      <c r="AF1518" s="12"/>
      <c r="AG1518" s="12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1894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8"/>
      <c r="AF1519" s="12"/>
      <c r="AG1519" s="12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8"/>
      <c r="AF1520" s="12"/>
      <c r="AG1520" s="12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1895</v>
      </c>
      <c r="F1521" s="8" t="s">
        <v>1895</v>
      </c>
      <c r="G1521" s="8" t="s">
        <v>1895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1895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8"/>
      <c r="AF1521" s="12"/>
      <c r="AG1521" s="12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1895</v>
      </c>
      <c r="F1522" s="8" t="s">
        <v>1895</v>
      </c>
      <c r="G1522" s="8" t="s">
        <v>1895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1896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8"/>
      <c r="AF1522" s="12"/>
      <c r="AG1522" s="12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1897</v>
      </c>
      <c r="F1523" s="8" t="s">
        <v>1897</v>
      </c>
      <c r="G1523" s="8" t="s">
        <v>1897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1898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8"/>
      <c r="AF1523" s="12"/>
      <c r="AG1523" s="12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1897</v>
      </c>
      <c r="F1524" s="8" t="s">
        <v>1897</v>
      </c>
      <c r="G1524" s="8" t="s">
        <v>1897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1898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8"/>
      <c r="AF1524" s="12"/>
      <c r="AG1524" s="12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1899</v>
      </c>
      <c r="F1525" s="8" t="s">
        <v>1899</v>
      </c>
      <c r="G1525" s="8" t="s">
        <v>1899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1900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8"/>
      <c r="AF1525" s="12"/>
      <c r="AG1525" s="12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1899</v>
      </c>
      <c r="F1526" s="8" t="s">
        <v>1899</v>
      </c>
      <c r="G1526" s="8" t="s">
        <v>1899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1900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8"/>
      <c r="AF1526" s="12"/>
      <c r="AG1526" s="12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1899</v>
      </c>
      <c r="F1527" s="8" t="s">
        <v>1899</v>
      </c>
      <c r="G1527" s="8" t="s">
        <v>1899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1901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8"/>
      <c r="AF1527" s="12"/>
      <c r="AG1527" s="12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1902</v>
      </c>
      <c r="F1528" s="8" t="s">
        <v>1903</v>
      </c>
      <c r="G1528" s="8" t="s">
        <v>1902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1904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8"/>
      <c r="AF1528" s="12"/>
      <c r="AG1528" s="12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1902</v>
      </c>
      <c r="F1529" s="8" t="s">
        <v>1903</v>
      </c>
      <c r="G1529" s="8" t="s">
        <v>1902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1904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8"/>
      <c r="AF1529" s="12"/>
      <c r="AG1529" s="12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1905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1906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8"/>
      <c r="AF1530" s="12"/>
      <c r="AG1530" s="12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8"/>
      <c r="AF1531" s="12"/>
      <c r="AG1531" s="12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8"/>
      <c r="AF1532" s="12"/>
      <c r="AG1532" s="12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1907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8"/>
      <c r="AF1533" s="12"/>
      <c r="AG1533" s="12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1907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8"/>
      <c r="AF1534" s="12"/>
      <c r="AG1534" s="12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1908</v>
      </c>
      <c r="F1535" s="8" t="s">
        <v>1908</v>
      </c>
      <c r="G1535" s="8" t="s">
        <v>1908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1909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8"/>
      <c r="AF1535" s="12"/>
      <c r="AG1535" s="12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1910</v>
      </c>
      <c r="F1536" s="8" t="s">
        <v>1910</v>
      </c>
      <c r="G1536" s="8" t="s">
        <v>1910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1911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8"/>
      <c r="AF1536" s="12"/>
      <c r="AG1536" s="12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1910</v>
      </c>
      <c r="F1537" s="8" t="s">
        <v>1910</v>
      </c>
      <c r="G1537" s="8" t="s">
        <v>1910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1912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8"/>
      <c r="AF1537" s="12"/>
      <c r="AG1537" s="12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1913</v>
      </c>
      <c r="C1538" s="8" t="s">
        <v>648</v>
      </c>
      <c r="D1538" s="8" t="s">
        <v>857</v>
      </c>
      <c r="E1538" s="8" t="s">
        <v>1914</v>
      </c>
      <c r="F1538" s="8" t="s">
        <v>1915</v>
      </c>
      <c r="G1538" s="8" t="s">
        <v>1916</v>
      </c>
      <c r="H1538" s="101" t="s">
        <v>36</v>
      </c>
      <c r="I1538" s="8" t="s">
        <v>37</v>
      </c>
      <c r="J1538" s="65" t="s">
        <v>3323</v>
      </c>
      <c r="K1538" s="8" t="s">
        <v>32</v>
      </c>
      <c r="L1538" s="8" t="s">
        <v>1917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65"/>
      <c r="AF1538" s="12"/>
      <c r="AG1538" s="12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1913</v>
      </c>
      <c r="C1539" s="8" t="s">
        <v>648</v>
      </c>
      <c r="D1539" s="8" t="s">
        <v>857</v>
      </c>
      <c r="E1539" s="8" t="s">
        <v>1914</v>
      </c>
      <c r="F1539" s="8" t="s">
        <v>1915</v>
      </c>
      <c r="G1539" s="8" t="s">
        <v>1916</v>
      </c>
      <c r="H1539" s="101" t="s">
        <v>36</v>
      </c>
      <c r="I1539" s="8" t="s">
        <v>37</v>
      </c>
      <c r="J1539" s="65" t="s">
        <v>3323</v>
      </c>
      <c r="K1539" s="8" t="s">
        <v>32</v>
      </c>
      <c r="L1539" s="8" t="s">
        <v>1918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65"/>
      <c r="AF1539" s="12"/>
      <c r="AG1539" s="12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1919</v>
      </c>
      <c r="C1540" s="8" t="s">
        <v>188</v>
      </c>
      <c r="D1540" s="8" t="s">
        <v>364</v>
      </c>
      <c r="E1540" s="8" t="s">
        <v>1920</v>
      </c>
      <c r="F1540" s="8" t="s">
        <v>1921</v>
      </c>
      <c r="G1540" s="8" t="s">
        <v>1922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1923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8"/>
      <c r="AF1540" s="12"/>
      <c r="AG1540" s="12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1924</v>
      </c>
      <c r="G1541" s="8" t="s">
        <v>1922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1925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8"/>
      <c r="AF1541" s="12"/>
      <c r="AG1541" s="12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1924</v>
      </c>
      <c r="G1542" s="8" t="s">
        <v>1922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1925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8"/>
      <c r="AF1542" s="12"/>
      <c r="AG1542" s="12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8"/>
      <c r="AF1543" s="12"/>
      <c r="AG1543" s="12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1926</v>
      </c>
      <c r="F1544" s="8" t="s">
        <v>1927</v>
      </c>
      <c r="G1544" s="8" t="s">
        <v>1922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8"/>
      <c r="AF1544" s="12"/>
      <c r="AG1544" s="12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1928</v>
      </c>
      <c r="C1545" s="8" t="s">
        <v>33</v>
      </c>
      <c r="D1545" s="8" t="s">
        <v>34</v>
      </c>
      <c r="E1545" s="8" t="s">
        <v>1929</v>
      </c>
      <c r="F1545" s="8" t="s">
        <v>1930</v>
      </c>
      <c r="G1545" s="8" t="s">
        <v>1931</v>
      </c>
      <c r="H1545" s="101" t="s">
        <v>36</v>
      </c>
      <c r="I1545" s="8" t="s">
        <v>37</v>
      </c>
      <c r="J1545" s="65" t="s">
        <v>3323</v>
      </c>
      <c r="K1545" s="8" t="s">
        <v>32</v>
      </c>
      <c r="L1545" s="8" t="s">
        <v>1932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65"/>
      <c r="AF1545" s="12"/>
      <c r="AG1545" s="12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1928</v>
      </c>
      <c r="C1546" s="8" t="s">
        <v>33</v>
      </c>
      <c r="D1546" s="8" t="s">
        <v>1933</v>
      </c>
      <c r="E1546" s="8" t="s">
        <v>1934</v>
      </c>
      <c r="F1546" s="8" t="s">
        <v>1935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1934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8"/>
      <c r="AF1546" s="12"/>
      <c r="AG1546" s="12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1928</v>
      </c>
      <c r="C1547" s="8" t="s">
        <v>188</v>
      </c>
      <c r="D1547" s="8" t="s">
        <v>364</v>
      </c>
      <c r="E1547" s="8" t="s">
        <v>1936</v>
      </c>
      <c r="F1547" s="8" t="s">
        <v>1937</v>
      </c>
      <c r="G1547" s="8" t="s">
        <v>1938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1936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8"/>
      <c r="AF1547" s="12"/>
      <c r="AG1547" s="12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1928</v>
      </c>
      <c r="C1548" s="8" t="s">
        <v>648</v>
      </c>
      <c r="D1548" s="8" t="s">
        <v>712</v>
      </c>
      <c r="E1548" s="8" t="s">
        <v>1939</v>
      </c>
      <c r="F1548" s="8" t="s">
        <v>1940</v>
      </c>
      <c r="G1548" s="8" t="s">
        <v>1931</v>
      </c>
      <c r="H1548" s="101" t="s">
        <v>36</v>
      </c>
      <c r="I1548" s="8" t="s">
        <v>37</v>
      </c>
      <c r="J1548" s="65" t="s">
        <v>3323</v>
      </c>
      <c r="K1548" s="8" t="s">
        <v>32</v>
      </c>
      <c r="L1548" s="8" t="s">
        <v>1941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65"/>
      <c r="AF1548" s="12"/>
      <c r="AG1548" s="12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1928</v>
      </c>
      <c r="C1549" s="8" t="s">
        <v>908</v>
      </c>
      <c r="D1549" s="8" t="s">
        <v>909</v>
      </c>
      <c r="E1549" s="8" t="s">
        <v>1942</v>
      </c>
      <c r="F1549" s="8" t="s">
        <v>1943</v>
      </c>
      <c r="G1549" s="8" t="s">
        <v>1931</v>
      </c>
      <c r="H1549" s="101" t="s">
        <v>36</v>
      </c>
      <c r="I1549" s="8" t="s">
        <v>37</v>
      </c>
      <c r="J1549" s="65" t="s">
        <v>3323</v>
      </c>
      <c r="K1549" s="8" t="s">
        <v>32</v>
      </c>
      <c r="L1549" s="8" t="s">
        <v>1944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65"/>
      <c r="AF1549" s="12"/>
      <c r="AG1549" s="12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1928</v>
      </c>
      <c r="C1550" s="8" t="s">
        <v>908</v>
      </c>
      <c r="D1550" s="8" t="s">
        <v>640</v>
      </c>
      <c r="E1550" s="8" t="s">
        <v>1945</v>
      </c>
      <c r="F1550" s="8" t="s">
        <v>1946</v>
      </c>
      <c r="G1550" s="8" t="s">
        <v>1049</v>
      </c>
      <c r="H1550" s="101" t="s">
        <v>36</v>
      </c>
      <c r="I1550" s="8" t="s">
        <v>37</v>
      </c>
      <c r="J1550" s="65" t="s">
        <v>3323</v>
      </c>
      <c r="K1550" s="8" t="s">
        <v>32</v>
      </c>
      <c r="L1550" s="8" t="s">
        <v>1947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65"/>
      <c r="AF1550" s="12"/>
      <c r="AG1550" s="12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1928</v>
      </c>
      <c r="C1551" s="8" t="s">
        <v>1072</v>
      </c>
      <c r="D1551" s="8" t="s">
        <v>1073</v>
      </c>
      <c r="E1551" s="8" t="s">
        <v>1948</v>
      </c>
      <c r="F1551" s="8" t="s">
        <v>1949</v>
      </c>
      <c r="G1551" s="8" t="s">
        <v>1938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1950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8"/>
      <c r="AF1551" s="12"/>
      <c r="AG1551" s="12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1928</v>
      </c>
      <c r="C1552" s="8" t="s">
        <v>1072</v>
      </c>
      <c r="D1552" s="8" t="s">
        <v>1073</v>
      </c>
      <c r="E1552" s="8" t="s">
        <v>1951</v>
      </c>
      <c r="F1552" s="8" t="s">
        <v>1952</v>
      </c>
      <c r="G1552" s="8" t="s">
        <v>1938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1951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8"/>
      <c r="AF1552" s="12"/>
      <c r="AG1552" s="12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1928</v>
      </c>
      <c r="C1553" s="8" t="s">
        <v>1329</v>
      </c>
      <c r="D1553" s="8" t="s">
        <v>1440</v>
      </c>
      <c r="E1553" s="8" t="s">
        <v>1953</v>
      </c>
      <c r="F1553" s="8" t="s">
        <v>1954</v>
      </c>
      <c r="G1553" s="8" t="s">
        <v>1931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1953</v>
      </c>
      <c r="M1553" s="9"/>
      <c r="N1553" s="8" t="s">
        <v>40</v>
      </c>
      <c r="O1553" s="8" t="s">
        <v>41</v>
      </c>
      <c r="P1553" s="9">
        <v>0.02</v>
      </c>
      <c r="Q1553" s="160" t="s">
        <v>1955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8"/>
      <c r="AF1553" s="12"/>
      <c r="AG1553" s="12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1771</v>
      </c>
      <c r="F1554" s="8" t="s">
        <v>1956</v>
      </c>
      <c r="G1554" s="8" t="s">
        <v>1771</v>
      </c>
      <c r="H1554" s="101" t="s">
        <v>36</v>
      </c>
      <c r="I1554" s="8" t="s">
        <v>37</v>
      </c>
      <c r="J1554" s="65" t="s">
        <v>3323</v>
      </c>
      <c r="K1554" s="8" t="s">
        <v>32</v>
      </c>
      <c r="L1554" s="8" t="s">
        <v>1957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65"/>
      <c r="AF1554" s="12"/>
      <c r="AG1554" s="12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1958</v>
      </c>
      <c r="F1555" s="8" t="s">
        <v>1958</v>
      </c>
      <c r="G1555" s="8" t="s">
        <v>1958</v>
      </c>
      <c r="H1555" s="101" t="s">
        <v>36</v>
      </c>
      <c r="I1555" s="8" t="s">
        <v>37</v>
      </c>
      <c r="J1555" s="65" t="s">
        <v>3323</v>
      </c>
      <c r="K1555" s="8" t="s">
        <v>32</v>
      </c>
      <c r="L1555" s="8" t="s">
        <v>1959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65"/>
      <c r="AF1555" s="12"/>
      <c r="AG1555" s="12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1960</v>
      </c>
      <c r="F1556" s="8" t="s">
        <v>1960</v>
      </c>
      <c r="G1556" s="8" t="s">
        <v>1960</v>
      </c>
      <c r="H1556" s="101" t="s">
        <v>36</v>
      </c>
      <c r="I1556" s="8" t="s">
        <v>37</v>
      </c>
      <c r="J1556" s="65" t="s">
        <v>3323</v>
      </c>
      <c r="K1556" s="8" t="s">
        <v>32</v>
      </c>
      <c r="L1556" s="8" t="s">
        <v>1961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65"/>
      <c r="AF1556" s="12"/>
      <c r="AG1556" s="12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1962</v>
      </c>
      <c r="F1557" s="8" t="s">
        <v>1962</v>
      </c>
      <c r="G1557" s="8" t="s">
        <v>1962</v>
      </c>
      <c r="H1557" s="101" t="s">
        <v>36</v>
      </c>
      <c r="I1557" s="8" t="s">
        <v>37</v>
      </c>
      <c r="J1557" s="65" t="s">
        <v>3323</v>
      </c>
      <c r="K1557" s="8" t="s">
        <v>32</v>
      </c>
      <c r="L1557" s="8" t="s">
        <v>1963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65"/>
      <c r="AF1557" s="12"/>
      <c r="AG1557" s="12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1962</v>
      </c>
      <c r="F1558" s="8" t="s">
        <v>1962</v>
      </c>
      <c r="G1558" s="8" t="s">
        <v>1962</v>
      </c>
      <c r="H1558" s="101" t="s">
        <v>36</v>
      </c>
      <c r="I1558" s="8" t="s">
        <v>37</v>
      </c>
      <c r="J1558" s="65" t="s">
        <v>3323</v>
      </c>
      <c r="K1558" s="8" t="s">
        <v>32</v>
      </c>
      <c r="L1558" s="8" t="s">
        <v>1964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65"/>
      <c r="AF1558" s="12"/>
      <c r="AG1558" s="12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1965</v>
      </c>
      <c r="F1559" s="8" t="s">
        <v>1966</v>
      </c>
      <c r="G1559" s="8" t="s">
        <v>1966</v>
      </c>
      <c r="H1559" s="101" t="s">
        <v>36</v>
      </c>
      <c r="I1559" s="8" t="s">
        <v>37</v>
      </c>
      <c r="J1559" s="65" t="s">
        <v>3323</v>
      </c>
      <c r="K1559" s="8" t="s">
        <v>32</v>
      </c>
      <c r="L1559" s="8" t="s">
        <v>1967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65"/>
      <c r="AF1559" s="12"/>
      <c r="AG1559" s="12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1968</v>
      </c>
      <c r="F1560" s="8" t="s">
        <v>1968</v>
      </c>
      <c r="G1560" s="8" t="s">
        <v>1968</v>
      </c>
      <c r="H1560" s="101" t="s">
        <v>36</v>
      </c>
      <c r="I1560" s="8" t="s">
        <v>37</v>
      </c>
      <c r="J1560" s="65" t="s">
        <v>3323</v>
      </c>
      <c r="K1560" s="8" t="s">
        <v>32</v>
      </c>
      <c r="L1560" s="8" t="s">
        <v>1969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65"/>
      <c r="AF1560" s="12"/>
      <c r="AG1560" s="12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1970</v>
      </c>
      <c r="F1561" s="8" t="s">
        <v>1970</v>
      </c>
      <c r="G1561" s="8" t="s">
        <v>1970</v>
      </c>
      <c r="H1561" s="101" t="s">
        <v>36</v>
      </c>
      <c r="I1561" s="8" t="s">
        <v>37</v>
      </c>
      <c r="J1561" s="65" t="s">
        <v>3323</v>
      </c>
      <c r="K1561" s="8" t="s">
        <v>32</v>
      </c>
      <c r="L1561" s="8" t="s">
        <v>1971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65"/>
      <c r="AF1561" s="12"/>
      <c r="AG1561" s="12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1972</v>
      </c>
      <c r="F1562" s="8" t="s">
        <v>1972</v>
      </c>
      <c r="G1562" s="8" t="s">
        <v>1972</v>
      </c>
      <c r="H1562" s="101" t="s">
        <v>36</v>
      </c>
      <c r="I1562" s="8" t="s">
        <v>37</v>
      </c>
      <c r="J1562" s="65" t="s">
        <v>3323</v>
      </c>
      <c r="K1562" s="8" t="s">
        <v>32</v>
      </c>
      <c r="L1562" s="8" t="s">
        <v>1973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65"/>
      <c r="AF1562" s="12"/>
      <c r="AG1562" s="12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3323</v>
      </c>
      <c r="K1563" s="8" t="s">
        <v>32</v>
      </c>
      <c r="L1563" s="8" t="s">
        <v>1974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65"/>
      <c r="AF1563" s="12"/>
      <c r="AG1563" s="12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3323</v>
      </c>
      <c r="K1564" s="8" t="s">
        <v>32</v>
      </c>
      <c r="L1564" s="8" t="s">
        <v>1975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65"/>
      <c r="AF1564" s="12"/>
      <c r="AG1564" s="12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3323</v>
      </c>
      <c r="K1565" s="8" t="s">
        <v>32</v>
      </c>
      <c r="L1565" s="8" t="s">
        <v>1976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65"/>
      <c r="AF1565" s="12"/>
      <c r="AG1565" s="12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3323</v>
      </c>
      <c r="K1566" s="8" t="s">
        <v>32</v>
      </c>
      <c r="L1566" s="8" t="s">
        <v>1977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65"/>
      <c r="AF1566" s="12"/>
      <c r="AG1566" s="12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3323</v>
      </c>
      <c r="K1567" s="8" t="s">
        <v>32</v>
      </c>
      <c r="L1567" s="8" t="s">
        <v>1978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65"/>
      <c r="AF1567" s="12"/>
      <c r="AG1567" s="12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3323</v>
      </c>
      <c r="K1568" s="8" t="s">
        <v>32</v>
      </c>
      <c r="L1568" s="8" t="s">
        <v>1979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65"/>
      <c r="AF1568" s="12"/>
      <c r="AG1568" s="12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3323</v>
      </c>
      <c r="K1569" s="8" t="s">
        <v>32</v>
      </c>
      <c r="L1569" s="8" t="s">
        <v>1980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65"/>
      <c r="AF1569" s="12"/>
      <c r="AG1569" s="12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3323</v>
      </c>
      <c r="K1570" s="8" t="s">
        <v>32</v>
      </c>
      <c r="L1570" s="8" t="s">
        <v>1981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65"/>
      <c r="AF1570" s="12"/>
      <c r="AG1570" s="12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3323</v>
      </c>
      <c r="K1571" s="8" t="s">
        <v>32</v>
      </c>
      <c r="L1571" s="8" t="s">
        <v>1982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65"/>
      <c r="AF1571" s="12"/>
      <c r="AG1571" s="12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3323</v>
      </c>
      <c r="K1572" s="8" t="s">
        <v>32</v>
      </c>
      <c r="L1572" s="8" t="s">
        <v>1983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65"/>
      <c r="AF1572" s="12"/>
      <c r="AG1572" s="12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3323</v>
      </c>
      <c r="K1573" s="8" t="s">
        <v>32</v>
      </c>
      <c r="L1573" s="8" t="s">
        <v>1984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65"/>
      <c r="AF1573" s="12"/>
      <c r="AG1573" s="12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3323</v>
      </c>
      <c r="K1574" s="8" t="s">
        <v>32</v>
      </c>
      <c r="L1574" s="8" t="s">
        <v>1985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65"/>
      <c r="AF1574" s="12"/>
      <c r="AG1574" s="12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3323</v>
      </c>
      <c r="K1575" s="8" t="s">
        <v>32</v>
      </c>
      <c r="L1575" s="8" t="s">
        <v>1986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65"/>
      <c r="AF1575" s="12"/>
      <c r="AG1575" s="12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3323</v>
      </c>
      <c r="K1576" s="8" t="s">
        <v>32</v>
      </c>
      <c r="L1576" s="8" t="s">
        <v>1987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65"/>
      <c r="AF1576" s="12"/>
      <c r="AG1576" s="12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3323</v>
      </c>
      <c r="K1577" s="8" t="s">
        <v>32</v>
      </c>
      <c r="L1577" s="8" t="s">
        <v>1988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65"/>
      <c r="AF1577" s="12"/>
      <c r="AG1577" s="12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1989</v>
      </c>
      <c r="F1578" s="8" t="s">
        <v>1989</v>
      </c>
      <c r="G1578" s="8" t="s">
        <v>1989</v>
      </c>
      <c r="H1578" s="101" t="s">
        <v>36</v>
      </c>
      <c r="I1578" s="8" t="s">
        <v>37</v>
      </c>
      <c r="J1578" s="65" t="s">
        <v>3323</v>
      </c>
      <c r="K1578" s="8" t="s">
        <v>32</v>
      </c>
      <c r="L1578" s="8" t="s">
        <v>1990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65"/>
      <c r="AF1578" s="12"/>
      <c r="AG1578" s="12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1991</v>
      </c>
      <c r="F1579" s="8" t="s">
        <v>1991</v>
      </c>
      <c r="G1579" s="8" t="s">
        <v>1991</v>
      </c>
      <c r="H1579" s="101" t="s">
        <v>36</v>
      </c>
      <c r="I1579" s="8" t="s">
        <v>37</v>
      </c>
      <c r="J1579" s="65" t="s">
        <v>3323</v>
      </c>
      <c r="K1579" s="8" t="s">
        <v>32</v>
      </c>
      <c r="L1579" s="8" t="s">
        <v>1992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65"/>
      <c r="AF1579" s="12"/>
      <c r="AG1579" s="12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1516</v>
      </c>
      <c r="D1580" s="8" t="s">
        <v>1554</v>
      </c>
      <c r="E1580" s="8" t="s">
        <v>1572</v>
      </c>
      <c r="F1580" s="8" t="s">
        <v>1572</v>
      </c>
      <c r="G1580" s="8" t="s">
        <v>1572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1574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8"/>
      <c r="AF1580" s="12"/>
      <c r="AG1580" s="12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1993</v>
      </c>
      <c r="F1581" s="8" t="s">
        <v>1993</v>
      </c>
      <c r="G1581" s="8" t="s">
        <v>1993</v>
      </c>
      <c r="H1581" s="101" t="s">
        <v>4473</v>
      </c>
      <c r="I1581" s="8" t="s">
        <v>1995</v>
      </c>
      <c r="J1581" s="8" t="s">
        <v>1996</v>
      </c>
      <c r="K1581" s="8" t="s">
        <v>32</v>
      </c>
      <c r="L1581" s="8" t="s">
        <v>1993</v>
      </c>
      <c r="M1581" s="8"/>
      <c r="N1581" s="8" t="s">
        <v>40</v>
      </c>
      <c r="O1581" s="8" t="s">
        <v>41</v>
      </c>
      <c r="P1581" s="24">
        <v>0.04</v>
      </c>
      <c r="Q1581" s="166" t="s">
        <v>1997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8"/>
      <c r="AF1581" s="14"/>
      <c r="AG1581" s="14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1993</v>
      </c>
      <c r="F1582" s="8" t="s">
        <v>1993</v>
      </c>
      <c r="G1582" s="8" t="s">
        <v>1993</v>
      </c>
      <c r="H1582" s="101" t="s">
        <v>1994</v>
      </c>
      <c r="I1582" s="8" t="s">
        <v>1995</v>
      </c>
      <c r="J1582" s="8" t="s">
        <v>1996</v>
      </c>
      <c r="K1582" s="8" t="s">
        <v>32</v>
      </c>
      <c r="L1582" s="8" t="s">
        <v>1993</v>
      </c>
      <c r="M1582" s="8"/>
      <c r="N1582" s="8" t="s">
        <v>331</v>
      </c>
      <c r="O1582" s="8" t="s">
        <v>41</v>
      </c>
      <c r="P1582" s="24">
        <v>0.1</v>
      </c>
      <c r="Q1582" s="166" t="s">
        <v>1997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8"/>
      <c r="AF1582" s="14"/>
      <c r="AG1582" s="14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1993</v>
      </c>
      <c r="F1583" s="8" t="s">
        <v>1993</v>
      </c>
      <c r="G1583" s="8" t="s">
        <v>1993</v>
      </c>
      <c r="H1583" s="101" t="s">
        <v>1994</v>
      </c>
      <c r="I1583" s="8" t="s">
        <v>1995</v>
      </c>
      <c r="J1583" s="8" t="s">
        <v>1996</v>
      </c>
      <c r="K1583" s="8" t="s">
        <v>32</v>
      </c>
      <c r="L1583" s="8" t="s">
        <v>1998</v>
      </c>
      <c r="M1583" s="8"/>
      <c r="N1583" s="8" t="s">
        <v>40</v>
      </c>
      <c r="O1583" s="8" t="s">
        <v>41</v>
      </c>
      <c r="P1583" s="24">
        <v>0.04</v>
      </c>
      <c r="Q1583" s="166" t="s">
        <v>1999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8"/>
      <c r="AF1583" s="14"/>
      <c r="AG1583" s="14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1994</v>
      </c>
      <c r="I1584" s="8" t="s">
        <v>1995</v>
      </c>
      <c r="J1584" s="8" t="s">
        <v>1996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2000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8"/>
      <c r="AF1584" s="14" t="s">
        <v>2001</v>
      </c>
      <c r="AG1584" s="14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2002</v>
      </c>
      <c r="G1585" s="8" t="s">
        <v>223</v>
      </c>
      <c r="H1585" s="101" t="s">
        <v>1994</v>
      </c>
      <c r="I1585" s="8" t="s">
        <v>1995</v>
      </c>
      <c r="J1585" s="8" t="s">
        <v>1996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2000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8"/>
      <c r="AF1585" s="14"/>
      <c r="AG1585" s="14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1994</v>
      </c>
      <c r="I1586" s="8" t="s">
        <v>1995</v>
      </c>
      <c r="J1586" s="8" t="s">
        <v>1996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2003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8"/>
      <c r="AF1586" s="14"/>
      <c r="AG1586" s="14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1994</v>
      </c>
      <c r="I1587" s="8" t="s">
        <v>1995</v>
      </c>
      <c r="J1587" s="8" t="s">
        <v>1996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2003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8"/>
      <c r="AF1587" s="14"/>
      <c r="AG1587" s="14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1994</v>
      </c>
      <c r="I1588" s="8" t="s">
        <v>1995</v>
      </c>
      <c r="J1588" s="8" t="s">
        <v>1996</v>
      </c>
      <c r="K1588" s="8" t="s">
        <v>32</v>
      </c>
      <c r="L1588" s="8" t="s">
        <v>2004</v>
      </c>
      <c r="M1588" s="8"/>
      <c r="N1588" s="8" t="s">
        <v>57</v>
      </c>
      <c r="O1588" s="8" t="s">
        <v>41</v>
      </c>
      <c r="P1588" s="24">
        <v>0.1</v>
      </c>
      <c r="Q1588" s="166" t="s">
        <v>2005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8"/>
      <c r="AF1588" s="14"/>
      <c r="AG1588" s="14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1994</v>
      </c>
      <c r="I1589" s="8" t="s">
        <v>1995</v>
      </c>
      <c r="J1589" s="8" t="s">
        <v>1996</v>
      </c>
      <c r="K1589" s="8" t="s">
        <v>32</v>
      </c>
      <c r="L1589" s="8" t="s">
        <v>2006</v>
      </c>
      <c r="M1589" s="8"/>
      <c r="N1589" s="8" t="s">
        <v>57</v>
      </c>
      <c r="O1589" s="8" t="s">
        <v>41</v>
      </c>
      <c r="P1589" s="24">
        <v>0.1</v>
      </c>
      <c r="Q1589" s="166" t="s">
        <v>2007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8"/>
      <c r="AF1589" s="14"/>
      <c r="AG1589" s="14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1994</v>
      </c>
      <c r="I1590" s="8" t="s">
        <v>1995</v>
      </c>
      <c r="J1590" s="8" t="s">
        <v>1996</v>
      </c>
      <c r="K1590" s="8" t="s">
        <v>32</v>
      </c>
      <c r="L1590" s="8" t="s">
        <v>2006</v>
      </c>
      <c r="M1590" s="8"/>
      <c r="N1590" s="8" t="s">
        <v>57</v>
      </c>
      <c r="O1590" s="8" t="s">
        <v>41</v>
      </c>
      <c r="P1590" s="24">
        <v>0.1</v>
      </c>
      <c r="Q1590" s="166" t="s">
        <v>2008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8"/>
      <c r="AF1590" s="14"/>
      <c r="AG1590" s="14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1994</v>
      </c>
      <c r="I1591" s="8" t="s">
        <v>1995</v>
      </c>
      <c r="J1591" s="8" t="s">
        <v>1996</v>
      </c>
      <c r="K1591" s="8" t="s">
        <v>32</v>
      </c>
      <c r="L1591" s="8" t="s">
        <v>2006</v>
      </c>
      <c r="M1591" s="8"/>
      <c r="N1591" s="8" t="s">
        <v>57</v>
      </c>
      <c r="O1591" s="8" t="s">
        <v>41</v>
      </c>
      <c r="P1591" s="24">
        <v>0.1</v>
      </c>
      <c r="Q1591" s="166" t="s">
        <v>2009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8"/>
      <c r="AF1591" s="14"/>
      <c r="AG1591" s="14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1994</v>
      </c>
      <c r="I1592" s="8" t="s">
        <v>1995</v>
      </c>
      <c r="J1592" s="8" t="s">
        <v>1996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2010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8"/>
      <c r="AF1592" s="14"/>
      <c r="AG1592" s="14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1994</v>
      </c>
      <c r="I1593" s="8" t="s">
        <v>1995</v>
      </c>
      <c r="J1593" s="8" t="s">
        <v>1996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2010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8"/>
      <c r="AF1593" s="14"/>
      <c r="AG1593" s="14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1994</v>
      </c>
      <c r="I1594" s="8" t="s">
        <v>1995</v>
      </c>
      <c r="J1594" s="8" t="s">
        <v>1996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2010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8"/>
      <c r="AF1594" s="14"/>
      <c r="AG1594" s="14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1994</v>
      </c>
      <c r="I1595" s="8" t="s">
        <v>1995</v>
      </c>
      <c r="J1595" s="8" t="s">
        <v>1996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2011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8"/>
      <c r="AF1595" s="14"/>
      <c r="AG1595" s="14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1994</v>
      </c>
      <c r="I1596" s="8" t="s">
        <v>1995</v>
      </c>
      <c r="J1596" s="8" t="s">
        <v>1996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2011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8"/>
      <c r="AF1596" s="14"/>
      <c r="AG1596" s="14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1994</v>
      </c>
      <c r="I1597" s="8" t="s">
        <v>1995</v>
      </c>
      <c r="J1597" s="8" t="s">
        <v>1996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2012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8"/>
      <c r="AF1597" s="14"/>
      <c r="AG1597" s="14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2013</v>
      </c>
      <c r="F1598" s="8" t="s">
        <v>2014</v>
      </c>
      <c r="G1598" s="8" t="s">
        <v>2013</v>
      </c>
      <c r="H1598" s="101" t="s">
        <v>1994</v>
      </c>
      <c r="I1598" s="8" t="s">
        <v>1995</v>
      </c>
      <c r="J1598" s="8" t="s">
        <v>1996</v>
      </c>
      <c r="K1598" s="8" t="s">
        <v>32</v>
      </c>
      <c r="L1598" s="8" t="s">
        <v>2013</v>
      </c>
      <c r="M1598" s="8"/>
      <c r="N1598" s="8" t="s">
        <v>40</v>
      </c>
      <c r="O1598" s="8" t="s">
        <v>80</v>
      </c>
      <c r="P1598" s="24">
        <v>0</v>
      </c>
      <c r="Q1598" s="166" t="s">
        <v>2015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8"/>
      <c r="AF1598" s="14"/>
      <c r="AG1598" s="14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2013</v>
      </c>
      <c r="F1599" s="8" t="s">
        <v>2016</v>
      </c>
      <c r="G1599" s="8" t="s">
        <v>2013</v>
      </c>
      <c r="H1599" s="101" t="s">
        <v>1994</v>
      </c>
      <c r="I1599" s="8" t="s">
        <v>1995</v>
      </c>
      <c r="J1599" s="8" t="s">
        <v>1996</v>
      </c>
      <c r="K1599" s="8" t="s">
        <v>32</v>
      </c>
      <c r="L1599" s="8" t="s">
        <v>2013</v>
      </c>
      <c r="M1599" s="8"/>
      <c r="N1599" s="8" t="s">
        <v>40</v>
      </c>
      <c r="O1599" s="8" t="s">
        <v>80</v>
      </c>
      <c r="P1599" s="24">
        <v>0</v>
      </c>
      <c r="Q1599" s="166" t="s">
        <v>2015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8"/>
      <c r="AF1599" s="14"/>
      <c r="AG1599" s="14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2017</v>
      </c>
      <c r="F1600" s="8" t="s">
        <v>2017</v>
      </c>
      <c r="G1600" s="8" t="s">
        <v>2017</v>
      </c>
      <c r="H1600" s="101" t="s">
        <v>1994</v>
      </c>
      <c r="I1600" s="8" t="s">
        <v>1995</v>
      </c>
      <c r="J1600" s="8" t="s">
        <v>1996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2018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8"/>
      <c r="AF1600" s="14"/>
      <c r="AG1600" s="14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2019</v>
      </c>
      <c r="F1601" s="8" t="s">
        <v>2019</v>
      </c>
      <c r="G1601" s="8" t="s">
        <v>2019</v>
      </c>
      <c r="H1601" s="101" t="s">
        <v>1994</v>
      </c>
      <c r="I1601" s="8" t="s">
        <v>1995</v>
      </c>
      <c r="J1601" s="8" t="s">
        <v>1996</v>
      </c>
      <c r="K1601" s="8" t="s">
        <v>32</v>
      </c>
      <c r="L1601" s="8" t="s">
        <v>2020</v>
      </c>
      <c r="M1601" s="8"/>
      <c r="N1601" s="8" t="s">
        <v>57</v>
      </c>
      <c r="O1601" s="8" t="s">
        <v>41</v>
      </c>
      <c r="P1601" s="24">
        <v>0.12</v>
      </c>
      <c r="Q1601" s="166" t="s">
        <v>2021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8"/>
      <c r="AF1601" s="14"/>
      <c r="AG1601" s="14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2022</v>
      </c>
      <c r="F1602" s="8" t="s">
        <v>2022</v>
      </c>
      <c r="G1602" s="8" t="s">
        <v>2022</v>
      </c>
      <c r="H1602" s="101" t="s">
        <v>1994</v>
      </c>
      <c r="I1602" s="8" t="s">
        <v>1995</v>
      </c>
      <c r="J1602" s="8" t="s">
        <v>1996</v>
      </c>
      <c r="K1602" s="8" t="s">
        <v>32</v>
      </c>
      <c r="L1602" s="8" t="s">
        <v>2023</v>
      </c>
      <c r="M1602" s="8"/>
      <c r="N1602" s="8" t="s">
        <v>40</v>
      </c>
      <c r="O1602" s="8" t="s">
        <v>80</v>
      </c>
      <c r="P1602" s="24">
        <v>0</v>
      </c>
      <c r="Q1602" s="166" t="s">
        <v>2024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8"/>
      <c r="AF1602" s="14"/>
      <c r="AG1602" s="14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2022</v>
      </c>
      <c r="F1603" s="8" t="s">
        <v>2022</v>
      </c>
      <c r="G1603" s="8" t="s">
        <v>2022</v>
      </c>
      <c r="H1603" s="101" t="s">
        <v>1994</v>
      </c>
      <c r="I1603" s="8" t="s">
        <v>1995</v>
      </c>
      <c r="J1603" s="8" t="s">
        <v>1996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2025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8"/>
      <c r="AF1603" s="14"/>
      <c r="AG1603" s="14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2022</v>
      </c>
      <c r="F1604" s="8" t="s">
        <v>2022</v>
      </c>
      <c r="G1604" s="8" t="s">
        <v>2022</v>
      </c>
      <c r="H1604" s="101" t="s">
        <v>1994</v>
      </c>
      <c r="I1604" s="8" t="s">
        <v>1995</v>
      </c>
      <c r="J1604" s="8" t="s">
        <v>1996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2026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8"/>
      <c r="AF1604" s="14"/>
      <c r="AG1604" s="14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2022</v>
      </c>
      <c r="F1605" s="8" t="s">
        <v>2022</v>
      </c>
      <c r="G1605" s="8" t="s">
        <v>2022</v>
      </c>
      <c r="H1605" s="101" t="s">
        <v>1994</v>
      </c>
      <c r="I1605" s="8" t="s">
        <v>1995</v>
      </c>
      <c r="J1605" s="8" t="s">
        <v>1996</v>
      </c>
      <c r="K1605" s="8" t="s">
        <v>32</v>
      </c>
      <c r="L1605" s="8" t="s">
        <v>2027</v>
      </c>
      <c r="M1605" s="8"/>
      <c r="N1605" s="8" t="s">
        <v>40</v>
      </c>
      <c r="O1605" s="8" t="s">
        <v>80</v>
      </c>
      <c r="P1605" s="24">
        <v>0</v>
      </c>
      <c r="Q1605" s="166" t="s">
        <v>2028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8"/>
      <c r="AF1605" s="14"/>
      <c r="AG1605" s="14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2022</v>
      </c>
      <c r="F1606" s="8" t="s">
        <v>2022</v>
      </c>
      <c r="G1606" s="8" t="s">
        <v>2022</v>
      </c>
      <c r="H1606" s="101" t="s">
        <v>1994</v>
      </c>
      <c r="I1606" s="8" t="s">
        <v>1995</v>
      </c>
      <c r="J1606" s="8" t="s">
        <v>1996</v>
      </c>
      <c r="K1606" s="8" t="s">
        <v>32</v>
      </c>
      <c r="L1606" s="8" t="s">
        <v>2029</v>
      </c>
      <c r="M1606" s="8"/>
      <c r="N1606" s="8" t="s">
        <v>40</v>
      </c>
      <c r="O1606" s="8" t="s">
        <v>80</v>
      </c>
      <c r="P1606" s="24">
        <v>0</v>
      </c>
      <c r="Q1606" s="166" t="s">
        <v>2030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8"/>
      <c r="AF1606" s="14"/>
      <c r="AG1606" s="14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2022</v>
      </c>
      <c r="F1607" s="8" t="s">
        <v>2022</v>
      </c>
      <c r="G1607" s="8" t="s">
        <v>2022</v>
      </c>
      <c r="H1607" s="101" t="s">
        <v>1994</v>
      </c>
      <c r="I1607" s="8" t="s">
        <v>1995</v>
      </c>
      <c r="J1607" s="8" t="s">
        <v>1996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2031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8"/>
      <c r="AF1607" s="14"/>
      <c r="AG1607" s="14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2022</v>
      </c>
      <c r="F1608" s="8" t="s">
        <v>2022</v>
      </c>
      <c r="G1608" s="8" t="s">
        <v>2022</v>
      </c>
      <c r="H1608" s="101" t="s">
        <v>1994</v>
      </c>
      <c r="I1608" s="8" t="s">
        <v>1995</v>
      </c>
      <c r="J1608" s="8" t="s">
        <v>1996</v>
      </c>
      <c r="K1608" s="8" t="s">
        <v>32</v>
      </c>
      <c r="L1608" s="8" t="s">
        <v>2032</v>
      </c>
      <c r="M1608" s="8"/>
      <c r="N1608" s="8" t="s">
        <v>40</v>
      </c>
      <c r="O1608" s="8" t="s">
        <v>80</v>
      </c>
      <c r="P1608" s="24">
        <v>0</v>
      </c>
      <c r="Q1608" s="166" t="s">
        <v>2033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8"/>
      <c r="AF1608" s="14"/>
      <c r="AG1608" s="14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2022</v>
      </c>
      <c r="F1609" s="8" t="s">
        <v>2022</v>
      </c>
      <c r="G1609" s="8" t="s">
        <v>2022</v>
      </c>
      <c r="H1609" s="101" t="s">
        <v>1994</v>
      </c>
      <c r="I1609" s="8" t="s">
        <v>1995</v>
      </c>
      <c r="J1609" s="8" t="s">
        <v>1996</v>
      </c>
      <c r="K1609" s="8" t="s">
        <v>32</v>
      </c>
      <c r="L1609" s="8" t="s">
        <v>2034</v>
      </c>
      <c r="M1609" s="8"/>
      <c r="N1609" s="8" t="s">
        <v>40</v>
      </c>
      <c r="O1609" s="8" t="s">
        <v>80</v>
      </c>
      <c r="P1609" s="24">
        <v>0</v>
      </c>
      <c r="Q1609" s="166" t="s">
        <v>2035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8"/>
      <c r="AF1609" s="14"/>
      <c r="AG1609" s="14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2022</v>
      </c>
      <c r="F1610" s="8" t="s">
        <v>2022</v>
      </c>
      <c r="G1610" s="8" t="s">
        <v>2022</v>
      </c>
      <c r="H1610" s="101" t="s">
        <v>1994</v>
      </c>
      <c r="I1610" s="8" t="s">
        <v>1995</v>
      </c>
      <c r="J1610" s="8" t="s">
        <v>1996</v>
      </c>
      <c r="K1610" s="8" t="s">
        <v>32</v>
      </c>
      <c r="L1610" s="8" t="s">
        <v>2036</v>
      </c>
      <c r="M1610" s="8"/>
      <c r="N1610" s="8" t="s">
        <v>40</v>
      </c>
      <c r="O1610" s="8" t="s">
        <v>80</v>
      </c>
      <c r="P1610" s="24">
        <v>0</v>
      </c>
      <c r="Q1610" s="166" t="s">
        <v>2037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8"/>
      <c r="AF1610" s="14"/>
      <c r="AG1610" s="14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2022</v>
      </c>
      <c r="F1611" s="8" t="s">
        <v>2022</v>
      </c>
      <c r="G1611" s="8" t="s">
        <v>2022</v>
      </c>
      <c r="H1611" s="101" t="s">
        <v>1994</v>
      </c>
      <c r="I1611" s="8" t="s">
        <v>1995</v>
      </c>
      <c r="J1611" s="8" t="s">
        <v>1996</v>
      </c>
      <c r="K1611" s="8" t="s">
        <v>32</v>
      </c>
      <c r="L1611" s="8" t="s">
        <v>2022</v>
      </c>
      <c r="M1611" s="8"/>
      <c r="N1611" s="8" t="s">
        <v>57</v>
      </c>
      <c r="O1611" s="8" t="s">
        <v>80</v>
      </c>
      <c r="P1611" s="24">
        <v>0</v>
      </c>
      <c r="Q1611" s="166" t="s">
        <v>2038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8"/>
      <c r="AF1611" s="14"/>
      <c r="AG1611" s="14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2022</v>
      </c>
      <c r="F1612" s="8" t="s">
        <v>2022</v>
      </c>
      <c r="G1612" s="8" t="s">
        <v>2022</v>
      </c>
      <c r="H1612" s="101" t="s">
        <v>1994</v>
      </c>
      <c r="I1612" s="8" t="s">
        <v>1995</v>
      </c>
      <c r="J1612" s="8" t="s">
        <v>1996</v>
      </c>
      <c r="K1612" s="8" t="s">
        <v>32</v>
      </c>
      <c r="L1612" s="8" t="s">
        <v>2022</v>
      </c>
      <c r="M1612" s="8"/>
      <c r="N1612" s="8" t="s">
        <v>40</v>
      </c>
      <c r="O1612" s="8" t="s">
        <v>80</v>
      </c>
      <c r="P1612" s="24">
        <v>0</v>
      </c>
      <c r="Q1612" s="166" t="s">
        <v>2038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8"/>
      <c r="AF1612" s="14"/>
      <c r="AG1612" s="14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2022</v>
      </c>
      <c r="F1613" s="8" t="s">
        <v>2022</v>
      </c>
      <c r="G1613" s="8" t="s">
        <v>2022</v>
      </c>
      <c r="H1613" s="101" t="s">
        <v>1994</v>
      </c>
      <c r="I1613" s="8" t="s">
        <v>1995</v>
      </c>
      <c r="J1613" s="8" t="s">
        <v>1996</v>
      </c>
      <c r="K1613" s="8" t="s">
        <v>32</v>
      </c>
      <c r="L1613" s="8" t="s">
        <v>2039</v>
      </c>
      <c r="M1613" s="8"/>
      <c r="N1613" s="8" t="s">
        <v>40</v>
      </c>
      <c r="O1613" s="8" t="s">
        <v>80</v>
      </c>
      <c r="P1613" s="24">
        <v>0</v>
      </c>
      <c r="Q1613" s="166" t="s">
        <v>2040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8"/>
      <c r="AF1613" s="14"/>
      <c r="AG1613" s="14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2039</v>
      </c>
      <c r="F1614" s="8" t="s">
        <v>2041</v>
      </c>
      <c r="G1614" s="8" t="s">
        <v>2039</v>
      </c>
      <c r="H1614" s="101" t="s">
        <v>1994</v>
      </c>
      <c r="I1614" s="8" t="s">
        <v>1995</v>
      </c>
      <c r="J1614" s="8" t="s">
        <v>1996</v>
      </c>
      <c r="K1614" s="8" t="s">
        <v>32</v>
      </c>
      <c r="L1614" s="8" t="s">
        <v>2039</v>
      </c>
      <c r="M1614" s="8"/>
      <c r="N1614" s="8" t="s">
        <v>40</v>
      </c>
      <c r="O1614" s="8" t="s">
        <v>41</v>
      </c>
      <c r="P1614" s="24">
        <v>0.02</v>
      </c>
      <c r="Q1614" s="166" t="s">
        <v>2042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8"/>
      <c r="AF1614" s="14"/>
      <c r="AG1614" s="14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1994</v>
      </c>
      <c r="I1615" s="8" t="s">
        <v>1995</v>
      </c>
      <c r="J1615" s="8" t="s">
        <v>1996</v>
      </c>
      <c r="K1615" s="8" t="s">
        <v>32</v>
      </c>
      <c r="L1615" s="8" t="s">
        <v>2043</v>
      </c>
      <c r="M1615" s="8"/>
      <c r="N1615" s="8" t="s">
        <v>40</v>
      </c>
      <c r="O1615" s="8" t="s">
        <v>80</v>
      </c>
      <c r="P1615" s="24">
        <v>0</v>
      </c>
      <c r="Q1615" s="166" t="s">
        <v>2044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8"/>
      <c r="AF1615" s="14"/>
      <c r="AG1615" s="14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1994</v>
      </c>
      <c r="I1616" s="8" t="s">
        <v>1995</v>
      </c>
      <c r="J1616" s="8" t="s">
        <v>1996</v>
      </c>
      <c r="K1616" s="8" t="s">
        <v>32</v>
      </c>
      <c r="L1616" s="8" t="s">
        <v>2036</v>
      </c>
      <c r="M1616" s="8"/>
      <c r="N1616" s="8" t="s">
        <v>57</v>
      </c>
      <c r="O1616" s="8" t="s">
        <v>80</v>
      </c>
      <c r="P1616" s="24">
        <v>0</v>
      </c>
      <c r="Q1616" s="166" t="s">
        <v>2025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8"/>
      <c r="AF1616" s="14"/>
      <c r="AG1616" s="14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1994</v>
      </c>
      <c r="I1617" s="8" t="s">
        <v>1995</v>
      </c>
      <c r="J1617" s="8" t="s">
        <v>1996</v>
      </c>
      <c r="K1617" s="8" t="s">
        <v>32</v>
      </c>
      <c r="L1617" s="8" t="s">
        <v>2036</v>
      </c>
      <c r="M1617" s="8"/>
      <c r="N1617" s="8" t="s">
        <v>40</v>
      </c>
      <c r="O1617" s="8" t="s">
        <v>149</v>
      </c>
      <c r="P1617" s="24">
        <v>0.02</v>
      </c>
      <c r="Q1617" s="166" t="s">
        <v>2037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8"/>
      <c r="AF1617" s="14"/>
      <c r="AG1617" s="14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1994</v>
      </c>
      <c r="I1618" s="8" t="s">
        <v>1995</v>
      </c>
      <c r="J1618" s="8" t="s">
        <v>1996</v>
      </c>
      <c r="K1618" s="8" t="s">
        <v>32</v>
      </c>
      <c r="L1618" s="8" t="s">
        <v>2036</v>
      </c>
      <c r="M1618" s="8"/>
      <c r="N1618" s="8" t="s">
        <v>331</v>
      </c>
      <c r="O1618" s="8" t="s">
        <v>80</v>
      </c>
      <c r="P1618" s="24">
        <v>0</v>
      </c>
      <c r="Q1618" s="166" t="s">
        <v>2025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8"/>
      <c r="AF1618" s="14"/>
      <c r="AG1618" s="14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1994</v>
      </c>
      <c r="I1619" s="8" t="s">
        <v>1995</v>
      </c>
      <c r="J1619" s="8" t="s">
        <v>1996</v>
      </c>
      <c r="K1619" s="8" t="s">
        <v>32</v>
      </c>
      <c r="L1619" s="8" t="s">
        <v>2022</v>
      </c>
      <c r="M1619" s="8"/>
      <c r="N1619" s="8" t="s">
        <v>40</v>
      </c>
      <c r="O1619" s="8" t="s">
        <v>149</v>
      </c>
      <c r="P1619" s="24">
        <v>0.02</v>
      </c>
      <c r="Q1619" s="166" t="s">
        <v>2038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8"/>
      <c r="AF1619" s="14"/>
      <c r="AG1619" s="14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1994</v>
      </c>
      <c r="I1620" s="8" t="s">
        <v>1995</v>
      </c>
      <c r="J1620" s="8" t="s">
        <v>1996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2045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8"/>
      <c r="AF1620" s="14"/>
      <c r="AG1620" s="14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2046</v>
      </c>
      <c r="F1621" s="8" t="s">
        <v>2046</v>
      </c>
      <c r="G1621" s="8" t="s">
        <v>2046</v>
      </c>
      <c r="H1621" s="101" t="s">
        <v>1994</v>
      </c>
      <c r="I1621" s="8" t="s">
        <v>1995</v>
      </c>
      <c r="J1621" s="8" t="s">
        <v>1996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2047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8"/>
      <c r="AF1621" s="14"/>
      <c r="AG1621" s="14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2048</v>
      </c>
      <c r="F1622" s="8" t="s">
        <v>2048</v>
      </c>
      <c r="G1622" s="8" t="s">
        <v>2048</v>
      </c>
      <c r="H1622" s="101" t="s">
        <v>1994</v>
      </c>
      <c r="I1622" s="8" t="s">
        <v>1995</v>
      </c>
      <c r="J1622" s="8" t="s">
        <v>1996</v>
      </c>
      <c r="K1622" s="8" t="s">
        <v>32</v>
      </c>
      <c r="L1622" s="8" t="s">
        <v>2049</v>
      </c>
      <c r="M1622" s="8"/>
      <c r="N1622" s="8" t="s">
        <v>57</v>
      </c>
      <c r="O1622" s="8" t="s">
        <v>41</v>
      </c>
      <c r="P1622" s="24">
        <v>0.08</v>
      </c>
      <c r="Q1622" s="166" t="s">
        <v>2050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8"/>
      <c r="AF1622" s="14"/>
      <c r="AG1622" s="14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2048</v>
      </c>
      <c r="F1623" s="8" t="s">
        <v>2048</v>
      </c>
      <c r="G1623" s="8" t="s">
        <v>2048</v>
      </c>
      <c r="H1623" s="101" t="s">
        <v>1994</v>
      </c>
      <c r="I1623" s="8" t="s">
        <v>1995</v>
      </c>
      <c r="J1623" s="8" t="s">
        <v>1996</v>
      </c>
      <c r="K1623" s="8" t="s">
        <v>32</v>
      </c>
      <c r="L1623" s="8" t="s">
        <v>2051</v>
      </c>
      <c r="M1623" s="8"/>
      <c r="N1623" s="8" t="s">
        <v>57</v>
      </c>
      <c r="O1623" s="8" t="s">
        <v>41</v>
      </c>
      <c r="P1623" s="24">
        <v>0.08</v>
      </c>
      <c r="Q1623" s="166" t="s">
        <v>2052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8"/>
      <c r="AF1623" s="14"/>
      <c r="AG1623" s="14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2048</v>
      </c>
      <c r="F1624" s="8" t="s">
        <v>2048</v>
      </c>
      <c r="G1624" s="8" t="s">
        <v>2048</v>
      </c>
      <c r="H1624" s="101" t="s">
        <v>1994</v>
      </c>
      <c r="I1624" s="8" t="s">
        <v>1995</v>
      </c>
      <c r="J1624" s="8" t="s">
        <v>1996</v>
      </c>
      <c r="K1624" s="8" t="s">
        <v>32</v>
      </c>
      <c r="L1624" s="8" t="s">
        <v>2053</v>
      </c>
      <c r="M1624" s="8"/>
      <c r="N1624" s="8" t="s">
        <v>40</v>
      </c>
      <c r="O1624" s="8" t="s">
        <v>41</v>
      </c>
      <c r="P1624" s="24">
        <v>0.05</v>
      </c>
      <c r="Q1624" s="166" t="s">
        <v>2054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8"/>
      <c r="AF1624" s="14"/>
      <c r="AG1624" s="14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2055</v>
      </c>
      <c r="F1625" s="8" t="s">
        <v>2055</v>
      </c>
      <c r="G1625" s="8" t="s">
        <v>2055</v>
      </c>
      <c r="H1625" s="101" t="s">
        <v>1994</v>
      </c>
      <c r="I1625" s="8" t="s">
        <v>1995</v>
      </c>
      <c r="J1625" s="8" t="s">
        <v>1996</v>
      </c>
      <c r="K1625" s="8" t="s">
        <v>32</v>
      </c>
      <c r="L1625" s="8" t="s">
        <v>2056</v>
      </c>
      <c r="M1625" s="8"/>
      <c r="N1625" s="8" t="s">
        <v>40</v>
      </c>
      <c r="O1625" s="8" t="s">
        <v>41</v>
      </c>
      <c r="P1625" s="24">
        <v>0.02</v>
      </c>
      <c r="Q1625" s="166" t="s">
        <v>2057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8"/>
      <c r="AF1625" s="14"/>
      <c r="AG1625" s="14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2055</v>
      </c>
      <c r="F1626" s="8" t="s">
        <v>2055</v>
      </c>
      <c r="G1626" s="8" t="s">
        <v>2055</v>
      </c>
      <c r="H1626" s="101" t="s">
        <v>1994</v>
      </c>
      <c r="I1626" s="8" t="s">
        <v>1995</v>
      </c>
      <c r="J1626" s="8" t="s">
        <v>1996</v>
      </c>
      <c r="K1626" s="8" t="s">
        <v>32</v>
      </c>
      <c r="L1626" s="8" t="s">
        <v>2056</v>
      </c>
      <c r="M1626" s="8"/>
      <c r="N1626" s="8" t="s">
        <v>40</v>
      </c>
      <c r="O1626" s="8" t="s">
        <v>80</v>
      </c>
      <c r="P1626" s="24">
        <v>0</v>
      </c>
      <c r="Q1626" s="166" t="s">
        <v>2057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8"/>
      <c r="AF1626" s="14"/>
      <c r="AG1626" s="14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2058</v>
      </c>
      <c r="F1627" s="8" t="s">
        <v>2058</v>
      </c>
      <c r="G1627" s="8" t="s">
        <v>2058</v>
      </c>
      <c r="H1627" s="101" t="s">
        <v>1994</v>
      </c>
      <c r="I1627" s="8" t="s">
        <v>1995</v>
      </c>
      <c r="J1627" s="8" t="s">
        <v>1996</v>
      </c>
      <c r="K1627" s="8" t="s">
        <v>32</v>
      </c>
      <c r="L1627" s="8" t="s">
        <v>2058</v>
      </c>
      <c r="M1627" s="8"/>
      <c r="N1627" s="8" t="s">
        <v>40</v>
      </c>
      <c r="O1627" s="8" t="s">
        <v>41</v>
      </c>
      <c r="P1627" s="24">
        <v>0.01</v>
      </c>
      <c r="Q1627" s="166" t="s">
        <v>2059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8"/>
      <c r="AF1627" s="14"/>
      <c r="AG1627" s="14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1994</v>
      </c>
      <c r="I1628" s="8" t="s">
        <v>1995</v>
      </c>
      <c r="J1628" s="8" t="s">
        <v>1996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2060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8"/>
      <c r="AF1628" s="14"/>
      <c r="AG1628" s="14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1994</v>
      </c>
      <c r="I1629" s="8" t="s">
        <v>1995</v>
      </c>
      <c r="J1629" s="8" t="s">
        <v>1996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2061</v>
      </c>
      <c r="R1629" s="11"/>
      <c r="S1629" s="14">
        <v>0</v>
      </c>
      <c r="T1629" s="14"/>
      <c r="U1629" s="13">
        <v>0</v>
      </c>
      <c r="V1629" s="13">
        <f t="shared" si="213"/>
        <v>0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8"/>
      <c r="AF1629" s="14"/>
      <c r="AG1629" s="14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1994</v>
      </c>
      <c r="I1630" s="8" t="s">
        <v>1995</v>
      </c>
      <c r="J1630" s="8" t="s">
        <v>1996</v>
      </c>
      <c r="K1630" s="8" t="s">
        <v>32</v>
      </c>
      <c r="L1630" s="8" t="s">
        <v>2062</v>
      </c>
      <c r="M1630" s="8"/>
      <c r="N1630" s="8" t="s">
        <v>57</v>
      </c>
      <c r="O1630" s="8" t="s">
        <v>41</v>
      </c>
      <c r="P1630" s="24">
        <v>0.04</v>
      </c>
      <c r="Q1630" s="166" t="s">
        <v>2063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8"/>
      <c r="AF1630" s="14"/>
      <c r="AG1630" s="14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1638</v>
      </c>
      <c r="G1631" s="8" t="s">
        <v>214</v>
      </c>
      <c r="H1631" s="101" t="s">
        <v>1994</v>
      </c>
      <c r="I1631" s="8" t="s">
        <v>1995</v>
      </c>
      <c r="J1631" s="8" t="s">
        <v>1996</v>
      </c>
      <c r="K1631" s="8" t="s">
        <v>32</v>
      </c>
      <c r="L1631" s="8" t="s">
        <v>2064</v>
      </c>
      <c r="M1631" s="8"/>
      <c r="N1631" s="8" t="s">
        <v>40</v>
      </c>
      <c r="O1631" s="8" t="s">
        <v>80</v>
      </c>
      <c r="P1631" s="24">
        <v>0</v>
      </c>
      <c r="Q1631" s="166" t="s">
        <v>2065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8"/>
      <c r="AF1631" s="14"/>
      <c r="AG1631" s="14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1638</v>
      </c>
      <c r="G1632" s="8" t="s">
        <v>214</v>
      </c>
      <c r="H1632" s="101" t="s">
        <v>1994</v>
      </c>
      <c r="I1632" s="8" t="s">
        <v>1995</v>
      </c>
      <c r="J1632" s="8" t="s">
        <v>1996</v>
      </c>
      <c r="K1632" s="8" t="s">
        <v>32</v>
      </c>
      <c r="L1632" s="8" t="s">
        <v>2066</v>
      </c>
      <c r="M1632" s="8"/>
      <c r="N1632" s="8" t="s">
        <v>40</v>
      </c>
      <c r="O1632" s="8" t="s">
        <v>80</v>
      </c>
      <c r="P1632" s="24">
        <v>0</v>
      </c>
      <c r="Q1632" s="166" t="s">
        <v>2067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8"/>
      <c r="AF1632" s="14"/>
      <c r="AG1632" s="14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2068</v>
      </c>
      <c r="F1633" s="8" t="s">
        <v>2068</v>
      </c>
      <c r="G1633" s="8" t="s">
        <v>2068</v>
      </c>
      <c r="H1633" s="101" t="s">
        <v>1994</v>
      </c>
      <c r="I1633" s="8" t="s">
        <v>1995</v>
      </c>
      <c r="J1633" s="8" t="s">
        <v>1996</v>
      </c>
      <c r="K1633" s="8" t="s">
        <v>32</v>
      </c>
      <c r="L1633" s="8" t="s">
        <v>2069</v>
      </c>
      <c r="M1633" s="8"/>
      <c r="N1633" s="8" t="s">
        <v>40</v>
      </c>
      <c r="O1633" s="8" t="s">
        <v>41</v>
      </c>
      <c r="P1633" s="24">
        <v>0.02</v>
      </c>
      <c r="Q1633" s="166" t="s">
        <v>2070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8"/>
      <c r="AF1633" s="14"/>
      <c r="AG1633" s="14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2071</v>
      </c>
      <c r="F1634" s="8" t="s">
        <v>2071</v>
      </c>
      <c r="G1634" s="8" t="s">
        <v>2071</v>
      </c>
      <c r="H1634" s="101" t="s">
        <v>1994</v>
      </c>
      <c r="I1634" s="8" t="s">
        <v>1995</v>
      </c>
      <c r="J1634" s="8" t="s">
        <v>1996</v>
      </c>
      <c r="K1634" s="8" t="s">
        <v>32</v>
      </c>
      <c r="L1634" s="8" t="s">
        <v>2071</v>
      </c>
      <c r="M1634" s="24"/>
      <c r="N1634" s="8" t="s">
        <v>40</v>
      </c>
      <c r="O1634" s="8" t="s">
        <v>80</v>
      </c>
      <c r="P1634" s="24">
        <v>0</v>
      </c>
      <c r="Q1634" s="166" t="s">
        <v>2072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8"/>
      <c r="AF1634" s="14"/>
      <c r="AG1634" s="14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2073</v>
      </c>
      <c r="F1635" s="8" t="s">
        <v>2073</v>
      </c>
      <c r="G1635" s="8" t="s">
        <v>2073</v>
      </c>
      <c r="H1635" s="101" t="s">
        <v>1994</v>
      </c>
      <c r="I1635" s="8" t="s">
        <v>1995</v>
      </c>
      <c r="J1635" s="8" t="s">
        <v>1996</v>
      </c>
      <c r="K1635" s="8" t="s">
        <v>32</v>
      </c>
      <c r="L1635" s="8" t="s">
        <v>2073</v>
      </c>
      <c r="M1635" s="24"/>
      <c r="N1635" s="8" t="s">
        <v>40</v>
      </c>
      <c r="O1635" s="8" t="s">
        <v>41</v>
      </c>
      <c r="P1635" s="24">
        <v>0.02</v>
      </c>
      <c r="Q1635" s="166" t="s">
        <v>2074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8"/>
      <c r="AF1635" s="14" t="s">
        <v>2075</v>
      </c>
      <c r="AG1635" s="14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2076</v>
      </c>
      <c r="F1636" s="8" t="s">
        <v>2076</v>
      </c>
      <c r="G1636" s="8" t="s">
        <v>2076</v>
      </c>
      <c r="H1636" s="101" t="s">
        <v>1994</v>
      </c>
      <c r="I1636" s="8" t="s">
        <v>1995</v>
      </c>
      <c r="J1636" s="8" t="s">
        <v>1996</v>
      </c>
      <c r="K1636" s="8" t="s">
        <v>32</v>
      </c>
      <c r="L1636" s="8" t="s">
        <v>2053</v>
      </c>
      <c r="M1636" s="24"/>
      <c r="N1636" s="8" t="s">
        <v>40</v>
      </c>
      <c r="O1636" s="8" t="s">
        <v>80</v>
      </c>
      <c r="P1636" s="24">
        <v>0</v>
      </c>
      <c r="Q1636" s="166" t="s">
        <v>2054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8"/>
      <c r="AF1636" s="14"/>
      <c r="AG1636" s="14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2077</v>
      </c>
      <c r="F1637" s="8" t="s">
        <v>2077</v>
      </c>
      <c r="G1637" s="8" t="s">
        <v>2077</v>
      </c>
      <c r="H1637" s="101" t="s">
        <v>1994</v>
      </c>
      <c r="I1637" s="8" t="s">
        <v>1995</v>
      </c>
      <c r="J1637" s="8" t="s">
        <v>1996</v>
      </c>
      <c r="K1637" s="8" t="s">
        <v>32</v>
      </c>
      <c r="L1637" s="8" t="s">
        <v>2078</v>
      </c>
      <c r="M1637" s="24"/>
      <c r="N1637" s="8" t="s">
        <v>57</v>
      </c>
      <c r="O1637" s="8" t="s">
        <v>41</v>
      </c>
      <c r="P1637" s="24">
        <v>0.08</v>
      </c>
      <c r="Q1637" s="166" t="s">
        <v>2079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8"/>
      <c r="AF1637" s="14"/>
      <c r="AG1637" s="14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2080</v>
      </c>
      <c r="F1638" s="8" t="s">
        <v>2081</v>
      </c>
      <c r="G1638" s="8" t="s">
        <v>2080</v>
      </c>
      <c r="H1638" s="101" t="s">
        <v>1994</v>
      </c>
      <c r="I1638" s="8" t="s">
        <v>1995</v>
      </c>
      <c r="J1638" s="8" t="s">
        <v>1996</v>
      </c>
      <c r="K1638" s="8" t="s">
        <v>32</v>
      </c>
      <c r="L1638" s="8" t="s">
        <v>2080</v>
      </c>
      <c r="M1638" s="24"/>
      <c r="N1638" s="8" t="s">
        <v>40</v>
      </c>
      <c r="O1638" s="8" t="s">
        <v>80</v>
      </c>
      <c r="P1638" s="24">
        <v>0</v>
      </c>
      <c r="Q1638" s="166" t="s">
        <v>2082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8"/>
      <c r="AF1638" s="14"/>
      <c r="AG1638" s="14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1994</v>
      </c>
      <c r="I1639" s="8" t="s">
        <v>1995</v>
      </c>
      <c r="J1639" s="8" t="s">
        <v>1996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2083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8"/>
      <c r="AF1639" s="14"/>
      <c r="AG1639" s="14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1994</v>
      </c>
      <c r="I1640" s="8" t="s">
        <v>1995</v>
      </c>
      <c r="J1640" s="8" t="s">
        <v>1996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2083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8"/>
      <c r="AF1640" s="14"/>
      <c r="AG1640" s="14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2084</v>
      </c>
      <c r="F1641" s="8" t="s">
        <v>2085</v>
      </c>
      <c r="G1641" s="8" t="s">
        <v>2084</v>
      </c>
      <c r="H1641" s="101" t="s">
        <v>1994</v>
      </c>
      <c r="I1641" s="8" t="s">
        <v>1995</v>
      </c>
      <c r="J1641" s="8" t="s">
        <v>1996</v>
      </c>
      <c r="K1641" s="8" t="s">
        <v>32</v>
      </c>
      <c r="L1641" s="8" t="s">
        <v>2084</v>
      </c>
      <c r="M1641" s="24"/>
      <c r="N1641" s="8" t="s">
        <v>57</v>
      </c>
      <c r="O1641" s="8" t="s">
        <v>80</v>
      </c>
      <c r="P1641" s="24">
        <v>0</v>
      </c>
      <c r="Q1641" s="166" t="s">
        <v>2086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8"/>
      <c r="AF1641" s="14"/>
      <c r="AG1641" s="14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1994</v>
      </c>
      <c r="I1642" s="8" t="s">
        <v>1995</v>
      </c>
      <c r="J1642" s="8" t="s">
        <v>1996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2087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8"/>
      <c r="AF1642" s="14"/>
      <c r="AG1642" s="14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2088</v>
      </c>
      <c r="F1643" s="8" t="s">
        <v>2089</v>
      </c>
      <c r="G1643" s="8" t="s">
        <v>2088</v>
      </c>
      <c r="H1643" s="101" t="s">
        <v>1994</v>
      </c>
      <c r="I1643" s="8" t="s">
        <v>1995</v>
      </c>
      <c r="J1643" s="8" t="s">
        <v>1996</v>
      </c>
      <c r="K1643" s="8" t="s">
        <v>32</v>
      </c>
      <c r="L1643" s="8" t="s">
        <v>2088</v>
      </c>
      <c r="M1643" s="24"/>
      <c r="N1643" s="8" t="s">
        <v>40</v>
      </c>
      <c r="O1643" s="8" t="s">
        <v>80</v>
      </c>
      <c r="P1643" s="24">
        <v>0</v>
      </c>
      <c r="Q1643" s="166" t="s">
        <v>2090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8"/>
      <c r="AF1643" s="14"/>
      <c r="AG1643" s="14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2091</v>
      </c>
      <c r="F1644" s="8" t="s">
        <v>2091</v>
      </c>
      <c r="G1644" s="8" t="s">
        <v>2091</v>
      </c>
      <c r="H1644" s="101" t="s">
        <v>1994</v>
      </c>
      <c r="I1644" s="8" t="s">
        <v>1995</v>
      </c>
      <c r="J1644" s="8" t="s">
        <v>1996</v>
      </c>
      <c r="K1644" s="8" t="s">
        <v>32</v>
      </c>
      <c r="L1644" s="8" t="s">
        <v>2092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2093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8"/>
      <c r="AF1644" s="14"/>
      <c r="AG1644" s="14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1994</v>
      </c>
      <c r="I1645" s="8" t="s">
        <v>1995</v>
      </c>
      <c r="J1645" s="8" t="s">
        <v>1996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2094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8"/>
      <c r="AF1645" s="14"/>
      <c r="AG1645" s="14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2095</v>
      </c>
      <c r="F1646" s="8" t="s">
        <v>2095</v>
      </c>
      <c r="G1646" s="8" t="s">
        <v>2095</v>
      </c>
      <c r="H1646" s="101" t="s">
        <v>1994</v>
      </c>
      <c r="I1646" s="8" t="s">
        <v>1995</v>
      </c>
      <c r="J1646" s="8" t="s">
        <v>1996</v>
      </c>
      <c r="K1646" s="8" t="s">
        <v>32</v>
      </c>
      <c r="L1646" s="8" t="s">
        <v>2095</v>
      </c>
      <c r="M1646" s="24"/>
      <c r="N1646" s="8" t="s">
        <v>57</v>
      </c>
      <c r="O1646" s="8" t="s">
        <v>41</v>
      </c>
      <c r="P1646" s="24">
        <v>0.08</v>
      </c>
      <c r="Q1646" s="166" t="s">
        <v>2096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8"/>
      <c r="AF1646" s="14"/>
      <c r="AG1646" s="14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1994</v>
      </c>
      <c r="I1647" s="8" t="s">
        <v>1995</v>
      </c>
      <c r="J1647" s="8" t="s">
        <v>1996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2097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8"/>
      <c r="AF1647" s="14"/>
      <c r="AG1647" s="14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1994</v>
      </c>
      <c r="I1648" s="8" t="s">
        <v>1995</v>
      </c>
      <c r="J1648" s="8" t="s">
        <v>1996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2098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8"/>
      <c r="AF1648" s="14"/>
      <c r="AG1648" s="14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1994</v>
      </c>
      <c r="I1649" s="8" t="s">
        <v>1995</v>
      </c>
      <c r="J1649" s="8" t="s">
        <v>1996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2098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8"/>
      <c r="AF1649" s="14"/>
      <c r="AG1649" s="14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1994</v>
      </c>
      <c r="I1650" s="8" t="s">
        <v>1995</v>
      </c>
      <c r="J1650" s="8" t="s">
        <v>1996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2098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8"/>
      <c r="AF1650" s="14"/>
      <c r="AG1650" s="14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1994</v>
      </c>
      <c r="I1651" s="8" t="s">
        <v>1995</v>
      </c>
      <c r="J1651" s="8" t="s">
        <v>1996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8"/>
      <c r="AF1651" s="14"/>
      <c r="AG1651" s="14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1994</v>
      </c>
      <c r="I1652" s="8" t="s">
        <v>1995</v>
      </c>
      <c r="J1652" s="8" t="s">
        <v>1996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8"/>
      <c r="AF1652" s="14"/>
      <c r="AG1652" s="14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1994</v>
      </c>
      <c r="I1653" s="8" t="s">
        <v>1995</v>
      </c>
      <c r="J1653" s="8" t="s">
        <v>1996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8"/>
      <c r="AF1653" s="14"/>
      <c r="AG1653" s="14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1664</v>
      </c>
      <c r="F1654" s="8" t="s">
        <v>1664</v>
      </c>
      <c r="G1654" s="8" t="s">
        <v>1664</v>
      </c>
      <c r="H1654" s="101" t="s">
        <v>1994</v>
      </c>
      <c r="I1654" s="8" t="s">
        <v>1995</v>
      </c>
      <c r="J1654" s="8" t="s">
        <v>1996</v>
      </c>
      <c r="K1654" s="8" t="s">
        <v>32</v>
      </c>
      <c r="L1654" s="8" t="s">
        <v>1664</v>
      </c>
      <c r="M1654" s="24"/>
      <c r="N1654" s="8" t="s">
        <v>40</v>
      </c>
      <c r="O1654" s="8" t="s">
        <v>41</v>
      </c>
      <c r="P1654" s="24">
        <v>0.03</v>
      </c>
      <c r="Q1654" s="166" t="s">
        <v>2099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8"/>
      <c r="AF1654" s="14"/>
      <c r="AG1654" s="14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1994</v>
      </c>
      <c r="I1655" s="8" t="s">
        <v>1995</v>
      </c>
      <c r="J1655" s="8" t="s">
        <v>1996</v>
      </c>
      <c r="K1655" s="8" t="s">
        <v>32</v>
      </c>
      <c r="L1655" s="8" t="s">
        <v>2100</v>
      </c>
      <c r="M1655" s="24"/>
      <c r="N1655" s="8" t="s">
        <v>40</v>
      </c>
      <c r="O1655" s="8" t="s">
        <v>80</v>
      </c>
      <c r="P1655" s="24">
        <v>0</v>
      </c>
      <c r="Q1655" s="166" t="s">
        <v>2101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8"/>
      <c r="AF1655" s="14"/>
      <c r="AG1655" s="14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1994</v>
      </c>
      <c r="I1656" s="8" t="s">
        <v>1995</v>
      </c>
      <c r="J1656" s="8" t="s">
        <v>1996</v>
      </c>
      <c r="K1656" s="8" t="s">
        <v>32</v>
      </c>
      <c r="L1656" s="8" t="s">
        <v>2102</v>
      </c>
      <c r="M1656" s="24"/>
      <c r="N1656" s="8" t="s">
        <v>40</v>
      </c>
      <c r="O1656" s="8" t="s">
        <v>80</v>
      </c>
      <c r="P1656" s="24">
        <v>0</v>
      </c>
      <c r="Q1656" s="166" t="s">
        <v>2103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8"/>
      <c r="AF1656" s="14" t="s">
        <v>2104</v>
      </c>
      <c r="AG1656" s="14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1994</v>
      </c>
      <c r="I1657" s="8" t="s">
        <v>1995</v>
      </c>
      <c r="J1657" s="8" t="s">
        <v>1996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2105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8"/>
      <c r="AF1657" s="14"/>
      <c r="AG1657" s="14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1994</v>
      </c>
      <c r="I1658" s="8" t="s">
        <v>1995</v>
      </c>
      <c r="J1658" s="8" t="s">
        <v>1996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2106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8"/>
      <c r="AF1658" s="14"/>
      <c r="AG1658" s="14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1994</v>
      </c>
      <c r="I1659" s="8" t="s">
        <v>1995</v>
      </c>
      <c r="J1659" s="8" t="s">
        <v>1996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2107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8"/>
      <c r="AF1659" s="14"/>
      <c r="AG1659" s="14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1994</v>
      </c>
      <c r="I1660" s="8" t="s">
        <v>1995</v>
      </c>
      <c r="J1660" s="8" t="s">
        <v>1996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2107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8"/>
      <c r="AF1660" s="14"/>
      <c r="AG1660" s="14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2108</v>
      </c>
      <c r="F1661" s="8" t="s">
        <v>2108</v>
      </c>
      <c r="G1661" s="8" t="s">
        <v>2108</v>
      </c>
      <c r="H1661" s="101" t="s">
        <v>1994</v>
      </c>
      <c r="I1661" s="8" t="s">
        <v>1995</v>
      </c>
      <c r="J1661" s="8" t="s">
        <v>1996</v>
      </c>
      <c r="K1661" s="8" t="s">
        <v>32</v>
      </c>
      <c r="L1661" s="8" t="s">
        <v>2108</v>
      </c>
      <c r="M1661" s="24"/>
      <c r="N1661" s="8" t="s">
        <v>40</v>
      </c>
      <c r="O1661" s="8" t="s">
        <v>80</v>
      </c>
      <c r="P1661" s="24">
        <v>0</v>
      </c>
      <c r="Q1661" s="166" t="s">
        <v>2109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8"/>
      <c r="AF1661" s="14"/>
      <c r="AG1661" s="14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2110</v>
      </c>
      <c r="F1662" s="8" t="s">
        <v>2110</v>
      </c>
      <c r="G1662" s="8" t="s">
        <v>2110</v>
      </c>
      <c r="H1662" s="101" t="s">
        <v>1994</v>
      </c>
      <c r="I1662" s="8" t="s">
        <v>1995</v>
      </c>
      <c r="J1662" s="8" t="s">
        <v>1996</v>
      </c>
      <c r="K1662" s="8" t="s">
        <v>32</v>
      </c>
      <c r="L1662" s="8" t="s">
        <v>2110</v>
      </c>
      <c r="M1662" s="24"/>
      <c r="N1662" s="8" t="s">
        <v>40</v>
      </c>
      <c r="O1662" s="8" t="s">
        <v>41</v>
      </c>
      <c r="P1662" s="24">
        <v>0.02</v>
      </c>
      <c r="Q1662" s="166" t="s">
        <v>2111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8"/>
      <c r="AF1662" s="14"/>
      <c r="AG1662" s="14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1994</v>
      </c>
      <c r="I1663" s="8" t="s">
        <v>1995</v>
      </c>
      <c r="J1663" s="8" t="s">
        <v>1996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2112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8"/>
      <c r="AF1663" s="14"/>
      <c r="AG1663" s="14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1994</v>
      </c>
      <c r="I1664" s="8" t="s">
        <v>1995</v>
      </c>
      <c r="J1664" s="8" t="s">
        <v>1996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2113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8"/>
      <c r="AF1664" s="14"/>
      <c r="AG1664" s="14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1994</v>
      </c>
      <c r="I1665" s="8" t="s">
        <v>1995</v>
      </c>
      <c r="J1665" s="8" t="s">
        <v>1996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2114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8"/>
      <c r="AF1665" s="14"/>
      <c r="AG1665" s="14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1994</v>
      </c>
      <c r="I1666" s="8" t="s">
        <v>1995</v>
      </c>
      <c r="J1666" s="8" t="s">
        <v>1996</v>
      </c>
      <c r="K1666" s="8" t="s">
        <v>32</v>
      </c>
      <c r="L1666" s="8" t="s">
        <v>1689</v>
      </c>
      <c r="M1666" s="24"/>
      <c r="N1666" s="8" t="s">
        <v>57</v>
      </c>
      <c r="O1666" s="8" t="s">
        <v>41</v>
      </c>
      <c r="P1666" s="24">
        <v>0.06</v>
      </c>
      <c r="Q1666" s="166" t="s">
        <v>2115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8"/>
      <c r="AF1666" s="14"/>
      <c r="AG1666" s="14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2116</v>
      </c>
      <c r="F1667" s="8" t="s">
        <v>2116</v>
      </c>
      <c r="G1667" s="8" t="s">
        <v>2116</v>
      </c>
      <c r="H1667" s="101" t="s">
        <v>1994</v>
      </c>
      <c r="I1667" s="8" t="s">
        <v>1995</v>
      </c>
      <c r="J1667" s="8" t="s">
        <v>1996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2117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8"/>
      <c r="AF1667" s="14"/>
      <c r="AG1667" s="14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2116</v>
      </c>
      <c r="F1668" s="8" t="s">
        <v>2116</v>
      </c>
      <c r="G1668" s="8" t="s">
        <v>2116</v>
      </c>
      <c r="H1668" s="101" t="s">
        <v>1994</v>
      </c>
      <c r="I1668" s="8" t="s">
        <v>1995</v>
      </c>
      <c r="J1668" s="8" t="s">
        <v>1996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2117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8"/>
      <c r="AF1668" s="14"/>
      <c r="AG1668" s="14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2116</v>
      </c>
      <c r="F1669" s="8" t="s">
        <v>2116</v>
      </c>
      <c r="G1669" s="8" t="s">
        <v>2116</v>
      </c>
      <c r="H1669" s="101" t="s">
        <v>1994</v>
      </c>
      <c r="I1669" s="8" t="s">
        <v>1995</v>
      </c>
      <c r="J1669" s="8" t="s">
        <v>1996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2117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8"/>
      <c r="AF1669" s="14"/>
      <c r="AG1669" s="14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2116</v>
      </c>
      <c r="F1670" s="8" t="s">
        <v>2116</v>
      </c>
      <c r="G1670" s="8" t="s">
        <v>2116</v>
      </c>
      <c r="H1670" s="101" t="s">
        <v>1994</v>
      </c>
      <c r="I1670" s="8" t="s">
        <v>1995</v>
      </c>
      <c r="J1670" s="8" t="s">
        <v>1996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2117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8"/>
      <c r="AF1670" s="14"/>
      <c r="AG1670" s="14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2116</v>
      </c>
      <c r="F1671" s="8" t="s">
        <v>2116</v>
      </c>
      <c r="G1671" s="8" t="s">
        <v>2116</v>
      </c>
      <c r="H1671" s="101" t="s">
        <v>1994</v>
      </c>
      <c r="I1671" s="8" t="s">
        <v>1995</v>
      </c>
      <c r="J1671" s="8" t="s">
        <v>1996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2118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8"/>
      <c r="AF1671" s="14"/>
      <c r="AG1671" s="14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2116</v>
      </c>
      <c r="F1672" s="8" t="s">
        <v>2116</v>
      </c>
      <c r="G1672" s="8" t="s">
        <v>2116</v>
      </c>
      <c r="H1672" s="101" t="s">
        <v>1994</v>
      </c>
      <c r="I1672" s="8" t="s">
        <v>1995</v>
      </c>
      <c r="J1672" s="8" t="s">
        <v>1996</v>
      </c>
      <c r="K1672" s="8" t="s">
        <v>32</v>
      </c>
      <c r="L1672" s="8" t="s">
        <v>2119</v>
      </c>
      <c r="M1672" s="24"/>
      <c r="N1672" s="8" t="s">
        <v>40</v>
      </c>
      <c r="O1672" s="8" t="s">
        <v>41</v>
      </c>
      <c r="P1672" s="24">
        <v>0.01</v>
      </c>
      <c r="Q1672" s="166" t="s">
        <v>2120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8"/>
      <c r="AF1672" s="14"/>
      <c r="AG1672" s="14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2116</v>
      </c>
      <c r="F1673" s="8" t="s">
        <v>2116</v>
      </c>
      <c r="G1673" s="8" t="s">
        <v>2116</v>
      </c>
      <c r="H1673" s="101" t="s">
        <v>1994</v>
      </c>
      <c r="I1673" s="8" t="s">
        <v>1995</v>
      </c>
      <c r="J1673" s="8" t="s">
        <v>1996</v>
      </c>
      <c r="K1673" s="8" t="s">
        <v>32</v>
      </c>
      <c r="L1673" s="8" t="s">
        <v>2116</v>
      </c>
      <c r="M1673" s="24"/>
      <c r="N1673" s="8" t="s">
        <v>40</v>
      </c>
      <c r="O1673" s="8" t="s">
        <v>41</v>
      </c>
      <c r="P1673" s="24">
        <v>0.01</v>
      </c>
      <c r="Q1673" s="166" t="s">
        <v>2121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8"/>
      <c r="AF1673" s="14"/>
      <c r="AG1673" s="14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2122</v>
      </c>
      <c r="F1674" s="8" t="s">
        <v>2122</v>
      </c>
      <c r="G1674" s="8" t="s">
        <v>2122</v>
      </c>
      <c r="H1674" s="101" t="s">
        <v>1994</v>
      </c>
      <c r="I1674" s="8" t="s">
        <v>1995</v>
      </c>
      <c r="J1674" s="8" t="s">
        <v>1996</v>
      </c>
      <c r="K1674" s="8" t="s">
        <v>32</v>
      </c>
      <c r="L1674" s="8" t="s">
        <v>2123</v>
      </c>
      <c r="M1674" s="24"/>
      <c r="N1674" s="8" t="s">
        <v>40</v>
      </c>
      <c r="O1674" s="8" t="s">
        <v>41</v>
      </c>
      <c r="P1674" s="24">
        <v>0.02</v>
      </c>
      <c r="Q1674" s="166" t="s">
        <v>2124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8"/>
      <c r="AF1674" s="14"/>
      <c r="AG1674" s="14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1994</v>
      </c>
      <c r="I1675" s="8" t="s">
        <v>1995</v>
      </c>
      <c r="J1675" s="8" t="s">
        <v>1996</v>
      </c>
      <c r="K1675" s="8" t="s">
        <v>32</v>
      </c>
      <c r="L1675" s="8" t="s">
        <v>2125</v>
      </c>
      <c r="M1675" s="24"/>
      <c r="N1675" s="8" t="s">
        <v>40</v>
      </c>
      <c r="O1675" s="8" t="s">
        <v>80</v>
      </c>
      <c r="P1675" s="24">
        <v>0</v>
      </c>
      <c r="Q1675" s="166" t="s">
        <v>2126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8"/>
      <c r="AF1675" s="14"/>
      <c r="AG1675" s="14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1994</v>
      </c>
      <c r="I1676" s="8" t="s">
        <v>1995</v>
      </c>
      <c r="J1676" s="8" t="s">
        <v>1996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2127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8"/>
      <c r="AF1676" s="14"/>
      <c r="AG1676" s="14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2128</v>
      </c>
      <c r="F1677" s="8" t="s">
        <v>2128</v>
      </c>
      <c r="G1677" s="8" t="s">
        <v>2128</v>
      </c>
      <c r="H1677" s="101" t="s">
        <v>1994</v>
      </c>
      <c r="I1677" s="8" t="s">
        <v>1995</v>
      </c>
      <c r="J1677" s="8" t="s">
        <v>1996</v>
      </c>
      <c r="K1677" s="8" t="s">
        <v>32</v>
      </c>
      <c r="L1677" s="8" t="s">
        <v>2129</v>
      </c>
      <c r="M1677" s="24"/>
      <c r="N1677" s="8" t="s">
        <v>40</v>
      </c>
      <c r="O1677" s="8" t="s">
        <v>80</v>
      </c>
      <c r="P1677" s="24">
        <v>0</v>
      </c>
      <c r="Q1677" s="166" t="s">
        <v>2130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8"/>
      <c r="AF1677" s="14"/>
      <c r="AG1677" s="14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2131</v>
      </c>
      <c r="F1678" s="8" t="s">
        <v>2131</v>
      </c>
      <c r="G1678" s="8" t="s">
        <v>2131</v>
      </c>
      <c r="H1678" s="101" t="s">
        <v>1994</v>
      </c>
      <c r="I1678" s="8" t="s">
        <v>1995</v>
      </c>
      <c r="J1678" s="8" t="s">
        <v>1996</v>
      </c>
      <c r="K1678" s="8" t="s">
        <v>32</v>
      </c>
      <c r="L1678" s="8" t="s">
        <v>2131</v>
      </c>
      <c r="M1678" s="24"/>
      <c r="N1678" s="8" t="s">
        <v>57</v>
      </c>
      <c r="O1678" s="8" t="s">
        <v>41</v>
      </c>
      <c r="P1678" s="24">
        <v>0.04</v>
      </c>
      <c r="Q1678" s="166" t="s">
        <v>2132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8"/>
      <c r="AF1678" s="14"/>
      <c r="AG1678" s="14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2131</v>
      </c>
      <c r="F1679" s="8" t="s">
        <v>2131</v>
      </c>
      <c r="G1679" s="8" t="s">
        <v>2131</v>
      </c>
      <c r="H1679" s="101" t="s">
        <v>1994</v>
      </c>
      <c r="I1679" s="8" t="s">
        <v>1995</v>
      </c>
      <c r="J1679" s="8" t="s">
        <v>1996</v>
      </c>
      <c r="K1679" s="8" t="s">
        <v>32</v>
      </c>
      <c r="L1679" s="8" t="s">
        <v>2131</v>
      </c>
      <c r="M1679" s="24"/>
      <c r="N1679" s="8" t="s">
        <v>40</v>
      </c>
      <c r="O1679" s="8" t="s">
        <v>41</v>
      </c>
      <c r="P1679" s="24">
        <v>0.02</v>
      </c>
      <c r="Q1679" s="166" t="s">
        <v>2132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8"/>
      <c r="AF1679" s="14"/>
      <c r="AG1679" s="14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2133</v>
      </c>
      <c r="F1680" s="8" t="s">
        <v>2133</v>
      </c>
      <c r="G1680" s="8" t="s">
        <v>2133</v>
      </c>
      <c r="H1680" s="101" t="s">
        <v>1994</v>
      </c>
      <c r="I1680" s="8" t="s">
        <v>1995</v>
      </c>
      <c r="J1680" s="8" t="s">
        <v>1996</v>
      </c>
      <c r="K1680" s="8" t="s">
        <v>32</v>
      </c>
      <c r="L1680" s="8" t="s">
        <v>2133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8"/>
      <c r="AF1680" s="14"/>
      <c r="AG1680" s="14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2134</v>
      </c>
      <c r="F1681" s="8" t="s">
        <v>2134</v>
      </c>
      <c r="G1681" s="8" t="s">
        <v>2134</v>
      </c>
      <c r="H1681" s="101" t="s">
        <v>1994</v>
      </c>
      <c r="I1681" s="8" t="s">
        <v>1995</v>
      </c>
      <c r="J1681" s="8" t="s">
        <v>1996</v>
      </c>
      <c r="K1681" s="8" t="s">
        <v>32</v>
      </c>
      <c r="L1681" s="8" t="s">
        <v>2134</v>
      </c>
      <c r="M1681" s="24"/>
      <c r="N1681" s="8" t="s">
        <v>40</v>
      </c>
      <c r="O1681" s="8" t="s">
        <v>80</v>
      </c>
      <c r="P1681" s="24">
        <v>0</v>
      </c>
      <c r="Q1681" s="166" t="s">
        <v>2135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8"/>
      <c r="AF1681" s="14"/>
      <c r="AG1681" s="14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2136</v>
      </c>
      <c r="F1682" s="8" t="s">
        <v>2136</v>
      </c>
      <c r="G1682" s="8" t="s">
        <v>2136</v>
      </c>
      <c r="H1682" s="101" t="s">
        <v>1994</v>
      </c>
      <c r="I1682" s="8" t="s">
        <v>1995</v>
      </c>
      <c r="J1682" s="8" t="s">
        <v>1996</v>
      </c>
      <c r="K1682" s="8" t="s">
        <v>32</v>
      </c>
      <c r="L1682" s="8" t="s">
        <v>2129</v>
      </c>
      <c r="M1682" s="24"/>
      <c r="N1682" s="8" t="s">
        <v>57</v>
      </c>
      <c r="O1682" s="8" t="s">
        <v>41</v>
      </c>
      <c r="P1682" s="24">
        <v>0.04</v>
      </c>
      <c r="Q1682" s="166" t="s">
        <v>2137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8"/>
      <c r="AF1682" s="14"/>
      <c r="AG1682" s="14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2136</v>
      </c>
      <c r="F1683" s="8" t="s">
        <v>2136</v>
      </c>
      <c r="G1683" s="8" t="s">
        <v>2136</v>
      </c>
      <c r="H1683" s="101" t="s">
        <v>1994</v>
      </c>
      <c r="I1683" s="8" t="s">
        <v>1995</v>
      </c>
      <c r="J1683" s="8" t="s">
        <v>1996</v>
      </c>
      <c r="K1683" s="8" t="s">
        <v>32</v>
      </c>
      <c r="L1683" s="8" t="s">
        <v>2129</v>
      </c>
      <c r="M1683" s="24"/>
      <c r="N1683" s="8" t="s">
        <v>40</v>
      </c>
      <c r="O1683" s="8" t="s">
        <v>41</v>
      </c>
      <c r="P1683" s="24">
        <v>0.02</v>
      </c>
      <c r="Q1683" s="166" t="s">
        <v>2130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8"/>
      <c r="AF1683" s="14"/>
      <c r="AG1683" s="14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1994</v>
      </c>
      <c r="I1684" s="8" t="s">
        <v>1995</v>
      </c>
      <c r="J1684" s="8" t="s">
        <v>1996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2138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8"/>
      <c r="AF1684" s="14"/>
      <c r="AG1684" s="14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1994</v>
      </c>
      <c r="I1685" s="8" t="s">
        <v>1995</v>
      </c>
      <c r="J1685" s="8" t="s">
        <v>1996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2138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8"/>
      <c r="AF1685" s="14"/>
      <c r="AG1685" s="14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1994</v>
      </c>
      <c r="I1686" s="8" t="s">
        <v>1995</v>
      </c>
      <c r="J1686" s="8" t="s">
        <v>1996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2138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8"/>
      <c r="AF1686" s="14"/>
      <c r="AG1686" s="14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1994</v>
      </c>
      <c r="I1687" s="8" t="s">
        <v>1995</v>
      </c>
      <c r="J1687" s="8" t="s">
        <v>1996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2138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8"/>
      <c r="AF1687" s="14"/>
      <c r="AG1687" s="14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2139</v>
      </c>
      <c r="F1688" s="8" t="s">
        <v>2139</v>
      </c>
      <c r="G1688" s="8" t="s">
        <v>2139</v>
      </c>
      <c r="H1688" s="101" t="s">
        <v>1994</v>
      </c>
      <c r="I1688" s="8" t="s">
        <v>1995</v>
      </c>
      <c r="J1688" s="8" t="s">
        <v>1996</v>
      </c>
      <c r="K1688" s="8" t="s">
        <v>32</v>
      </c>
      <c r="L1688" s="8" t="s">
        <v>2139</v>
      </c>
      <c r="M1688" s="24"/>
      <c r="N1688" s="8" t="s">
        <v>40</v>
      </c>
      <c r="O1688" s="8" t="s">
        <v>41</v>
      </c>
      <c r="P1688" s="24">
        <v>0.02</v>
      </c>
      <c r="Q1688" s="166" t="s">
        <v>2140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8"/>
      <c r="AF1688" s="14" t="s">
        <v>2141</v>
      </c>
      <c r="AG1688" s="14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2139</v>
      </c>
      <c r="F1689" s="8" t="s">
        <v>2139</v>
      </c>
      <c r="G1689" s="8" t="s">
        <v>2139</v>
      </c>
      <c r="H1689" s="101" t="s">
        <v>1994</v>
      </c>
      <c r="I1689" s="8" t="s">
        <v>1995</v>
      </c>
      <c r="J1689" s="8" t="s">
        <v>1996</v>
      </c>
      <c r="K1689" s="8" t="s">
        <v>32</v>
      </c>
      <c r="L1689" s="8" t="s">
        <v>2139</v>
      </c>
      <c r="M1689" s="24"/>
      <c r="N1689" s="8" t="s">
        <v>40</v>
      </c>
      <c r="O1689" s="8" t="s">
        <v>41</v>
      </c>
      <c r="P1689" s="24">
        <v>0.02</v>
      </c>
      <c r="Q1689" s="166" t="s">
        <v>2142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8"/>
      <c r="AF1689" s="14"/>
      <c r="AG1689" s="14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1994</v>
      </c>
      <c r="I1690" s="8" t="s">
        <v>1995</v>
      </c>
      <c r="J1690" s="8" t="s">
        <v>1996</v>
      </c>
      <c r="K1690" s="8" t="s">
        <v>32</v>
      </c>
      <c r="L1690" s="8" t="s">
        <v>2143</v>
      </c>
      <c r="M1690" s="24"/>
      <c r="N1690" s="8" t="s">
        <v>57</v>
      </c>
      <c r="O1690" s="8" t="s">
        <v>41</v>
      </c>
      <c r="P1690" s="24">
        <v>0.08</v>
      </c>
      <c r="Q1690" s="166" t="s">
        <v>2144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8"/>
      <c r="AF1690" s="14"/>
      <c r="AG1690" s="14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1994</v>
      </c>
      <c r="I1691" s="8" t="s">
        <v>1995</v>
      </c>
      <c r="J1691" s="8" t="s">
        <v>1996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2145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8"/>
      <c r="AF1691" s="14"/>
      <c r="AG1691" s="14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1994</v>
      </c>
      <c r="I1692" s="8" t="s">
        <v>1995</v>
      </c>
      <c r="J1692" s="8" t="s">
        <v>1996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2145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8"/>
      <c r="AF1692" s="14"/>
      <c r="AG1692" s="14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1994</v>
      </c>
      <c r="I1693" s="8" t="s">
        <v>1995</v>
      </c>
      <c r="J1693" s="8" t="s">
        <v>1996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2146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8"/>
      <c r="AF1693" s="14"/>
      <c r="AG1693" s="14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2147</v>
      </c>
      <c r="F1694" s="8" t="s">
        <v>2147</v>
      </c>
      <c r="G1694" s="8" t="s">
        <v>2147</v>
      </c>
      <c r="H1694" s="101" t="s">
        <v>1994</v>
      </c>
      <c r="I1694" s="8" t="s">
        <v>1995</v>
      </c>
      <c r="J1694" s="8" t="s">
        <v>1996</v>
      </c>
      <c r="K1694" s="8" t="s">
        <v>32</v>
      </c>
      <c r="L1694" s="8" t="s">
        <v>2147</v>
      </c>
      <c r="M1694" s="24"/>
      <c r="N1694" s="8" t="s">
        <v>40</v>
      </c>
      <c r="O1694" s="8" t="s">
        <v>80</v>
      </c>
      <c r="P1694" s="24">
        <v>0</v>
      </c>
      <c r="Q1694" s="166" t="s">
        <v>2148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8"/>
      <c r="AF1694" s="14"/>
      <c r="AG1694" s="14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1994</v>
      </c>
      <c r="I1695" s="8" t="s">
        <v>1995</v>
      </c>
      <c r="J1695" s="8" t="s">
        <v>1996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2149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8"/>
      <c r="AF1695" s="14"/>
      <c r="AG1695" s="14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1994</v>
      </c>
      <c r="I1696" s="8" t="s">
        <v>1995</v>
      </c>
      <c r="J1696" s="8" t="s">
        <v>1996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2149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8"/>
      <c r="AF1696" s="14"/>
      <c r="AG1696" s="14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1994</v>
      </c>
      <c r="I1697" s="8" t="s">
        <v>1995</v>
      </c>
      <c r="J1697" s="8" t="s">
        <v>1996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2150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8"/>
      <c r="AF1697" s="14"/>
      <c r="AG1697" s="14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1701</v>
      </c>
      <c r="F1698" s="8" t="s">
        <v>1701</v>
      </c>
      <c r="G1698" s="8" t="s">
        <v>1701</v>
      </c>
      <c r="H1698" s="101" t="s">
        <v>1994</v>
      </c>
      <c r="I1698" s="8" t="s">
        <v>1995</v>
      </c>
      <c r="J1698" s="8" t="s">
        <v>1996</v>
      </c>
      <c r="K1698" s="8" t="s">
        <v>32</v>
      </c>
      <c r="L1698" s="8" t="s">
        <v>1701</v>
      </c>
      <c r="M1698" s="24"/>
      <c r="N1698" s="8" t="s">
        <v>40</v>
      </c>
      <c r="O1698" s="8" t="s">
        <v>80</v>
      </c>
      <c r="P1698" s="24">
        <v>0</v>
      </c>
      <c r="Q1698" s="166" t="s">
        <v>2151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8"/>
      <c r="AF1698" s="14"/>
      <c r="AG1698" s="14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2152</v>
      </c>
      <c r="F1699" s="8" t="s">
        <v>2152</v>
      </c>
      <c r="G1699" s="8" t="s">
        <v>2152</v>
      </c>
      <c r="H1699" s="101" t="s">
        <v>1994</v>
      </c>
      <c r="I1699" s="8" t="s">
        <v>1995</v>
      </c>
      <c r="J1699" s="8" t="s">
        <v>1996</v>
      </c>
      <c r="K1699" s="8" t="s">
        <v>32</v>
      </c>
      <c r="L1699" s="8" t="s">
        <v>2152</v>
      </c>
      <c r="M1699" s="24"/>
      <c r="N1699" s="8" t="s">
        <v>40</v>
      </c>
      <c r="O1699" s="8" t="s">
        <v>41</v>
      </c>
      <c r="P1699" s="24">
        <v>0.01</v>
      </c>
      <c r="Q1699" s="166" t="s">
        <v>2153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8"/>
      <c r="AF1699" s="14"/>
      <c r="AG1699" s="14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2154</v>
      </c>
      <c r="F1700" s="8" t="s">
        <v>2155</v>
      </c>
      <c r="G1700" s="8" t="s">
        <v>2154</v>
      </c>
      <c r="H1700" s="101" t="s">
        <v>1994</v>
      </c>
      <c r="I1700" s="8" t="s">
        <v>1995</v>
      </c>
      <c r="J1700" s="8" t="s">
        <v>1996</v>
      </c>
      <c r="K1700" s="8" t="s">
        <v>32</v>
      </c>
      <c r="L1700" s="8" t="s">
        <v>2156</v>
      </c>
      <c r="M1700" s="24"/>
      <c r="N1700" s="8" t="s">
        <v>40</v>
      </c>
      <c r="O1700" s="8" t="s">
        <v>41</v>
      </c>
      <c r="P1700" s="24">
        <v>0.02</v>
      </c>
      <c r="Q1700" s="166" t="s">
        <v>2157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8"/>
      <c r="AF1700" s="14"/>
      <c r="AG1700" s="14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2158</v>
      </c>
      <c r="F1701" s="8" t="s">
        <v>2158</v>
      </c>
      <c r="G1701" s="8" t="s">
        <v>2158</v>
      </c>
      <c r="H1701" s="101" t="s">
        <v>1994</v>
      </c>
      <c r="I1701" s="8" t="s">
        <v>1995</v>
      </c>
      <c r="J1701" s="8" t="s">
        <v>1996</v>
      </c>
      <c r="K1701" s="8" t="s">
        <v>32</v>
      </c>
      <c r="L1701" s="8" t="s">
        <v>2159</v>
      </c>
      <c r="M1701" s="24"/>
      <c r="N1701" s="8" t="s">
        <v>331</v>
      </c>
      <c r="O1701" s="8" t="s">
        <v>41</v>
      </c>
      <c r="P1701" s="24">
        <v>0.08</v>
      </c>
      <c r="Q1701" s="166" t="s">
        <v>2160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8"/>
      <c r="AF1701" s="14"/>
      <c r="AG1701" s="14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2161</v>
      </c>
      <c r="F1702" s="8" t="s">
        <v>2161</v>
      </c>
      <c r="G1702" s="8" t="s">
        <v>2161</v>
      </c>
      <c r="H1702" s="101" t="s">
        <v>1994</v>
      </c>
      <c r="I1702" s="8" t="s">
        <v>1995</v>
      </c>
      <c r="J1702" s="8" t="s">
        <v>1996</v>
      </c>
      <c r="K1702" s="8" t="s">
        <v>32</v>
      </c>
      <c r="L1702" s="8" t="s">
        <v>2161</v>
      </c>
      <c r="M1702" s="24"/>
      <c r="N1702" s="8" t="s">
        <v>40</v>
      </c>
      <c r="O1702" s="8" t="s">
        <v>41</v>
      </c>
      <c r="P1702" s="24">
        <v>0.03</v>
      </c>
      <c r="Q1702" s="166" t="s">
        <v>2162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8"/>
      <c r="AF1702" s="14"/>
      <c r="AG1702" s="14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2163</v>
      </c>
      <c r="F1703" s="8" t="s">
        <v>2163</v>
      </c>
      <c r="G1703" s="8" t="s">
        <v>2163</v>
      </c>
      <c r="H1703" s="101" t="s">
        <v>1994</v>
      </c>
      <c r="I1703" s="8" t="s">
        <v>1995</v>
      </c>
      <c r="J1703" s="8" t="s">
        <v>1996</v>
      </c>
      <c r="K1703" s="8" t="s">
        <v>32</v>
      </c>
      <c r="L1703" s="8" t="s">
        <v>2163</v>
      </c>
      <c r="M1703" s="24"/>
      <c r="N1703" s="8" t="s">
        <v>40</v>
      </c>
      <c r="O1703" s="8" t="s">
        <v>41</v>
      </c>
      <c r="P1703" s="24">
        <v>0.02</v>
      </c>
      <c r="Q1703" s="166" t="s">
        <v>2164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8"/>
      <c r="AF1703" s="14"/>
      <c r="AG1703" s="14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1705</v>
      </c>
      <c r="F1704" s="8" t="s">
        <v>1705</v>
      </c>
      <c r="G1704" s="8" t="s">
        <v>1705</v>
      </c>
      <c r="H1704" s="101" t="s">
        <v>1994</v>
      </c>
      <c r="I1704" s="8" t="s">
        <v>1995</v>
      </c>
      <c r="J1704" s="8" t="s">
        <v>1996</v>
      </c>
      <c r="K1704" s="8" t="s">
        <v>32</v>
      </c>
      <c r="L1704" s="8" t="s">
        <v>1706</v>
      </c>
      <c r="M1704" s="24"/>
      <c r="N1704" s="8" t="s">
        <v>40</v>
      </c>
      <c r="O1704" s="8" t="s">
        <v>41</v>
      </c>
      <c r="P1704" s="24">
        <v>0.02</v>
      </c>
      <c r="Q1704" s="166" t="s">
        <v>2165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8"/>
      <c r="AF1704" s="14"/>
      <c r="AG1704" s="14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2166</v>
      </c>
      <c r="F1705" s="8" t="s">
        <v>2166</v>
      </c>
      <c r="G1705" s="8" t="s">
        <v>2166</v>
      </c>
      <c r="H1705" s="101" t="s">
        <v>1994</v>
      </c>
      <c r="I1705" s="8" t="s">
        <v>1995</v>
      </c>
      <c r="J1705" s="8" t="s">
        <v>1996</v>
      </c>
      <c r="K1705" s="8" t="s">
        <v>32</v>
      </c>
      <c r="L1705" s="8" t="s">
        <v>2166</v>
      </c>
      <c r="M1705" s="24"/>
      <c r="N1705" s="8" t="s">
        <v>40</v>
      </c>
      <c r="O1705" s="8" t="s">
        <v>41</v>
      </c>
      <c r="P1705" s="24">
        <v>0.02</v>
      </c>
      <c r="Q1705" s="166" t="s">
        <v>2167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8"/>
      <c r="AF1705" s="14"/>
      <c r="AG1705" s="14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1994</v>
      </c>
      <c r="I1706" s="8" t="s">
        <v>1995</v>
      </c>
      <c r="J1706" s="8" t="s">
        <v>1996</v>
      </c>
      <c r="K1706" s="8" t="s">
        <v>32</v>
      </c>
      <c r="L1706" s="8" t="s">
        <v>2168</v>
      </c>
      <c r="M1706" s="24"/>
      <c r="N1706" s="8" t="s">
        <v>40</v>
      </c>
      <c r="O1706" s="8" t="s">
        <v>41</v>
      </c>
      <c r="P1706" s="24">
        <v>0.02</v>
      </c>
      <c r="Q1706" s="166" t="s">
        <v>2169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8"/>
      <c r="AF1706" s="14"/>
      <c r="AG1706" s="14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1994</v>
      </c>
      <c r="I1707" s="8" t="s">
        <v>1995</v>
      </c>
      <c r="J1707" s="8" t="s">
        <v>1996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2170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8"/>
      <c r="AF1707" s="14"/>
      <c r="AG1707" s="14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1994</v>
      </c>
      <c r="I1708" s="8" t="s">
        <v>1995</v>
      </c>
      <c r="J1708" s="8" t="s">
        <v>1996</v>
      </c>
      <c r="K1708" s="8" t="s">
        <v>32</v>
      </c>
      <c r="L1708" s="8" t="s">
        <v>2168</v>
      </c>
      <c r="M1708" s="24"/>
      <c r="N1708" s="8" t="s">
        <v>40</v>
      </c>
      <c r="O1708" s="8" t="s">
        <v>41</v>
      </c>
      <c r="P1708" s="24">
        <v>0.02</v>
      </c>
      <c r="Q1708" s="166" t="s">
        <v>2169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8"/>
      <c r="AF1708" s="14"/>
      <c r="AG1708" s="14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1994</v>
      </c>
      <c r="I1709" s="8" t="s">
        <v>1995</v>
      </c>
      <c r="J1709" s="8" t="s">
        <v>1996</v>
      </c>
      <c r="K1709" s="8" t="s">
        <v>32</v>
      </c>
      <c r="L1709" s="8" t="s">
        <v>2171</v>
      </c>
      <c r="M1709" s="24"/>
      <c r="N1709" s="8" t="s">
        <v>40</v>
      </c>
      <c r="O1709" s="8" t="s">
        <v>41</v>
      </c>
      <c r="P1709" s="24">
        <v>0.02</v>
      </c>
      <c r="Q1709" s="166" t="s">
        <v>2172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8"/>
      <c r="AF1709" s="14"/>
      <c r="AG1709" s="14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1994</v>
      </c>
      <c r="I1710" s="8" t="s">
        <v>1995</v>
      </c>
      <c r="J1710" s="8" t="s">
        <v>1996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2173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8"/>
      <c r="AF1710" s="14"/>
      <c r="AG1710" s="14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2020</v>
      </c>
      <c r="F1711" s="8" t="s">
        <v>2020</v>
      </c>
      <c r="G1711" s="8" t="s">
        <v>2020</v>
      </c>
      <c r="H1711" s="101" t="s">
        <v>1994</v>
      </c>
      <c r="I1711" s="8" t="s">
        <v>1995</v>
      </c>
      <c r="J1711" s="8" t="s">
        <v>1996</v>
      </c>
      <c r="K1711" s="8" t="s">
        <v>32</v>
      </c>
      <c r="L1711" s="8" t="s">
        <v>2020</v>
      </c>
      <c r="M1711" s="24"/>
      <c r="N1711" s="8" t="s">
        <v>40</v>
      </c>
      <c r="O1711" s="8" t="s">
        <v>41</v>
      </c>
      <c r="P1711" s="24">
        <v>0.02</v>
      </c>
      <c r="Q1711" s="166" t="s">
        <v>2174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8"/>
      <c r="AF1711" s="14"/>
      <c r="AG1711" s="14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2175</v>
      </c>
      <c r="F1712" s="8" t="s">
        <v>2175</v>
      </c>
      <c r="G1712" s="8" t="s">
        <v>2175</v>
      </c>
      <c r="H1712" s="101" t="s">
        <v>1994</v>
      </c>
      <c r="I1712" s="8" t="s">
        <v>1995</v>
      </c>
      <c r="J1712" s="8" t="s">
        <v>1996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2176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8"/>
      <c r="AF1712" s="14"/>
      <c r="AG1712" s="14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1994</v>
      </c>
      <c r="I1713" s="8" t="s">
        <v>1995</v>
      </c>
      <c r="J1713" s="8" t="s">
        <v>1996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2177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8"/>
      <c r="AF1713" s="14"/>
      <c r="AG1713" s="14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2178</v>
      </c>
      <c r="F1714" s="8" t="s">
        <v>2178</v>
      </c>
      <c r="G1714" s="8" t="s">
        <v>2178</v>
      </c>
      <c r="H1714" s="101" t="s">
        <v>1994</v>
      </c>
      <c r="I1714" s="8" t="s">
        <v>1995</v>
      </c>
      <c r="J1714" s="8" t="s">
        <v>1996</v>
      </c>
      <c r="K1714" s="8" t="s">
        <v>32</v>
      </c>
      <c r="L1714" s="8" t="s">
        <v>2178</v>
      </c>
      <c r="M1714" s="24"/>
      <c r="N1714" s="8" t="s">
        <v>40</v>
      </c>
      <c r="O1714" s="8" t="s">
        <v>41</v>
      </c>
      <c r="P1714" s="24">
        <v>0.01</v>
      </c>
      <c r="Q1714" s="166" t="s">
        <v>2179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8"/>
      <c r="AF1714" s="14"/>
      <c r="AG1714" s="14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2178</v>
      </c>
      <c r="F1715" s="8" t="s">
        <v>2178</v>
      </c>
      <c r="G1715" s="8" t="s">
        <v>2178</v>
      </c>
      <c r="H1715" s="101" t="s">
        <v>1994</v>
      </c>
      <c r="I1715" s="8" t="s">
        <v>1995</v>
      </c>
      <c r="J1715" s="8" t="s">
        <v>1996</v>
      </c>
      <c r="K1715" s="8" t="s">
        <v>32</v>
      </c>
      <c r="L1715" s="8" t="s">
        <v>2178</v>
      </c>
      <c r="M1715" s="24"/>
      <c r="N1715" s="8" t="s">
        <v>40</v>
      </c>
      <c r="O1715" s="8" t="s">
        <v>41</v>
      </c>
      <c r="P1715" s="24">
        <v>0.02</v>
      </c>
      <c r="Q1715" s="166" t="s">
        <v>2179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8"/>
      <c r="AF1715" s="14"/>
      <c r="AG1715" s="14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2180</v>
      </c>
      <c r="F1716" s="8" t="s">
        <v>2180</v>
      </c>
      <c r="G1716" s="8" t="s">
        <v>2180</v>
      </c>
      <c r="H1716" s="101" t="s">
        <v>1994</v>
      </c>
      <c r="I1716" s="8" t="s">
        <v>1995</v>
      </c>
      <c r="J1716" s="8" t="s">
        <v>1996</v>
      </c>
      <c r="K1716" s="8" t="s">
        <v>32</v>
      </c>
      <c r="L1716" s="8" t="s">
        <v>2180</v>
      </c>
      <c r="M1716" s="24"/>
      <c r="N1716" s="8" t="s">
        <v>57</v>
      </c>
      <c r="O1716" s="8" t="s">
        <v>41</v>
      </c>
      <c r="P1716" s="24">
        <v>0.1</v>
      </c>
      <c r="Q1716" s="166" t="s">
        <v>2181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8"/>
      <c r="AF1716" s="14"/>
      <c r="AG1716" s="14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2182</v>
      </c>
      <c r="F1717" s="8" t="s">
        <v>2182</v>
      </c>
      <c r="G1717" s="8" t="s">
        <v>2182</v>
      </c>
      <c r="H1717" s="101" t="s">
        <v>1994</v>
      </c>
      <c r="I1717" s="8" t="s">
        <v>1995</v>
      </c>
      <c r="J1717" s="8" t="s">
        <v>1996</v>
      </c>
      <c r="K1717" s="8" t="s">
        <v>32</v>
      </c>
      <c r="L1717" s="8" t="s">
        <v>2182</v>
      </c>
      <c r="M1717" s="24"/>
      <c r="N1717" s="8" t="s">
        <v>40</v>
      </c>
      <c r="O1717" s="8" t="s">
        <v>41</v>
      </c>
      <c r="P1717" s="24">
        <v>0.02</v>
      </c>
      <c r="Q1717" s="166" t="s">
        <v>2183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8"/>
      <c r="AF1717" s="14"/>
      <c r="AG1717" s="14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2184</v>
      </c>
      <c r="F1718" s="8" t="s">
        <v>2184</v>
      </c>
      <c r="G1718" s="8" t="s">
        <v>2184</v>
      </c>
      <c r="H1718" s="101" t="s">
        <v>1994</v>
      </c>
      <c r="I1718" s="8" t="s">
        <v>1995</v>
      </c>
      <c r="J1718" s="8" t="s">
        <v>1996</v>
      </c>
      <c r="K1718" s="8" t="s">
        <v>32</v>
      </c>
      <c r="L1718" s="8" t="s">
        <v>2185</v>
      </c>
      <c r="M1718" s="24"/>
      <c r="N1718" s="8" t="s">
        <v>40</v>
      </c>
      <c r="O1718" s="8" t="s">
        <v>80</v>
      </c>
      <c r="P1718" s="24">
        <v>0</v>
      </c>
      <c r="Q1718" s="166" t="s">
        <v>2186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8"/>
      <c r="AF1718" s="14"/>
      <c r="AG1718" s="14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2187</v>
      </c>
      <c r="F1719" s="8" t="s">
        <v>2188</v>
      </c>
      <c r="G1719" s="8" t="s">
        <v>2188</v>
      </c>
      <c r="H1719" s="101" t="s">
        <v>1994</v>
      </c>
      <c r="I1719" s="8" t="s">
        <v>1995</v>
      </c>
      <c r="J1719" s="8" t="s">
        <v>1996</v>
      </c>
      <c r="K1719" s="8" t="s">
        <v>32</v>
      </c>
      <c r="L1719" s="8" t="s">
        <v>2189</v>
      </c>
      <c r="M1719" s="24"/>
      <c r="N1719" s="8" t="s">
        <v>57</v>
      </c>
      <c r="O1719" s="8" t="s">
        <v>80</v>
      </c>
      <c r="P1719" s="24">
        <v>0</v>
      </c>
      <c r="Q1719" s="166" t="s">
        <v>2190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8"/>
      <c r="AF1719" s="14"/>
      <c r="AG1719" s="14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2191</v>
      </c>
      <c r="F1720" s="8" t="s">
        <v>2191</v>
      </c>
      <c r="G1720" s="8" t="s">
        <v>2191</v>
      </c>
      <c r="H1720" s="101" t="s">
        <v>1994</v>
      </c>
      <c r="I1720" s="8" t="s">
        <v>1995</v>
      </c>
      <c r="J1720" s="8" t="s">
        <v>1996</v>
      </c>
      <c r="K1720" s="8" t="s">
        <v>32</v>
      </c>
      <c r="L1720" s="8" t="s">
        <v>2192</v>
      </c>
      <c r="M1720" s="24"/>
      <c r="N1720" s="8" t="s">
        <v>40</v>
      </c>
      <c r="O1720" s="8" t="s">
        <v>80</v>
      </c>
      <c r="P1720" s="24">
        <v>0</v>
      </c>
      <c r="Q1720" s="166" t="s">
        <v>2193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8"/>
      <c r="AF1720" s="14"/>
      <c r="AG1720" s="14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2194</v>
      </c>
      <c r="F1721" s="8" t="s">
        <v>2194</v>
      </c>
      <c r="G1721" s="8" t="s">
        <v>2194</v>
      </c>
      <c r="H1721" s="101" t="s">
        <v>1994</v>
      </c>
      <c r="I1721" s="8" t="s">
        <v>1995</v>
      </c>
      <c r="J1721" s="8" t="s">
        <v>1996</v>
      </c>
      <c r="K1721" s="8" t="s">
        <v>32</v>
      </c>
      <c r="L1721" s="8" t="s">
        <v>2195</v>
      </c>
      <c r="M1721" s="24"/>
      <c r="N1721" s="8" t="s">
        <v>40</v>
      </c>
      <c r="O1721" s="8" t="s">
        <v>80</v>
      </c>
      <c r="P1721" s="24">
        <v>0</v>
      </c>
      <c r="Q1721" s="166" t="s">
        <v>2196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8"/>
      <c r="AF1721" s="14"/>
      <c r="AG1721" s="14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2197</v>
      </c>
      <c r="F1722" s="8" t="s">
        <v>2197</v>
      </c>
      <c r="G1722" s="8" t="s">
        <v>2197</v>
      </c>
      <c r="H1722" s="101" t="s">
        <v>1994</v>
      </c>
      <c r="I1722" s="8" t="s">
        <v>1995</v>
      </c>
      <c r="J1722" s="8" t="s">
        <v>1996</v>
      </c>
      <c r="K1722" s="8" t="s">
        <v>32</v>
      </c>
      <c r="L1722" s="8" t="s">
        <v>2198</v>
      </c>
      <c r="M1722" s="24"/>
      <c r="N1722" s="8" t="s">
        <v>57</v>
      </c>
      <c r="O1722" s="8" t="s">
        <v>41</v>
      </c>
      <c r="P1722" s="24">
        <v>0.12</v>
      </c>
      <c r="Q1722" s="166" t="s">
        <v>2199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8"/>
      <c r="AF1722" s="14"/>
      <c r="AG1722" s="14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2200</v>
      </c>
      <c r="F1723" s="8" t="s">
        <v>2200</v>
      </c>
      <c r="G1723" s="8" t="s">
        <v>2200</v>
      </c>
      <c r="H1723" s="101" t="s">
        <v>1994</v>
      </c>
      <c r="I1723" s="8" t="s">
        <v>1995</v>
      </c>
      <c r="J1723" s="8" t="s">
        <v>1996</v>
      </c>
      <c r="K1723" s="8" t="s">
        <v>32</v>
      </c>
      <c r="L1723" s="8" t="s">
        <v>2200</v>
      </c>
      <c r="M1723" s="24"/>
      <c r="N1723" s="8" t="s">
        <v>40</v>
      </c>
      <c r="O1723" s="8" t="s">
        <v>80</v>
      </c>
      <c r="P1723" s="24">
        <v>0</v>
      </c>
      <c r="Q1723" s="166" t="s">
        <v>2201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8"/>
      <c r="AF1723" s="14"/>
      <c r="AG1723" s="14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2202</v>
      </c>
      <c r="F1724" s="8" t="s">
        <v>2202</v>
      </c>
      <c r="G1724" s="8" t="s">
        <v>2202</v>
      </c>
      <c r="H1724" s="101" t="s">
        <v>1994</v>
      </c>
      <c r="I1724" s="8" t="s">
        <v>1995</v>
      </c>
      <c r="J1724" s="8" t="s">
        <v>1996</v>
      </c>
      <c r="K1724" s="8" t="s">
        <v>32</v>
      </c>
      <c r="L1724" s="8" t="s">
        <v>2202</v>
      </c>
      <c r="M1724" s="24"/>
      <c r="N1724" s="8" t="s">
        <v>57</v>
      </c>
      <c r="O1724" s="8" t="s">
        <v>41</v>
      </c>
      <c r="P1724" s="24">
        <v>0.08</v>
      </c>
      <c r="Q1724" s="166" t="s">
        <v>2203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8"/>
      <c r="AF1724" s="14"/>
      <c r="AG1724" s="14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2204</v>
      </c>
      <c r="F1725" s="8" t="s">
        <v>2205</v>
      </c>
      <c r="G1725" s="8" t="s">
        <v>2204</v>
      </c>
      <c r="H1725" s="101" t="s">
        <v>1994</v>
      </c>
      <c r="I1725" s="8" t="s">
        <v>1995</v>
      </c>
      <c r="J1725" s="8" t="s">
        <v>1996</v>
      </c>
      <c r="K1725" s="8" t="s">
        <v>32</v>
      </c>
      <c r="L1725" s="8" t="s">
        <v>2204</v>
      </c>
      <c r="M1725" s="24"/>
      <c r="N1725" s="8" t="s">
        <v>57</v>
      </c>
      <c r="O1725" s="8" t="s">
        <v>41</v>
      </c>
      <c r="P1725" s="24">
        <v>0.1</v>
      </c>
      <c r="Q1725" s="166" t="s">
        <v>2206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8"/>
      <c r="AF1725" s="14"/>
      <c r="AG1725" s="14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2207</v>
      </c>
      <c r="F1726" s="8" t="s">
        <v>2207</v>
      </c>
      <c r="G1726" s="8" t="s">
        <v>2207</v>
      </c>
      <c r="H1726" s="101" t="s">
        <v>1994</v>
      </c>
      <c r="I1726" s="8" t="s">
        <v>1995</v>
      </c>
      <c r="J1726" s="8" t="s">
        <v>1996</v>
      </c>
      <c r="K1726" s="8" t="s">
        <v>32</v>
      </c>
      <c r="L1726" s="8" t="s">
        <v>2207</v>
      </c>
      <c r="M1726" s="8"/>
      <c r="N1726" s="8" t="s">
        <v>57</v>
      </c>
      <c r="O1726" s="8" t="s">
        <v>41</v>
      </c>
      <c r="P1726" s="24">
        <v>0.08</v>
      </c>
      <c r="Q1726" s="166" t="s">
        <v>2208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8"/>
      <c r="AF1726" s="14"/>
      <c r="AG1726" s="14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2209</v>
      </c>
      <c r="F1727" s="8" t="s">
        <v>2209</v>
      </c>
      <c r="G1727" s="8" t="s">
        <v>2209</v>
      </c>
      <c r="H1727" s="101" t="s">
        <v>1994</v>
      </c>
      <c r="I1727" s="8" t="s">
        <v>1995</v>
      </c>
      <c r="J1727" s="8" t="s">
        <v>1996</v>
      </c>
      <c r="K1727" s="8" t="s">
        <v>32</v>
      </c>
      <c r="L1727" s="8" t="s">
        <v>2210</v>
      </c>
      <c r="M1727" s="8"/>
      <c r="N1727" s="8" t="s">
        <v>57</v>
      </c>
      <c r="O1727" s="8" t="s">
        <v>80</v>
      </c>
      <c r="P1727" s="24">
        <v>0</v>
      </c>
      <c r="Q1727" s="166" t="s">
        <v>2211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8"/>
      <c r="AF1727" s="14" t="s">
        <v>2212</v>
      </c>
      <c r="AG1727" s="14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2209</v>
      </c>
      <c r="F1728" s="8" t="s">
        <v>2209</v>
      </c>
      <c r="G1728" s="8" t="s">
        <v>2209</v>
      </c>
      <c r="H1728" s="101" t="s">
        <v>1994</v>
      </c>
      <c r="I1728" s="8" t="s">
        <v>1995</v>
      </c>
      <c r="J1728" s="8" t="s">
        <v>1996</v>
      </c>
      <c r="K1728" s="8" t="s">
        <v>32</v>
      </c>
      <c r="L1728" s="8" t="s">
        <v>2210</v>
      </c>
      <c r="M1728" s="8"/>
      <c r="N1728" s="8" t="s">
        <v>57</v>
      </c>
      <c r="O1728" s="8" t="s">
        <v>80</v>
      </c>
      <c r="P1728" s="24">
        <v>0</v>
      </c>
      <c r="Q1728" s="166" t="s">
        <v>2213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8"/>
      <c r="AF1728" s="14" t="s">
        <v>2214</v>
      </c>
      <c r="AG1728" s="14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2215</v>
      </c>
      <c r="F1729" s="8" t="s">
        <v>2215</v>
      </c>
      <c r="G1729" s="8" t="s">
        <v>2215</v>
      </c>
      <c r="H1729" s="101" t="s">
        <v>1994</v>
      </c>
      <c r="I1729" s="8" t="s">
        <v>1995</v>
      </c>
      <c r="J1729" s="8" t="s">
        <v>1996</v>
      </c>
      <c r="K1729" s="8" t="s">
        <v>32</v>
      </c>
      <c r="L1729" s="8" t="s">
        <v>2215</v>
      </c>
      <c r="M1729" s="8"/>
      <c r="N1729" s="8" t="s">
        <v>57</v>
      </c>
      <c r="O1729" s="8" t="s">
        <v>41</v>
      </c>
      <c r="P1729" s="24">
        <v>0.08</v>
      </c>
      <c r="Q1729" s="166" t="s">
        <v>2216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8"/>
      <c r="AF1729" s="14"/>
      <c r="AG1729" s="14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2215</v>
      </c>
      <c r="F1730" s="8" t="s">
        <v>2215</v>
      </c>
      <c r="G1730" s="8" t="s">
        <v>2215</v>
      </c>
      <c r="H1730" s="101" t="s">
        <v>1994</v>
      </c>
      <c r="I1730" s="8" t="s">
        <v>1995</v>
      </c>
      <c r="J1730" s="8" t="s">
        <v>1996</v>
      </c>
      <c r="K1730" s="8" t="s">
        <v>32</v>
      </c>
      <c r="L1730" s="8" t="s">
        <v>2215</v>
      </c>
      <c r="M1730" s="8"/>
      <c r="N1730" s="8" t="s">
        <v>57</v>
      </c>
      <c r="O1730" s="8" t="s">
        <v>41</v>
      </c>
      <c r="P1730" s="24">
        <v>0.08</v>
      </c>
      <c r="Q1730" s="166" t="s">
        <v>2217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8"/>
      <c r="AF1730" s="14"/>
      <c r="AG1730" s="14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2215</v>
      </c>
      <c r="F1731" s="8" t="s">
        <v>2215</v>
      </c>
      <c r="G1731" s="8" t="s">
        <v>2215</v>
      </c>
      <c r="H1731" s="101" t="s">
        <v>1994</v>
      </c>
      <c r="I1731" s="8" t="s">
        <v>1995</v>
      </c>
      <c r="J1731" s="8" t="s">
        <v>1996</v>
      </c>
      <c r="K1731" s="8" t="s">
        <v>32</v>
      </c>
      <c r="L1731" s="8" t="s">
        <v>2215</v>
      </c>
      <c r="M1731" s="8"/>
      <c r="N1731" s="8" t="s">
        <v>57</v>
      </c>
      <c r="O1731" s="8" t="s">
        <v>41</v>
      </c>
      <c r="P1731" s="24">
        <v>0.08</v>
      </c>
      <c r="Q1731" s="166" t="s">
        <v>2218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8"/>
      <c r="AF1731" s="14"/>
      <c r="AG1731" s="14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2219</v>
      </c>
      <c r="F1732" s="8" t="s">
        <v>2219</v>
      </c>
      <c r="G1732" s="8" t="s">
        <v>2219</v>
      </c>
      <c r="H1732" s="101" t="s">
        <v>1994</v>
      </c>
      <c r="I1732" s="8" t="s">
        <v>1995</v>
      </c>
      <c r="J1732" s="8" t="s">
        <v>1996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2220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8"/>
      <c r="AF1732" s="14"/>
      <c r="AG1732" s="14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2221</v>
      </c>
      <c r="F1733" s="8" t="s">
        <v>2221</v>
      </c>
      <c r="G1733" s="8" t="s">
        <v>2221</v>
      </c>
      <c r="H1733" s="101" t="s">
        <v>1994</v>
      </c>
      <c r="I1733" s="8" t="s">
        <v>1995</v>
      </c>
      <c r="J1733" s="8" t="s">
        <v>1996</v>
      </c>
      <c r="K1733" s="8" t="s">
        <v>32</v>
      </c>
      <c r="L1733" s="8" t="s">
        <v>2222</v>
      </c>
      <c r="M1733" s="8"/>
      <c r="N1733" s="8" t="s">
        <v>57</v>
      </c>
      <c r="O1733" s="8" t="s">
        <v>41</v>
      </c>
      <c r="P1733" s="24">
        <v>0.02</v>
      </c>
      <c r="Q1733" s="166" t="s">
        <v>2223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8"/>
      <c r="AF1733" s="14"/>
      <c r="AG1733" s="14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2221</v>
      </c>
      <c r="F1734" s="8" t="s">
        <v>2221</v>
      </c>
      <c r="G1734" s="8" t="s">
        <v>2221</v>
      </c>
      <c r="H1734" s="101" t="s">
        <v>1994</v>
      </c>
      <c r="I1734" s="8" t="s">
        <v>1995</v>
      </c>
      <c r="J1734" s="8" t="s">
        <v>1996</v>
      </c>
      <c r="K1734" s="8" t="s">
        <v>32</v>
      </c>
      <c r="L1734" s="8" t="s">
        <v>2222</v>
      </c>
      <c r="M1734" s="8"/>
      <c r="N1734" s="8" t="s">
        <v>40</v>
      </c>
      <c r="O1734" s="8" t="s">
        <v>41</v>
      </c>
      <c r="P1734" s="24">
        <v>0.02</v>
      </c>
      <c r="Q1734" s="166" t="s">
        <v>2223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8"/>
      <c r="AF1734" s="14" t="s">
        <v>2224</v>
      </c>
      <c r="AG1734" s="14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2225</v>
      </c>
      <c r="F1735" s="8" t="s">
        <v>2225</v>
      </c>
      <c r="G1735" s="8" t="s">
        <v>2225</v>
      </c>
      <c r="H1735" s="101" t="s">
        <v>1994</v>
      </c>
      <c r="I1735" s="8" t="s">
        <v>1995</v>
      </c>
      <c r="J1735" s="8" t="s">
        <v>1996</v>
      </c>
      <c r="K1735" s="8" t="s">
        <v>32</v>
      </c>
      <c r="L1735" s="8" t="s">
        <v>2225</v>
      </c>
      <c r="M1735" s="8"/>
      <c r="N1735" s="8" t="s">
        <v>40</v>
      </c>
      <c r="O1735" s="8" t="s">
        <v>41</v>
      </c>
      <c r="P1735" s="24">
        <v>0.04</v>
      </c>
      <c r="Q1735" s="166" t="s">
        <v>2226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8"/>
      <c r="AF1735" s="14"/>
      <c r="AG1735" s="14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2227</v>
      </c>
      <c r="F1736" s="8" t="s">
        <v>2227</v>
      </c>
      <c r="G1736" s="8" t="s">
        <v>2227</v>
      </c>
      <c r="H1736" s="101" t="s">
        <v>1994</v>
      </c>
      <c r="I1736" s="8" t="s">
        <v>1995</v>
      </c>
      <c r="J1736" s="8" t="s">
        <v>1996</v>
      </c>
      <c r="K1736" s="8" t="s">
        <v>32</v>
      </c>
      <c r="L1736" s="8" t="s">
        <v>2228</v>
      </c>
      <c r="M1736" s="8"/>
      <c r="N1736" s="8" t="s">
        <v>40</v>
      </c>
      <c r="O1736" s="8" t="s">
        <v>41</v>
      </c>
      <c r="P1736" s="24">
        <v>0.01</v>
      </c>
      <c r="Q1736" s="166" t="s">
        <v>2229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8"/>
      <c r="AF1736" s="14"/>
      <c r="AG1736" s="14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2227</v>
      </c>
      <c r="F1737" s="8" t="s">
        <v>2227</v>
      </c>
      <c r="G1737" s="8" t="s">
        <v>2227</v>
      </c>
      <c r="H1737" s="101" t="s">
        <v>1994</v>
      </c>
      <c r="I1737" s="8" t="s">
        <v>1995</v>
      </c>
      <c r="J1737" s="8" t="s">
        <v>1996</v>
      </c>
      <c r="K1737" s="8" t="s">
        <v>32</v>
      </c>
      <c r="L1737" s="8" t="s">
        <v>2230</v>
      </c>
      <c r="M1737" s="8"/>
      <c r="N1737" s="8" t="s">
        <v>40</v>
      </c>
      <c r="O1737" s="8" t="s">
        <v>41</v>
      </c>
      <c r="P1737" s="24">
        <v>0.01</v>
      </c>
      <c r="Q1737" s="166" t="s">
        <v>2231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8"/>
      <c r="AF1737" s="14"/>
      <c r="AG1737" s="14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2232</v>
      </c>
      <c r="F1738" s="8" t="s">
        <v>2232</v>
      </c>
      <c r="G1738" s="8" t="s">
        <v>2232</v>
      </c>
      <c r="H1738" s="101" t="s">
        <v>1994</v>
      </c>
      <c r="I1738" s="8" t="s">
        <v>1995</v>
      </c>
      <c r="J1738" s="8" t="s">
        <v>1996</v>
      </c>
      <c r="K1738" s="8" t="s">
        <v>32</v>
      </c>
      <c r="L1738" s="8" t="s">
        <v>2233</v>
      </c>
      <c r="M1738" s="8"/>
      <c r="N1738" s="8" t="s">
        <v>40</v>
      </c>
      <c r="O1738" s="8" t="s">
        <v>41</v>
      </c>
      <c r="P1738" s="24">
        <v>0.02</v>
      </c>
      <c r="Q1738" s="166" t="s">
        <v>2234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8"/>
      <c r="AF1738" s="14"/>
      <c r="AG1738" s="14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2235</v>
      </c>
      <c r="F1739" s="8" t="s">
        <v>2235</v>
      </c>
      <c r="G1739" s="8" t="s">
        <v>2235</v>
      </c>
      <c r="H1739" s="101" t="s">
        <v>1994</v>
      </c>
      <c r="I1739" s="8" t="s">
        <v>1995</v>
      </c>
      <c r="J1739" s="8" t="s">
        <v>1996</v>
      </c>
      <c r="K1739" s="8" t="s">
        <v>32</v>
      </c>
      <c r="L1739" s="8" t="s">
        <v>2236</v>
      </c>
      <c r="M1739" s="8"/>
      <c r="N1739" s="8" t="s">
        <v>40</v>
      </c>
      <c r="O1739" s="8" t="s">
        <v>80</v>
      </c>
      <c r="P1739" s="24">
        <v>0</v>
      </c>
      <c r="Q1739" s="166" t="s">
        <v>2237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8"/>
      <c r="AF1739" s="14"/>
      <c r="AG1739" s="14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1795</v>
      </c>
      <c r="F1740" s="8" t="s">
        <v>2238</v>
      </c>
      <c r="G1740" s="8" t="s">
        <v>1795</v>
      </c>
      <c r="H1740" s="101" t="s">
        <v>1994</v>
      </c>
      <c r="I1740" s="8" t="s">
        <v>1995</v>
      </c>
      <c r="J1740" s="8" t="s">
        <v>1996</v>
      </c>
      <c r="K1740" s="8" t="s">
        <v>32</v>
      </c>
      <c r="L1740" s="8" t="s">
        <v>2239</v>
      </c>
      <c r="M1740" s="8"/>
      <c r="N1740" s="8" t="s">
        <v>40</v>
      </c>
      <c r="O1740" s="8" t="s">
        <v>80</v>
      </c>
      <c r="P1740" s="24">
        <v>0</v>
      </c>
      <c r="Q1740" s="166" t="s">
        <v>2240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8"/>
      <c r="AF1740" s="14"/>
      <c r="AG1740" s="14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2241</v>
      </c>
      <c r="F1741" s="8" t="s">
        <v>2242</v>
      </c>
      <c r="G1741" s="8" t="s">
        <v>2241</v>
      </c>
      <c r="H1741" s="101" t="s">
        <v>1994</v>
      </c>
      <c r="I1741" s="8" t="s">
        <v>1995</v>
      </c>
      <c r="J1741" s="8" t="s">
        <v>1996</v>
      </c>
      <c r="K1741" s="8" t="s">
        <v>32</v>
      </c>
      <c r="L1741" s="8" t="s">
        <v>2241</v>
      </c>
      <c r="M1741" s="8"/>
      <c r="N1741" s="8" t="s">
        <v>40</v>
      </c>
      <c r="O1741" s="8" t="s">
        <v>41</v>
      </c>
      <c r="P1741" s="24">
        <v>0.05</v>
      </c>
      <c r="Q1741" s="166" t="s">
        <v>2243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8"/>
      <c r="AF1741" s="14"/>
      <c r="AG1741" s="14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1994</v>
      </c>
      <c r="I1742" s="8" t="s">
        <v>1995</v>
      </c>
      <c r="J1742" s="8" t="s">
        <v>1996</v>
      </c>
      <c r="K1742" s="8" t="s">
        <v>32</v>
      </c>
      <c r="L1742" s="8" t="s">
        <v>1719</v>
      </c>
      <c r="M1742" s="8"/>
      <c r="N1742" s="8" t="s">
        <v>57</v>
      </c>
      <c r="O1742" s="8" t="s">
        <v>41</v>
      </c>
      <c r="P1742" s="24">
        <v>0.04</v>
      </c>
      <c r="Q1742" s="166" t="s">
        <v>2244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8"/>
      <c r="AF1742" s="14"/>
      <c r="AG1742" s="14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1994</v>
      </c>
      <c r="I1743" s="8" t="s">
        <v>1995</v>
      </c>
      <c r="J1743" s="8" t="s">
        <v>1996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2177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8"/>
      <c r="AF1743" s="14"/>
      <c r="AG1743" s="14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1994</v>
      </c>
      <c r="I1744" s="8" t="s">
        <v>1995</v>
      </c>
      <c r="J1744" s="8" t="s">
        <v>1996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2245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8"/>
      <c r="AF1744" s="14"/>
      <c r="AG1744" s="14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1994</v>
      </c>
      <c r="I1745" s="8" t="s">
        <v>1995</v>
      </c>
      <c r="J1745" s="8" t="s">
        <v>1996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2246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8"/>
      <c r="AF1745" s="14"/>
      <c r="AG1745" s="14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1994</v>
      </c>
      <c r="I1746" s="8" t="s">
        <v>1995</v>
      </c>
      <c r="J1746" s="8" t="s">
        <v>1996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2246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8"/>
      <c r="AF1746" s="14"/>
      <c r="AG1746" s="14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1994</v>
      </c>
      <c r="I1747" s="8" t="s">
        <v>1995</v>
      </c>
      <c r="J1747" s="8" t="s">
        <v>1996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2246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8"/>
      <c r="AF1747" s="14"/>
      <c r="AG1747" s="14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1994</v>
      </c>
      <c r="I1748" s="8" t="s">
        <v>1995</v>
      </c>
      <c r="J1748" s="8" t="s">
        <v>1996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2247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8"/>
      <c r="AF1748" s="14"/>
      <c r="AG1748" s="14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1994</v>
      </c>
      <c r="I1749" s="8" t="s">
        <v>1995</v>
      </c>
      <c r="J1749" s="8" t="s">
        <v>1996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2247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8"/>
      <c r="AF1749" s="14"/>
      <c r="AG1749" s="14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2248</v>
      </c>
      <c r="F1750" s="8" t="s">
        <v>2248</v>
      </c>
      <c r="G1750" s="8" t="s">
        <v>2248</v>
      </c>
      <c r="H1750" s="101" t="s">
        <v>1994</v>
      </c>
      <c r="I1750" s="8" t="s">
        <v>1995</v>
      </c>
      <c r="J1750" s="8" t="s">
        <v>1996</v>
      </c>
      <c r="K1750" s="8" t="s">
        <v>32</v>
      </c>
      <c r="L1750" s="8" t="s">
        <v>2249</v>
      </c>
      <c r="M1750" s="8"/>
      <c r="N1750" s="8" t="s">
        <v>40</v>
      </c>
      <c r="O1750" s="8" t="s">
        <v>41</v>
      </c>
      <c r="P1750" s="24">
        <v>0.02</v>
      </c>
      <c r="Q1750" s="166" t="s">
        <v>2250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8"/>
      <c r="AF1750" s="14"/>
      <c r="AG1750" s="14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2251</v>
      </c>
      <c r="F1751" s="8" t="s">
        <v>2252</v>
      </c>
      <c r="G1751" s="8" t="s">
        <v>2251</v>
      </c>
      <c r="H1751" s="101" t="s">
        <v>1994</v>
      </c>
      <c r="I1751" s="8" t="s">
        <v>1995</v>
      </c>
      <c r="J1751" s="8" t="s">
        <v>1996</v>
      </c>
      <c r="K1751" s="8" t="s">
        <v>32</v>
      </c>
      <c r="L1751" s="8" t="s">
        <v>2251</v>
      </c>
      <c r="M1751" s="8"/>
      <c r="N1751" s="8" t="s">
        <v>40</v>
      </c>
      <c r="O1751" s="8" t="s">
        <v>41</v>
      </c>
      <c r="P1751" s="24">
        <v>0.02</v>
      </c>
      <c r="Q1751" s="166" t="s">
        <v>2253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8"/>
      <c r="AF1751" s="14"/>
      <c r="AG1751" s="14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1994</v>
      </c>
      <c r="I1752" s="8" t="s">
        <v>1995</v>
      </c>
      <c r="J1752" s="8" t="s">
        <v>1996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2254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8"/>
      <c r="AF1752" s="14"/>
      <c r="AG1752" s="14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2255</v>
      </c>
      <c r="F1753" s="8" t="s">
        <v>2256</v>
      </c>
      <c r="G1753" s="8" t="s">
        <v>2255</v>
      </c>
      <c r="H1753" s="101" t="s">
        <v>1994</v>
      </c>
      <c r="I1753" s="8" t="s">
        <v>1995</v>
      </c>
      <c r="J1753" s="8" t="s">
        <v>1996</v>
      </c>
      <c r="K1753" s="8" t="s">
        <v>32</v>
      </c>
      <c r="L1753" s="8" t="s">
        <v>2257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2258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8"/>
      <c r="AF1753" s="14"/>
      <c r="AG1753" s="14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1994</v>
      </c>
      <c r="I1754" s="8" t="s">
        <v>1995</v>
      </c>
      <c r="J1754" s="8" t="s">
        <v>1996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2259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8"/>
      <c r="AF1754" s="14"/>
      <c r="AG1754" s="14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1994</v>
      </c>
      <c r="I1755" s="8" t="s">
        <v>1995</v>
      </c>
      <c r="J1755" s="8" t="s">
        <v>1996</v>
      </c>
      <c r="K1755" s="8" t="s">
        <v>32</v>
      </c>
      <c r="L1755" s="8" t="s">
        <v>2260</v>
      </c>
      <c r="M1755" s="8"/>
      <c r="N1755" s="8" t="s">
        <v>40</v>
      </c>
      <c r="O1755" s="8" t="s">
        <v>41</v>
      </c>
      <c r="P1755" s="24">
        <v>0.03</v>
      </c>
      <c r="Q1755" s="166" t="s">
        <v>2261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8"/>
      <c r="AF1755" s="14"/>
      <c r="AG1755" s="14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1994</v>
      </c>
      <c r="I1756" s="8" t="s">
        <v>1995</v>
      </c>
      <c r="J1756" s="8" t="s">
        <v>1996</v>
      </c>
      <c r="K1756" s="8" t="s">
        <v>32</v>
      </c>
      <c r="L1756" s="8" t="s">
        <v>2260</v>
      </c>
      <c r="M1756" s="8"/>
      <c r="N1756" s="8" t="s">
        <v>40</v>
      </c>
      <c r="O1756" s="8" t="s">
        <v>80</v>
      </c>
      <c r="P1756" s="24">
        <v>0</v>
      </c>
      <c r="Q1756" s="166" t="s">
        <v>2261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8"/>
      <c r="AF1756" s="14"/>
      <c r="AG1756" s="14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1994</v>
      </c>
      <c r="I1757" s="8" t="s">
        <v>1995</v>
      </c>
      <c r="J1757" s="8" t="s">
        <v>1996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2262</v>
      </c>
      <c r="R1757" s="11" t="s">
        <v>2263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8"/>
      <c r="AF1757" s="14"/>
      <c r="AG1757" s="14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2264</v>
      </c>
      <c r="F1758" s="8" t="s">
        <v>2264</v>
      </c>
      <c r="G1758" s="8" t="s">
        <v>2264</v>
      </c>
      <c r="H1758" s="101" t="s">
        <v>1994</v>
      </c>
      <c r="I1758" s="8" t="s">
        <v>1995</v>
      </c>
      <c r="J1758" s="8" t="s">
        <v>1996</v>
      </c>
      <c r="K1758" s="8" t="s">
        <v>32</v>
      </c>
      <c r="L1758" s="8" t="s">
        <v>2264</v>
      </c>
      <c r="M1758" s="8"/>
      <c r="N1758" s="8" t="s">
        <v>57</v>
      </c>
      <c r="O1758" s="8" t="s">
        <v>41</v>
      </c>
      <c r="P1758" s="24">
        <v>0.04</v>
      </c>
      <c r="Q1758" s="166" t="s">
        <v>2265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8"/>
      <c r="AF1758" s="14"/>
      <c r="AG1758" s="14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2264</v>
      </c>
      <c r="F1759" s="8" t="s">
        <v>4471</v>
      </c>
      <c r="G1759" s="8" t="s">
        <v>2264</v>
      </c>
      <c r="H1759" s="101" t="s">
        <v>1994</v>
      </c>
      <c r="I1759" s="8" t="s">
        <v>1995</v>
      </c>
      <c r="J1759" s="8" t="s">
        <v>1996</v>
      </c>
      <c r="K1759" s="8" t="s">
        <v>32</v>
      </c>
      <c r="L1759" s="8" t="s">
        <v>2264</v>
      </c>
      <c r="M1759" s="8"/>
      <c r="N1759" s="8" t="s">
        <v>57</v>
      </c>
      <c r="O1759" s="8" t="s">
        <v>41</v>
      </c>
      <c r="P1759" s="24">
        <v>0.06</v>
      </c>
      <c r="Q1759" s="166" t="s">
        <v>2265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8"/>
      <c r="AF1759" s="14"/>
      <c r="AG1759" s="14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2264</v>
      </c>
      <c r="F1760" s="8" t="s">
        <v>2264</v>
      </c>
      <c r="G1760" s="8" t="s">
        <v>2264</v>
      </c>
      <c r="H1760" s="101" t="s">
        <v>1994</v>
      </c>
      <c r="I1760" s="8" t="s">
        <v>1995</v>
      </c>
      <c r="J1760" s="8" t="s">
        <v>1996</v>
      </c>
      <c r="K1760" s="8" t="s">
        <v>32</v>
      </c>
      <c r="L1760" s="8" t="s">
        <v>2264</v>
      </c>
      <c r="M1760" s="8"/>
      <c r="N1760" s="8" t="s">
        <v>57</v>
      </c>
      <c r="O1760" s="8" t="s">
        <v>41</v>
      </c>
      <c r="P1760" s="24">
        <v>0.06</v>
      </c>
      <c r="Q1760" s="166" t="s">
        <v>2266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8"/>
      <c r="AF1760" s="14"/>
      <c r="AG1760" s="14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2264</v>
      </c>
      <c r="F1761" s="8" t="s">
        <v>2264</v>
      </c>
      <c r="G1761" s="8" t="s">
        <v>2264</v>
      </c>
      <c r="H1761" s="101" t="s">
        <v>1994</v>
      </c>
      <c r="I1761" s="8" t="s">
        <v>1995</v>
      </c>
      <c r="J1761" s="8" t="s">
        <v>1996</v>
      </c>
      <c r="K1761" s="8" t="s">
        <v>32</v>
      </c>
      <c r="L1761" s="8" t="s">
        <v>2264</v>
      </c>
      <c r="M1761" s="8"/>
      <c r="N1761" s="8" t="s">
        <v>331</v>
      </c>
      <c r="O1761" s="8" t="s">
        <v>41</v>
      </c>
      <c r="P1761" s="24">
        <v>0.04</v>
      </c>
      <c r="Q1761" s="166" t="s">
        <v>2265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8"/>
      <c r="AF1761" s="14"/>
      <c r="AG1761" s="14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2267</v>
      </c>
      <c r="F1762" s="8" t="s">
        <v>2267</v>
      </c>
      <c r="G1762" s="8" t="s">
        <v>2267</v>
      </c>
      <c r="H1762" s="101" t="s">
        <v>1994</v>
      </c>
      <c r="I1762" s="8" t="s">
        <v>1995</v>
      </c>
      <c r="J1762" s="8" t="s">
        <v>1996</v>
      </c>
      <c r="K1762" s="8" t="s">
        <v>32</v>
      </c>
      <c r="L1762" s="8" t="s">
        <v>2268</v>
      </c>
      <c r="M1762" s="8"/>
      <c r="N1762" s="8" t="s">
        <v>40</v>
      </c>
      <c r="O1762" s="8" t="s">
        <v>41</v>
      </c>
      <c r="P1762" s="24">
        <v>0.03</v>
      </c>
      <c r="Q1762" s="166" t="s">
        <v>2269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8"/>
      <c r="AF1762" s="14"/>
      <c r="AG1762" s="14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2270</v>
      </c>
      <c r="F1763" s="8" t="s">
        <v>2270</v>
      </c>
      <c r="G1763" s="8" t="s">
        <v>2270</v>
      </c>
      <c r="H1763" s="101" t="s">
        <v>1994</v>
      </c>
      <c r="I1763" s="8" t="s">
        <v>1995</v>
      </c>
      <c r="J1763" s="8" t="s">
        <v>1996</v>
      </c>
      <c r="K1763" s="8" t="s">
        <v>32</v>
      </c>
      <c r="L1763" s="8" t="s">
        <v>2271</v>
      </c>
      <c r="M1763" s="8"/>
      <c r="N1763" s="8" t="s">
        <v>40</v>
      </c>
      <c r="O1763" s="8" t="s">
        <v>80</v>
      </c>
      <c r="P1763" s="24">
        <v>0</v>
      </c>
      <c r="Q1763" s="166" t="s">
        <v>2272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8"/>
      <c r="AF1763" s="14"/>
      <c r="AG1763" s="14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2273</v>
      </c>
      <c r="F1764" s="8" t="s">
        <v>2273</v>
      </c>
      <c r="G1764" s="8" t="s">
        <v>2273</v>
      </c>
      <c r="H1764" s="101" t="s">
        <v>1994</v>
      </c>
      <c r="I1764" s="8" t="s">
        <v>1995</v>
      </c>
      <c r="J1764" s="8" t="s">
        <v>1996</v>
      </c>
      <c r="K1764" s="8" t="s">
        <v>32</v>
      </c>
      <c r="L1764" s="8" t="s">
        <v>2273</v>
      </c>
      <c r="M1764" s="8"/>
      <c r="N1764" s="8" t="s">
        <v>40</v>
      </c>
      <c r="O1764" s="8" t="s">
        <v>41</v>
      </c>
      <c r="P1764" s="24">
        <v>0.02</v>
      </c>
      <c r="Q1764" s="166" t="s">
        <v>2274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8"/>
      <c r="AF1764" s="14"/>
      <c r="AG1764" s="14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2275</v>
      </c>
      <c r="F1765" s="8" t="s">
        <v>2275</v>
      </c>
      <c r="G1765" s="8" t="s">
        <v>2275</v>
      </c>
      <c r="H1765" s="101" t="s">
        <v>1994</v>
      </c>
      <c r="I1765" s="8" t="s">
        <v>1995</v>
      </c>
      <c r="J1765" s="8" t="s">
        <v>1996</v>
      </c>
      <c r="K1765" s="8" t="s">
        <v>32</v>
      </c>
      <c r="L1765" s="8" t="s">
        <v>2275</v>
      </c>
      <c r="M1765" s="8"/>
      <c r="N1765" s="8" t="s">
        <v>40</v>
      </c>
      <c r="O1765" s="8" t="s">
        <v>41</v>
      </c>
      <c r="P1765" s="24">
        <v>0.03</v>
      </c>
      <c r="Q1765" s="166" t="s">
        <v>2276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8"/>
      <c r="AF1765" s="14"/>
      <c r="AG1765" s="14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2275</v>
      </c>
      <c r="F1766" s="8" t="s">
        <v>2275</v>
      </c>
      <c r="G1766" s="8" t="s">
        <v>2275</v>
      </c>
      <c r="H1766" s="101" t="s">
        <v>1994</v>
      </c>
      <c r="I1766" s="8" t="s">
        <v>1995</v>
      </c>
      <c r="J1766" s="8" t="s">
        <v>1996</v>
      </c>
      <c r="K1766" s="8" t="s">
        <v>32</v>
      </c>
      <c r="L1766" s="8" t="s">
        <v>2275</v>
      </c>
      <c r="M1766" s="8"/>
      <c r="N1766" s="8" t="s">
        <v>40</v>
      </c>
      <c r="O1766" s="8" t="s">
        <v>80</v>
      </c>
      <c r="P1766" s="24">
        <v>0</v>
      </c>
      <c r="Q1766" s="166" t="s">
        <v>2276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8"/>
      <c r="AF1766" s="14"/>
      <c r="AG1766" s="14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1994</v>
      </c>
      <c r="I1767" s="8" t="s">
        <v>1995</v>
      </c>
      <c r="J1767" s="8" t="s">
        <v>1996</v>
      </c>
      <c r="K1767" s="8" t="s">
        <v>32</v>
      </c>
      <c r="L1767" s="8" t="s">
        <v>2277</v>
      </c>
      <c r="M1767" s="8"/>
      <c r="N1767" s="8" t="s">
        <v>57</v>
      </c>
      <c r="O1767" s="8" t="s">
        <v>41</v>
      </c>
      <c r="P1767" s="24">
        <v>0.08</v>
      </c>
      <c r="Q1767" s="166" t="s">
        <v>2278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8"/>
      <c r="AF1767" s="14"/>
      <c r="AG1767" s="14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1994</v>
      </c>
      <c r="I1768" s="8" t="s">
        <v>1995</v>
      </c>
      <c r="J1768" s="8" t="s">
        <v>1996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2262</v>
      </c>
      <c r="R1768" s="11" t="s">
        <v>2279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8"/>
      <c r="AF1768" s="14"/>
      <c r="AG1768" s="14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2280</v>
      </c>
      <c r="F1769" s="8" t="s">
        <v>2280</v>
      </c>
      <c r="G1769" s="8" t="s">
        <v>2281</v>
      </c>
      <c r="H1769" s="101" t="s">
        <v>1994</v>
      </c>
      <c r="I1769" s="8" t="s">
        <v>1995</v>
      </c>
      <c r="J1769" s="8" t="s">
        <v>1996</v>
      </c>
      <c r="K1769" s="8" t="s">
        <v>32</v>
      </c>
      <c r="L1769" s="8" t="s">
        <v>2281</v>
      </c>
      <c r="M1769" s="8"/>
      <c r="N1769" s="8" t="s">
        <v>40</v>
      </c>
      <c r="O1769" s="8" t="s">
        <v>80</v>
      </c>
      <c r="P1769" s="24">
        <v>0</v>
      </c>
      <c r="Q1769" s="166" t="s">
        <v>2282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8"/>
      <c r="AF1769" s="14"/>
      <c r="AG1769" s="14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1994</v>
      </c>
      <c r="I1770" s="8" t="s">
        <v>1995</v>
      </c>
      <c r="J1770" s="8" t="s">
        <v>1996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2283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8"/>
      <c r="AF1770" s="14"/>
      <c r="AG1770" s="14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2257</v>
      </c>
      <c r="F1771" s="8" t="s">
        <v>2257</v>
      </c>
      <c r="G1771" s="8" t="s">
        <v>2257</v>
      </c>
      <c r="H1771" s="101" t="s">
        <v>1994</v>
      </c>
      <c r="I1771" s="8" t="s">
        <v>1995</v>
      </c>
      <c r="J1771" s="8" t="s">
        <v>1996</v>
      </c>
      <c r="K1771" s="8" t="s">
        <v>32</v>
      </c>
      <c r="L1771" s="8" t="s">
        <v>2257</v>
      </c>
      <c r="M1771" s="8"/>
      <c r="N1771" s="8" t="s">
        <v>40</v>
      </c>
      <c r="O1771" s="8" t="s">
        <v>41</v>
      </c>
      <c r="P1771" s="24">
        <v>0.02</v>
      </c>
      <c r="Q1771" s="166" t="s">
        <v>2258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8"/>
      <c r="AF1771" s="14"/>
      <c r="AG1771" s="14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2257</v>
      </c>
      <c r="F1772" s="8" t="s">
        <v>2257</v>
      </c>
      <c r="G1772" s="8" t="s">
        <v>2257</v>
      </c>
      <c r="H1772" s="101" t="s">
        <v>1994</v>
      </c>
      <c r="I1772" s="8" t="s">
        <v>1995</v>
      </c>
      <c r="J1772" s="8" t="s">
        <v>1996</v>
      </c>
      <c r="K1772" s="8" t="s">
        <v>32</v>
      </c>
      <c r="L1772" s="8" t="s">
        <v>2257</v>
      </c>
      <c r="M1772" s="8"/>
      <c r="N1772" s="8" t="s">
        <v>40</v>
      </c>
      <c r="O1772" s="8" t="s">
        <v>80</v>
      </c>
      <c r="P1772" s="24">
        <v>0</v>
      </c>
      <c r="Q1772" s="166" t="s">
        <v>2258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8"/>
      <c r="AF1772" s="14"/>
      <c r="AG1772" s="14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2284</v>
      </c>
      <c r="F1773" s="8" t="s">
        <v>2284</v>
      </c>
      <c r="G1773" s="8" t="s">
        <v>2284</v>
      </c>
      <c r="H1773" s="101" t="s">
        <v>1994</v>
      </c>
      <c r="I1773" s="8" t="s">
        <v>1995</v>
      </c>
      <c r="J1773" s="8" t="s">
        <v>1996</v>
      </c>
      <c r="K1773" s="8" t="s">
        <v>32</v>
      </c>
      <c r="L1773" s="8" t="s">
        <v>2284</v>
      </c>
      <c r="M1773" s="8"/>
      <c r="N1773" s="8" t="s">
        <v>40</v>
      </c>
      <c r="O1773" s="8" t="s">
        <v>41</v>
      </c>
      <c r="P1773" s="24">
        <v>0.03</v>
      </c>
      <c r="Q1773" s="166" t="s">
        <v>2285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8"/>
      <c r="AF1773" s="14" t="s">
        <v>2286</v>
      </c>
      <c r="AG1773" s="14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2284</v>
      </c>
      <c r="F1774" s="8" t="s">
        <v>2284</v>
      </c>
      <c r="G1774" s="8" t="s">
        <v>2284</v>
      </c>
      <c r="H1774" s="101" t="s">
        <v>1994</v>
      </c>
      <c r="I1774" s="8" t="s">
        <v>1995</v>
      </c>
      <c r="J1774" s="8" t="s">
        <v>1996</v>
      </c>
      <c r="K1774" s="8" t="s">
        <v>32</v>
      </c>
      <c r="L1774" s="8" t="s">
        <v>2284</v>
      </c>
      <c r="M1774" s="8"/>
      <c r="N1774" s="8" t="s">
        <v>40</v>
      </c>
      <c r="O1774" s="8" t="s">
        <v>41</v>
      </c>
      <c r="P1774" s="24">
        <v>0.03</v>
      </c>
      <c r="Q1774" s="166" t="s">
        <v>2287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8"/>
      <c r="AF1774" s="14"/>
      <c r="AG1774" s="14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1728</v>
      </c>
      <c r="F1775" s="8" t="s">
        <v>1728</v>
      </c>
      <c r="G1775" s="8" t="s">
        <v>1728</v>
      </c>
      <c r="H1775" s="101" t="s">
        <v>1994</v>
      </c>
      <c r="I1775" s="8" t="s">
        <v>1995</v>
      </c>
      <c r="J1775" s="8" t="s">
        <v>1996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2288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8"/>
      <c r="AF1775" s="14"/>
      <c r="AG1775" s="14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1994</v>
      </c>
      <c r="I1776" s="8" t="s">
        <v>1995</v>
      </c>
      <c r="J1776" s="8" t="s">
        <v>1996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2289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8"/>
      <c r="AF1776" s="14"/>
      <c r="AG1776" s="14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1994</v>
      </c>
      <c r="I1777" s="8" t="s">
        <v>1995</v>
      </c>
      <c r="J1777" s="8" t="s">
        <v>1996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2288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8"/>
      <c r="AF1777" s="14"/>
      <c r="AG1777" s="14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2290</v>
      </c>
      <c r="F1778" s="8" t="s">
        <v>2290</v>
      </c>
      <c r="G1778" s="8" t="s">
        <v>2290</v>
      </c>
      <c r="H1778" s="101" t="s">
        <v>1994</v>
      </c>
      <c r="I1778" s="8" t="s">
        <v>1995</v>
      </c>
      <c r="J1778" s="8" t="s">
        <v>1996</v>
      </c>
      <c r="K1778" s="8" t="s">
        <v>32</v>
      </c>
      <c r="L1778" s="8" t="s">
        <v>2290</v>
      </c>
      <c r="M1778" s="8"/>
      <c r="N1778" s="8" t="s">
        <v>40</v>
      </c>
      <c r="O1778" s="8" t="s">
        <v>41</v>
      </c>
      <c r="P1778" s="24">
        <v>0.02</v>
      </c>
      <c r="Q1778" s="166" t="s">
        <v>2291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8"/>
      <c r="AF1778" s="14"/>
      <c r="AG1778" s="14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2290</v>
      </c>
      <c r="F1779" s="8" t="s">
        <v>2290</v>
      </c>
      <c r="G1779" s="8" t="s">
        <v>2290</v>
      </c>
      <c r="H1779" s="101" t="s">
        <v>1994</v>
      </c>
      <c r="I1779" s="8" t="s">
        <v>1995</v>
      </c>
      <c r="J1779" s="8" t="s">
        <v>1996</v>
      </c>
      <c r="K1779" s="8" t="s">
        <v>32</v>
      </c>
      <c r="L1779" s="8" t="s">
        <v>2292</v>
      </c>
      <c r="M1779" s="8"/>
      <c r="N1779" s="8" t="s">
        <v>40</v>
      </c>
      <c r="O1779" s="8" t="s">
        <v>41</v>
      </c>
      <c r="P1779" s="24">
        <v>0.02</v>
      </c>
      <c r="Q1779" s="166" t="s">
        <v>2293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8"/>
      <c r="AF1779" s="14"/>
      <c r="AG1779" s="14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2294</v>
      </c>
      <c r="F1780" s="8" t="s">
        <v>2294</v>
      </c>
      <c r="G1780" s="8" t="s">
        <v>2294</v>
      </c>
      <c r="H1780" s="101" t="s">
        <v>1994</v>
      </c>
      <c r="I1780" s="8" t="s">
        <v>1995</v>
      </c>
      <c r="J1780" s="8" t="s">
        <v>1996</v>
      </c>
      <c r="K1780" s="8" t="s">
        <v>32</v>
      </c>
      <c r="L1780" s="8" t="s">
        <v>2292</v>
      </c>
      <c r="M1780" s="8"/>
      <c r="N1780" s="8" t="s">
        <v>40</v>
      </c>
      <c r="O1780" s="8" t="s">
        <v>80</v>
      </c>
      <c r="P1780" s="24">
        <v>0</v>
      </c>
      <c r="Q1780" s="166" t="s">
        <v>2293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8"/>
      <c r="AF1780" s="14"/>
      <c r="AG1780" s="14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2295</v>
      </c>
      <c r="F1781" s="8" t="s">
        <v>2295</v>
      </c>
      <c r="G1781" s="8" t="s">
        <v>2295</v>
      </c>
      <c r="H1781" s="101" t="s">
        <v>1994</v>
      </c>
      <c r="I1781" s="8" t="s">
        <v>1995</v>
      </c>
      <c r="J1781" s="8" t="s">
        <v>1996</v>
      </c>
      <c r="K1781" s="8" t="s">
        <v>32</v>
      </c>
      <c r="L1781" s="8" t="s">
        <v>1785</v>
      </c>
      <c r="M1781" s="8"/>
      <c r="N1781" s="8" t="s">
        <v>57</v>
      </c>
      <c r="O1781" s="8" t="s">
        <v>41</v>
      </c>
      <c r="P1781" s="24">
        <v>0.08</v>
      </c>
      <c r="Q1781" s="166" t="s">
        <v>2296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8"/>
      <c r="AF1781" s="14"/>
      <c r="AG1781" s="14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2297</v>
      </c>
      <c r="F1782" s="8" t="s">
        <v>2297</v>
      </c>
      <c r="G1782" s="8" t="s">
        <v>2297</v>
      </c>
      <c r="H1782" s="101" t="s">
        <v>1994</v>
      </c>
      <c r="I1782" s="8" t="s">
        <v>1995</v>
      </c>
      <c r="J1782" s="8" t="s">
        <v>1996</v>
      </c>
      <c r="K1782" s="8" t="s">
        <v>32</v>
      </c>
      <c r="L1782" s="8" t="s">
        <v>2297</v>
      </c>
      <c r="M1782" s="8"/>
      <c r="N1782" s="8" t="s">
        <v>40</v>
      </c>
      <c r="O1782" s="8" t="s">
        <v>80</v>
      </c>
      <c r="P1782" s="24">
        <v>0</v>
      </c>
      <c r="Q1782" s="166" t="s">
        <v>2298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8"/>
      <c r="AF1782" s="14"/>
      <c r="AG1782" s="14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2299</v>
      </c>
      <c r="F1783" s="8" t="s">
        <v>2299</v>
      </c>
      <c r="G1783" s="8" t="s">
        <v>2299</v>
      </c>
      <c r="H1783" s="101" t="s">
        <v>1994</v>
      </c>
      <c r="I1783" s="8" t="s">
        <v>1995</v>
      </c>
      <c r="J1783" s="8" t="s">
        <v>1996</v>
      </c>
      <c r="K1783" s="8" t="s">
        <v>32</v>
      </c>
      <c r="L1783" s="8" t="s">
        <v>2299</v>
      </c>
      <c r="M1783" s="8"/>
      <c r="N1783" s="8" t="s">
        <v>40</v>
      </c>
      <c r="O1783" s="8" t="s">
        <v>80</v>
      </c>
      <c r="P1783" s="24">
        <v>0</v>
      </c>
      <c r="Q1783" s="166" t="s">
        <v>2300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8"/>
      <c r="AF1783" s="14"/>
      <c r="AG1783" s="14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2301</v>
      </c>
      <c r="F1784" s="8" t="s">
        <v>2301</v>
      </c>
      <c r="G1784" s="8" t="s">
        <v>2301</v>
      </c>
      <c r="H1784" s="101" t="s">
        <v>1994</v>
      </c>
      <c r="I1784" s="8" t="s">
        <v>1995</v>
      </c>
      <c r="J1784" s="8" t="s">
        <v>1996</v>
      </c>
      <c r="K1784" s="8" t="s">
        <v>32</v>
      </c>
      <c r="L1784" s="8" t="s">
        <v>2301</v>
      </c>
      <c r="M1784" s="8"/>
      <c r="N1784" s="8" t="s">
        <v>57</v>
      </c>
      <c r="O1784" s="8" t="s">
        <v>149</v>
      </c>
      <c r="P1784" s="24">
        <v>0.09</v>
      </c>
      <c r="Q1784" s="166" t="s">
        <v>2302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8"/>
      <c r="AF1784" s="14"/>
      <c r="AG1784" s="14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2303</v>
      </c>
      <c r="F1785" s="8" t="s">
        <v>2303</v>
      </c>
      <c r="G1785" s="8" t="s">
        <v>2303</v>
      </c>
      <c r="H1785" s="101" t="s">
        <v>1994</v>
      </c>
      <c r="I1785" s="8" t="s">
        <v>1995</v>
      </c>
      <c r="J1785" s="8" t="s">
        <v>1996</v>
      </c>
      <c r="K1785" s="8" t="s">
        <v>32</v>
      </c>
      <c r="L1785" s="8" t="s">
        <v>2304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2305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8"/>
      <c r="AF1785" s="14"/>
      <c r="AG1785" s="14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2306</v>
      </c>
      <c r="F1786" s="8" t="s">
        <v>2306</v>
      </c>
      <c r="G1786" s="8" t="s">
        <v>2306</v>
      </c>
      <c r="H1786" s="101" t="s">
        <v>1994</v>
      </c>
      <c r="I1786" s="8" t="s">
        <v>1995</v>
      </c>
      <c r="J1786" s="8" t="s">
        <v>1996</v>
      </c>
      <c r="K1786" s="8" t="s">
        <v>32</v>
      </c>
      <c r="L1786" s="8" t="s">
        <v>2307</v>
      </c>
      <c r="M1786" s="8"/>
      <c r="N1786" s="8" t="s">
        <v>40</v>
      </c>
      <c r="O1786" s="8" t="s">
        <v>80</v>
      </c>
      <c r="P1786" s="24">
        <v>0</v>
      </c>
      <c r="Q1786" s="166" t="s">
        <v>2308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8"/>
      <c r="AF1786" s="14" t="s">
        <v>2001</v>
      </c>
      <c r="AG1786" s="14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1994</v>
      </c>
      <c r="I1787" s="8" t="s">
        <v>1995</v>
      </c>
      <c r="J1787" s="8" t="s">
        <v>1996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2309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8"/>
      <c r="AF1787" s="14"/>
      <c r="AG1787" s="14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2310</v>
      </c>
      <c r="F1788" s="8" t="s">
        <v>2310</v>
      </c>
      <c r="G1788" s="8" t="s">
        <v>2310</v>
      </c>
      <c r="H1788" s="101" t="s">
        <v>1994</v>
      </c>
      <c r="I1788" s="8" t="s">
        <v>1995</v>
      </c>
      <c r="J1788" s="8" t="s">
        <v>1996</v>
      </c>
      <c r="K1788" s="8" t="s">
        <v>32</v>
      </c>
      <c r="L1788" s="8" t="s">
        <v>2310</v>
      </c>
      <c r="M1788" s="8"/>
      <c r="N1788" s="8" t="s">
        <v>40</v>
      </c>
      <c r="O1788" s="8" t="s">
        <v>80</v>
      </c>
      <c r="P1788" s="24">
        <v>0</v>
      </c>
      <c r="Q1788" s="166" t="s">
        <v>2311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8"/>
      <c r="AF1788" s="14"/>
      <c r="AG1788" s="14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2310</v>
      </c>
      <c r="F1789" s="8" t="s">
        <v>2310</v>
      </c>
      <c r="G1789" s="8" t="s">
        <v>2310</v>
      </c>
      <c r="H1789" s="101" t="s">
        <v>1994</v>
      </c>
      <c r="I1789" s="8" t="s">
        <v>1995</v>
      </c>
      <c r="J1789" s="8" t="s">
        <v>1996</v>
      </c>
      <c r="K1789" s="8" t="s">
        <v>32</v>
      </c>
      <c r="L1789" s="8" t="s">
        <v>2310</v>
      </c>
      <c r="M1789" s="8"/>
      <c r="N1789" s="8" t="s">
        <v>40</v>
      </c>
      <c r="O1789" s="8" t="s">
        <v>80</v>
      </c>
      <c r="P1789" s="24">
        <v>0</v>
      </c>
      <c r="Q1789" s="166" t="s">
        <v>2311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8"/>
      <c r="AF1789" s="14"/>
      <c r="AG1789" s="14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1736</v>
      </c>
      <c r="F1790" s="8" t="s">
        <v>1736</v>
      </c>
      <c r="G1790" s="8" t="s">
        <v>1736</v>
      </c>
      <c r="H1790" s="101" t="s">
        <v>1994</v>
      </c>
      <c r="I1790" s="8" t="s">
        <v>1995</v>
      </c>
      <c r="J1790" s="8" t="s">
        <v>1996</v>
      </c>
      <c r="K1790" s="8" t="s">
        <v>32</v>
      </c>
      <c r="L1790" s="8" t="s">
        <v>1736</v>
      </c>
      <c r="M1790" s="8"/>
      <c r="N1790" s="8" t="s">
        <v>57</v>
      </c>
      <c r="O1790" s="8" t="s">
        <v>41</v>
      </c>
      <c r="P1790" s="24">
        <v>0.15</v>
      </c>
      <c r="Q1790" s="166" t="s">
        <v>2312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8"/>
      <c r="AF1790" s="14"/>
      <c r="AG1790" s="14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1737</v>
      </c>
      <c r="F1791" s="8" t="s">
        <v>1737</v>
      </c>
      <c r="G1791" s="8" t="s">
        <v>1737</v>
      </c>
      <c r="H1791" s="101" t="s">
        <v>1994</v>
      </c>
      <c r="I1791" s="8" t="s">
        <v>1995</v>
      </c>
      <c r="J1791" s="8" t="s">
        <v>1996</v>
      </c>
      <c r="K1791" s="8" t="s">
        <v>32</v>
      </c>
      <c r="L1791" s="8" t="s">
        <v>1737</v>
      </c>
      <c r="M1791" s="8"/>
      <c r="N1791" s="8" t="s">
        <v>57</v>
      </c>
      <c r="O1791" s="8" t="s">
        <v>41</v>
      </c>
      <c r="P1791" s="24">
        <v>0.11</v>
      </c>
      <c r="Q1791" s="166" t="s">
        <v>2313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8"/>
      <c r="AF1791" s="14"/>
      <c r="AG1791" s="14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1768</v>
      </c>
      <c r="F1792" s="8" t="s">
        <v>1768</v>
      </c>
      <c r="G1792" s="8" t="s">
        <v>1768</v>
      </c>
      <c r="H1792" s="101" t="s">
        <v>1994</v>
      </c>
      <c r="I1792" s="8" t="s">
        <v>1995</v>
      </c>
      <c r="J1792" s="8" t="s">
        <v>1996</v>
      </c>
      <c r="K1792" s="8" t="s">
        <v>32</v>
      </c>
      <c r="L1792" s="8" t="s">
        <v>1768</v>
      </c>
      <c r="M1792" s="8"/>
      <c r="N1792" s="8" t="s">
        <v>57</v>
      </c>
      <c r="O1792" s="8" t="s">
        <v>80</v>
      </c>
      <c r="P1792" s="24">
        <v>0</v>
      </c>
      <c r="Q1792" s="166" t="s">
        <v>2314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8"/>
      <c r="AF1792" s="14"/>
      <c r="AG1792" s="14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1768</v>
      </c>
      <c r="F1793" s="8" t="s">
        <v>1768</v>
      </c>
      <c r="G1793" s="8" t="s">
        <v>1768</v>
      </c>
      <c r="H1793" s="101" t="s">
        <v>1994</v>
      </c>
      <c r="I1793" s="8" t="s">
        <v>1995</v>
      </c>
      <c r="J1793" s="8" t="s">
        <v>1996</v>
      </c>
      <c r="K1793" s="8" t="s">
        <v>32</v>
      </c>
      <c r="L1793" s="8" t="s">
        <v>1768</v>
      </c>
      <c r="M1793" s="8"/>
      <c r="N1793" s="8" t="s">
        <v>40</v>
      </c>
      <c r="O1793" s="8" t="s">
        <v>80</v>
      </c>
      <c r="P1793" s="24">
        <v>0</v>
      </c>
      <c r="Q1793" s="166" t="s">
        <v>2315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8"/>
      <c r="AF1793" s="14"/>
      <c r="AG1793" s="14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1994</v>
      </c>
      <c r="I1794" s="8" t="s">
        <v>1995</v>
      </c>
      <c r="J1794" s="8" t="s">
        <v>1996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2316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8"/>
      <c r="AF1794" s="14"/>
      <c r="AG1794" s="14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1744</v>
      </c>
      <c r="F1795" s="8" t="s">
        <v>1744</v>
      </c>
      <c r="G1795" s="8" t="s">
        <v>1744</v>
      </c>
      <c r="H1795" s="101" t="s">
        <v>1994</v>
      </c>
      <c r="I1795" s="8" t="s">
        <v>1995</v>
      </c>
      <c r="J1795" s="8" t="s">
        <v>1996</v>
      </c>
      <c r="K1795" s="8" t="s">
        <v>32</v>
      </c>
      <c r="L1795" s="8" t="s">
        <v>1744</v>
      </c>
      <c r="M1795" s="8"/>
      <c r="N1795" s="8" t="s">
        <v>57</v>
      </c>
      <c r="O1795" s="8" t="s">
        <v>41</v>
      </c>
      <c r="P1795" s="24">
        <v>0.08</v>
      </c>
      <c r="Q1795" s="166" t="s">
        <v>2317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8"/>
      <c r="AF1795" s="14"/>
      <c r="AG1795" s="14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1744</v>
      </c>
      <c r="F1796" s="8" t="s">
        <v>1744</v>
      </c>
      <c r="G1796" s="8" t="s">
        <v>1744</v>
      </c>
      <c r="H1796" s="101" t="s">
        <v>1994</v>
      </c>
      <c r="I1796" s="8" t="s">
        <v>1995</v>
      </c>
      <c r="J1796" s="8" t="s">
        <v>1996</v>
      </c>
      <c r="K1796" s="8" t="s">
        <v>32</v>
      </c>
      <c r="L1796" s="8" t="s">
        <v>1744</v>
      </c>
      <c r="M1796" s="8"/>
      <c r="N1796" s="8" t="s">
        <v>40</v>
      </c>
      <c r="O1796" s="8" t="s">
        <v>80</v>
      </c>
      <c r="P1796" s="24">
        <v>0</v>
      </c>
      <c r="Q1796" s="166" t="s">
        <v>2318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8"/>
      <c r="AF1796" s="14"/>
      <c r="AG1796" s="14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1744</v>
      </c>
      <c r="F1797" s="8" t="s">
        <v>1744</v>
      </c>
      <c r="G1797" s="8" t="s">
        <v>1744</v>
      </c>
      <c r="H1797" s="101" t="s">
        <v>1994</v>
      </c>
      <c r="I1797" s="8" t="s">
        <v>1995</v>
      </c>
      <c r="J1797" s="8" t="s">
        <v>1996</v>
      </c>
      <c r="K1797" s="8" t="s">
        <v>32</v>
      </c>
      <c r="L1797" s="8" t="s">
        <v>1744</v>
      </c>
      <c r="M1797" s="8"/>
      <c r="N1797" s="8" t="s">
        <v>331</v>
      </c>
      <c r="O1797" s="8" t="s">
        <v>41</v>
      </c>
      <c r="P1797" s="24">
        <v>0.08</v>
      </c>
      <c r="Q1797" s="166" t="s">
        <v>2317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8"/>
      <c r="AF1797" s="14"/>
      <c r="AG1797" s="14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1994</v>
      </c>
      <c r="I1798" s="8" t="s">
        <v>1995</v>
      </c>
      <c r="J1798" s="8" t="s">
        <v>1996</v>
      </c>
      <c r="K1798" s="8" t="s">
        <v>32</v>
      </c>
      <c r="L1798" s="8" t="s">
        <v>2319</v>
      </c>
      <c r="M1798" s="8"/>
      <c r="N1798" s="8" t="s">
        <v>40</v>
      </c>
      <c r="O1798" s="8" t="s">
        <v>72</v>
      </c>
      <c r="P1798" s="24">
        <v>0.98</v>
      </c>
      <c r="Q1798" s="166" t="s">
        <v>2320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8"/>
      <c r="AF1798" s="14"/>
      <c r="AG1798" s="14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2321</v>
      </c>
      <c r="F1799" s="8" t="s">
        <v>2322</v>
      </c>
      <c r="G1799" s="8" t="s">
        <v>2321</v>
      </c>
      <c r="H1799" s="101" t="s">
        <v>1994</v>
      </c>
      <c r="I1799" s="8" t="s">
        <v>1995</v>
      </c>
      <c r="J1799" s="8" t="s">
        <v>1996</v>
      </c>
      <c r="K1799" s="8" t="s">
        <v>32</v>
      </c>
      <c r="L1799" s="8" t="s">
        <v>2321</v>
      </c>
      <c r="M1799" s="8"/>
      <c r="N1799" s="8" t="s">
        <v>40</v>
      </c>
      <c r="O1799" s="8" t="s">
        <v>72</v>
      </c>
      <c r="P1799" s="24">
        <v>0.96</v>
      </c>
      <c r="Q1799" s="166" t="s">
        <v>2323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8"/>
      <c r="AF1799" s="14"/>
      <c r="AG1799" s="14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1994</v>
      </c>
      <c r="I1800" s="8" t="s">
        <v>1995</v>
      </c>
      <c r="J1800" s="8" t="s">
        <v>1996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2324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8"/>
      <c r="AF1800" s="14"/>
      <c r="AG1800" s="14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1994</v>
      </c>
      <c r="I1801" s="8" t="s">
        <v>1995</v>
      </c>
      <c r="J1801" s="8" t="s">
        <v>1996</v>
      </c>
      <c r="K1801" s="8" t="s">
        <v>32</v>
      </c>
      <c r="L1801" s="8" t="s">
        <v>2325</v>
      </c>
      <c r="M1801" s="8"/>
      <c r="N1801" s="8" t="s">
        <v>40</v>
      </c>
      <c r="O1801" s="8" t="s">
        <v>80</v>
      </c>
      <c r="P1801" s="24">
        <v>0</v>
      </c>
      <c r="Q1801" s="166" t="s">
        <v>2326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8"/>
      <c r="AF1801" s="14"/>
      <c r="AG1801" s="14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1994</v>
      </c>
      <c r="I1802" s="8" t="s">
        <v>1995</v>
      </c>
      <c r="J1802" s="8" t="s">
        <v>1996</v>
      </c>
      <c r="K1802" s="8" t="s">
        <v>32</v>
      </c>
      <c r="L1802" s="8" t="s">
        <v>2325</v>
      </c>
      <c r="M1802" s="8"/>
      <c r="N1802" s="8" t="s">
        <v>40</v>
      </c>
      <c r="O1802" s="8" t="s">
        <v>72</v>
      </c>
      <c r="P1802" s="24">
        <v>0.96</v>
      </c>
      <c r="Q1802" s="166" t="s">
        <v>2326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8"/>
      <c r="AF1802" s="14"/>
      <c r="AG1802" s="14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1994</v>
      </c>
      <c r="I1803" s="8" t="s">
        <v>1995</v>
      </c>
      <c r="J1803" s="8" t="s">
        <v>1996</v>
      </c>
      <c r="K1803" s="8" t="s">
        <v>32</v>
      </c>
      <c r="L1803" s="8" t="s">
        <v>2325</v>
      </c>
      <c r="M1803" s="8"/>
      <c r="N1803" s="8" t="s">
        <v>40</v>
      </c>
      <c r="O1803" s="8" t="s">
        <v>72</v>
      </c>
      <c r="P1803" s="24">
        <v>0.98</v>
      </c>
      <c r="Q1803" s="166" t="s">
        <v>2326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8"/>
      <c r="AF1803" s="14"/>
      <c r="AG1803" s="14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2327</v>
      </c>
      <c r="F1804" s="8" t="s">
        <v>2327</v>
      </c>
      <c r="G1804" s="8" t="s">
        <v>2327</v>
      </c>
      <c r="H1804" s="101" t="s">
        <v>1994</v>
      </c>
      <c r="I1804" s="8" t="s">
        <v>1995</v>
      </c>
      <c r="J1804" s="8" t="s">
        <v>1996</v>
      </c>
      <c r="K1804" s="8" t="s">
        <v>32</v>
      </c>
      <c r="L1804" s="8" t="s">
        <v>2327</v>
      </c>
      <c r="M1804" s="8"/>
      <c r="N1804" s="8" t="s">
        <v>57</v>
      </c>
      <c r="O1804" s="8" t="s">
        <v>41</v>
      </c>
      <c r="P1804" s="24">
        <v>0.04</v>
      </c>
      <c r="Q1804" s="166" t="s">
        <v>2328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8"/>
      <c r="AF1804" s="14"/>
      <c r="AG1804" s="14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2327</v>
      </c>
      <c r="F1805" s="8" t="s">
        <v>2329</v>
      </c>
      <c r="G1805" s="8" t="s">
        <v>2327</v>
      </c>
      <c r="H1805" s="101" t="s">
        <v>1994</v>
      </c>
      <c r="I1805" s="8" t="s">
        <v>1995</v>
      </c>
      <c r="J1805" s="8" t="s">
        <v>1996</v>
      </c>
      <c r="K1805" s="8" t="s">
        <v>32</v>
      </c>
      <c r="L1805" s="8" t="s">
        <v>2327</v>
      </c>
      <c r="M1805" s="8"/>
      <c r="N1805" s="8" t="s">
        <v>40</v>
      </c>
      <c r="O1805" s="8" t="s">
        <v>41</v>
      </c>
      <c r="P1805" s="24">
        <v>0.04</v>
      </c>
      <c r="Q1805" s="166" t="s">
        <v>2328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8"/>
      <c r="AF1805" s="14"/>
      <c r="AG1805" s="14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2330</v>
      </c>
      <c r="F1806" s="8" t="s">
        <v>2330</v>
      </c>
      <c r="G1806" s="8" t="s">
        <v>2330</v>
      </c>
      <c r="H1806" s="101" t="s">
        <v>1994</v>
      </c>
      <c r="I1806" s="8" t="s">
        <v>1995</v>
      </c>
      <c r="J1806" s="8" t="s">
        <v>1996</v>
      </c>
      <c r="K1806" s="8" t="s">
        <v>32</v>
      </c>
      <c r="L1806" s="8" t="s">
        <v>2325</v>
      </c>
      <c r="M1806" s="8"/>
      <c r="N1806" s="8" t="s">
        <v>57</v>
      </c>
      <c r="O1806" s="8" t="s">
        <v>72</v>
      </c>
      <c r="P1806" s="24">
        <v>0.92</v>
      </c>
      <c r="Q1806" s="166" t="s">
        <v>2326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8"/>
      <c r="AF1806" s="14"/>
      <c r="AG1806" s="14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1994</v>
      </c>
      <c r="I1807" s="8" t="s">
        <v>1995</v>
      </c>
      <c r="J1807" s="8" t="s">
        <v>1996</v>
      </c>
      <c r="K1807" s="8" t="s">
        <v>32</v>
      </c>
      <c r="L1807" s="8" t="s">
        <v>2327</v>
      </c>
      <c r="M1807" s="8"/>
      <c r="N1807" s="8" t="s">
        <v>40</v>
      </c>
      <c r="O1807" s="8" t="s">
        <v>72</v>
      </c>
      <c r="P1807" s="24">
        <v>0.96</v>
      </c>
      <c r="Q1807" s="166" t="s">
        <v>2331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8"/>
      <c r="AF1807" s="14"/>
      <c r="AG1807" s="14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1994</v>
      </c>
      <c r="I1808" s="8" t="s">
        <v>1995</v>
      </c>
      <c r="J1808" s="8" t="s">
        <v>1996</v>
      </c>
      <c r="K1808" s="8" t="s">
        <v>32</v>
      </c>
      <c r="L1808" s="8" t="s">
        <v>2332</v>
      </c>
      <c r="M1808" s="8"/>
      <c r="N1808" s="8" t="s">
        <v>40</v>
      </c>
      <c r="O1808" s="8" t="s">
        <v>41</v>
      </c>
      <c r="P1808" s="24">
        <v>0.02</v>
      </c>
      <c r="Q1808" s="166" t="s">
        <v>2333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8"/>
      <c r="AF1808" s="14"/>
      <c r="AG1808" s="14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1994</v>
      </c>
      <c r="I1809" s="8" t="s">
        <v>1995</v>
      </c>
      <c r="J1809" s="8" t="s">
        <v>1996</v>
      </c>
      <c r="K1809" s="8" t="s">
        <v>32</v>
      </c>
      <c r="L1809" s="8" t="s">
        <v>1757</v>
      </c>
      <c r="M1809" s="8"/>
      <c r="N1809" s="8" t="s">
        <v>40</v>
      </c>
      <c r="O1809" s="8" t="s">
        <v>41</v>
      </c>
      <c r="P1809" s="24">
        <v>0.02</v>
      </c>
      <c r="Q1809" s="166" t="s">
        <v>2334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8"/>
      <c r="AF1809" s="14"/>
      <c r="AG1809" s="14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2335</v>
      </c>
      <c r="G1810" s="8" t="s">
        <v>838</v>
      </c>
      <c r="H1810" s="101" t="s">
        <v>1994</v>
      </c>
      <c r="I1810" s="8" t="s">
        <v>1995</v>
      </c>
      <c r="J1810" s="8" t="s">
        <v>1996</v>
      </c>
      <c r="K1810" s="8" t="s">
        <v>32</v>
      </c>
      <c r="L1810" s="8" t="s">
        <v>2336</v>
      </c>
      <c r="M1810" s="8"/>
      <c r="N1810" s="8" t="s">
        <v>40</v>
      </c>
      <c r="O1810" s="8" t="s">
        <v>41</v>
      </c>
      <c r="P1810" s="24">
        <v>0.04</v>
      </c>
      <c r="Q1810" s="166" t="s">
        <v>2337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8"/>
      <c r="AF1810" s="14"/>
      <c r="AG1810" s="14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2335</v>
      </c>
      <c r="G1811" s="8" t="s">
        <v>838</v>
      </c>
      <c r="H1811" s="101" t="s">
        <v>1994</v>
      </c>
      <c r="I1811" s="8" t="s">
        <v>1995</v>
      </c>
      <c r="J1811" s="8" t="s">
        <v>1996</v>
      </c>
      <c r="K1811" s="8" t="s">
        <v>32</v>
      </c>
      <c r="L1811" s="8" t="s">
        <v>1757</v>
      </c>
      <c r="M1811" s="8"/>
      <c r="N1811" s="8" t="s">
        <v>40</v>
      </c>
      <c r="O1811" s="8" t="s">
        <v>41</v>
      </c>
      <c r="P1811" s="24">
        <v>0.04</v>
      </c>
      <c r="Q1811" s="166" t="s">
        <v>2334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8"/>
      <c r="AF1811" s="14"/>
      <c r="AG1811" s="14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1994</v>
      </c>
      <c r="I1812" s="8" t="s">
        <v>1995</v>
      </c>
      <c r="J1812" s="8" t="s">
        <v>1996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2338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8"/>
      <c r="AF1812" s="14" t="s">
        <v>2339</v>
      </c>
      <c r="AG1812" s="14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1994</v>
      </c>
      <c r="I1813" s="8" t="s">
        <v>1995</v>
      </c>
      <c r="J1813" s="8" t="s">
        <v>1996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2338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8"/>
      <c r="AF1813" s="14" t="s">
        <v>2339</v>
      </c>
      <c r="AG1813" s="14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2340</v>
      </c>
      <c r="F1814" s="8" t="s">
        <v>2340</v>
      </c>
      <c r="G1814" s="8" t="s">
        <v>2340</v>
      </c>
      <c r="H1814" s="101" t="s">
        <v>1994</v>
      </c>
      <c r="I1814" s="8" t="s">
        <v>1995</v>
      </c>
      <c r="J1814" s="8" t="s">
        <v>1996</v>
      </c>
      <c r="K1814" s="8" t="s">
        <v>32</v>
      </c>
      <c r="L1814" s="8" t="s">
        <v>2340</v>
      </c>
      <c r="M1814" s="8"/>
      <c r="N1814" s="8" t="s">
        <v>40</v>
      </c>
      <c r="O1814" s="8" t="s">
        <v>41</v>
      </c>
      <c r="P1814" s="24">
        <v>0.02</v>
      </c>
      <c r="Q1814" s="166" t="s">
        <v>2341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8"/>
      <c r="AF1814" s="14"/>
      <c r="AG1814" s="14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2340</v>
      </c>
      <c r="F1815" s="8" t="s">
        <v>2340</v>
      </c>
      <c r="G1815" s="8" t="s">
        <v>2340</v>
      </c>
      <c r="H1815" s="101" t="s">
        <v>1994</v>
      </c>
      <c r="I1815" s="8" t="s">
        <v>1995</v>
      </c>
      <c r="J1815" s="8" t="s">
        <v>1996</v>
      </c>
      <c r="K1815" s="8" t="s">
        <v>32</v>
      </c>
      <c r="L1815" s="8" t="s">
        <v>2340</v>
      </c>
      <c r="M1815" s="8"/>
      <c r="N1815" s="8" t="s">
        <v>40</v>
      </c>
      <c r="O1815" s="8" t="s">
        <v>80</v>
      </c>
      <c r="P1815" s="24">
        <v>0</v>
      </c>
      <c r="Q1815" s="166" t="s">
        <v>2341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8"/>
      <c r="AF1815" s="14"/>
      <c r="AG1815" s="14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2342</v>
      </c>
      <c r="F1816" s="8" t="s">
        <v>2343</v>
      </c>
      <c r="G1816" s="8" t="s">
        <v>2342</v>
      </c>
      <c r="H1816" s="101" t="s">
        <v>1994</v>
      </c>
      <c r="I1816" s="8" t="s">
        <v>1995</v>
      </c>
      <c r="J1816" s="8" t="s">
        <v>1996</v>
      </c>
      <c r="K1816" s="8" t="s">
        <v>32</v>
      </c>
      <c r="L1816" s="8" t="s">
        <v>2344</v>
      </c>
      <c r="M1816" s="24"/>
      <c r="N1816" s="8" t="s">
        <v>40</v>
      </c>
      <c r="O1816" s="8" t="s">
        <v>41</v>
      </c>
      <c r="P1816" s="24">
        <v>0.02</v>
      </c>
      <c r="Q1816" s="166" t="s">
        <v>2345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8"/>
      <c r="AF1816" s="14"/>
      <c r="AG1816" s="14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1994</v>
      </c>
      <c r="I1817" s="8" t="s">
        <v>1995</v>
      </c>
      <c r="J1817" s="8" t="s">
        <v>1996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2346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8"/>
      <c r="AF1817" s="14"/>
      <c r="AG1817" s="14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1994</v>
      </c>
      <c r="I1818" s="8" t="s">
        <v>1995</v>
      </c>
      <c r="J1818" s="8" t="s">
        <v>1996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2346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8"/>
      <c r="AF1818" s="14"/>
      <c r="AG1818" s="14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1994</v>
      </c>
      <c r="I1819" s="8" t="s">
        <v>1995</v>
      </c>
      <c r="J1819" s="8" t="s">
        <v>1996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2346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8"/>
      <c r="AF1819" s="14"/>
      <c r="AG1819" s="14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2347</v>
      </c>
      <c r="F1820" s="8" t="s">
        <v>2347</v>
      </c>
      <c r="G1820" s="8" t="s">
        <v>2347</v>
      </c>
      <c r="H1820" s="101" t="s">
        <v>1994</v>
      </c>
      <c r="I1820" s="8" t="s">
        <v>1995</v>
      </c>
      <c r="J1820" s="8" t="s">
        <v>1996</v>
      </c>
      <c r="K1820" s="8" t="s">
        <v>32</v>
      </c>
      <c r="L1820" s="8" t="s">
        <v>2347</v>
      </c>
      <c r="M1820" s="24"/>
      <c r="N1820" s="8" t="s">
        <v>40</v>
      </c>
      <c r="O1820" s="8" t="s">
        <v>41</v>
      </c>
      <c r="P1820" s="24">
        <v>0.02</v>
      </c>
      <c r="Q1820" s="166" t="s">
        <v>2348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8"/>
      <c r="AF1820" s="14"/>
      <c r="AG1820" s="14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2349</v>
      </c>
      <c r="F1821" s="8" t="s">
        <v>2349</v>
      </c>
      <c r="G1821" s="8" t="s">
        <v>2349</v>
      </c>
      <c r="H1821" s="101" t="s">
        <v>1994</v>
      </c>
      <c r="I1821" s="8" t="s">
        <v>1995</v>
      </c>
      <c r="J1821" s="8" t="s">
        <v>1996</v>
      </c>
      <c r="K1821" s="8" t="s">
        <v>32</v>
      </c>
      <c r="L1821" s="8" t="s">
        <v>2350</v>
      </c>
      <c r="M1821" s="24"/>
      <c r="N1821" s="8" t="s">
        <v>57</v>
      </c>
      <c r="O1821" s="8" t="s">
        <v>41</v>
      </c>
      <c r="P1821" s="24">
        <v>0.04</v>
      </c>
      <c r="Q1821" s="166" t="s">
        <v>2351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8"/>
      <c r="AF1821" s="14"/>
      <c r="AG1821" s="14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2349</v>
      </c>
      <c r="F1822" s="8" t="s">
        <v>2349</v>
      </c>
      <c r="G1822" s="8" t="s">
        <v>2349</v>
      </c>
      <c r="H1822" s="101" t="s">
        <v>1994</v>
      </c>
      <c r="I1822" s="8" t="s">
        <v>1995</v>
      </c>
      <c r="J1822" s="8" t="s">
        <v>1996</v>
      </c>
      <c r="K1822" s="8" t="s">
        <v>32</v>
      </c>
      <c r="L1822" s="8" t="s">
        <v>2350</v>
      </c>
      <c r="M1822" s="24"/>
      <c r="N1822" s="8" t="s">
        <v>40</v>
      </c>
      <c r="O1822" s="8" t="s">
        <v>41</v>
      </c>
      <c r="P1822" s="24">
        <v>0.02</v>
      </c>
      <c r="Q1822" s="166" t="s">
        <v>2352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8"/>
      <c r="AF1822" s="14"/>
      <c r="AG1822" s="14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2349</v>
      </c>
      <c r="F1823" s="8" t="s">
        <v>2349</v>
      </c>
      <c r="G1823" s="8" t="s">
        <v>2349</v>
      </c>
      <c r="H1823" s="101" t="s">
        <v>1994</v>
      </c>
      <c r="I1823" s="8" t="s">
        <v>1995</v>
      </c>
      <c r="J1823" s="8" t="s">
        <v>1996</v>
      </c>
      <c r="K1823" s="8" t="s">
        <v>32</v>
      </c>
      <c r="L1823" s="8" t="s">
        <v>2350</v>
      </c>
      <c r="M1823" s="24"/>
      <c r="N1823" s="8" t="s">
        <v>331</v>
      </c>
      <c r="O1823" s="8" t="s">
        <v>41</v>
      </c>
      <c r="P1823" s="24">
        <v>0.04</v>
      </c>
      <c r="Q1823" s="166" t="s">
        <v>2351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8"/>
      <c r="AF1823" s="14"/>
      <c r="AG1823" s="14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2353</v>
      </c>
      <c r="F1824" s="8" t="s">
        <v>2353</v>
      </c>
      <c r="G1824" s="8" t="s">
        <v>2353</v>
      </c>
      <c r="H1824" s="101" t="s">
        <v>1994</v>
      </c>
      <c r="I1824" s="8" t="s">
        <v>1995</v>
      </c>
      <c r="J1824" s="8" t="s">
        <v>1996</v>
      </c>
      <c r="K1824" s="8" t="s">
        <v>32</v>
      </c>
      <c r="L1824" s="8" t="s">
        <v>2353</v>
      </c>
      <c r="M1824" s="24"/>
      <c r="N1824" s="8" t="s">
        <v>40</v>
      </c>
      <c r="O1824" s="8" t="s">
        <v>72</v>
      </c>
      <c r="P1824" s="24">
        <v>0.98</v>
      </c>
      <c r="Q1824" s="166" t="s">
        <v>2354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8"/>
      <c r="AF1824" s="14"/>
      <c r="AG1824" s="14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2355</v>
      </c>
      <c r="F1825" s="8" t="s">
        <v>2355</v>
      </c>
      <c r="G1825" s="8" t="s">
        <v>2355</v>
      </c>
      <c r="H1825" s="101" t="s">
        <v>1994</v>
      </c>
      <c r="I1825" s="8" t="s">
        <v>1995</v>
      </c>
      <c r="J1825" s="8" t="s">
        <v>1996</v>
      </c>
      <c r="K1825" s="8" t="s">
        <v>32</v>
      </c>
      <c r="L1825" s="8" t="s">
        <v>2355</v>
      </c>
      <c r="M1825" s="24"/>
      <c r="N1825" s="8" t="s">
        <v>57</v>
      </c>
      <c r="O1825" s="8" t="s">
        <v>41</v>
      </c>
      <c r="P1825" s="24">
        <v>0.04</v>
      </c>
      <c r="Q1825" s="166" t="s">
        <v>2356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8"/>
      <c r="AF1825" s="14"/>
      <c r="AG1825" s="14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2357</v>
      </c>
      <c r="F1826" s="8" t="s">
        <v>2357</v>
      </c>
      <c r="G1826" s="8" t="s">
        <v>2357</v>
      </c>
      <c r="H1826" s="101" t="s">
        <v>1994</v>
      </c>
      <c r="I1826" s="8" t="s">
        <v>1995</v>
      </c>
      <c r="J1826" s="8" t="s">
        <v>1996</v>
      </c>
      <c r="K1826" s="8" t="s">
        <v>32</v>
      </c>
      <c r="L1826" s="8" t="s">
        <v>1768</v>
      </c>
      <c r="M1826" s="24"/>
      <c r="N1826" s="8" t="s">
        <v>40</v>
      </c>
      <c r="O1826" s="8" t="s">
        <v>80</v>
      </c>
      <c r="P1826" s="24">
        <v>0</v>
      </c>
      <c r="Q1826" s="166" t="s">
        <v>2315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8"/>
      <c r="AF1826" s="14"/>
      <c r="AG1826" s="14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1777</v>
      </c>
      <c r="F1827" s="8" t="s">
        <v>1777</v>
      </c>
      <c r="G1827" s="8" t="s">
        <v>1777</v>
      </c>
      <c r="H1827" s="101" t="s">
        <v>1994</v>
      </c>
      <c r="I1827" s="8" t="s">
        <v>1995</v>
      </c>
      <c r="J1827" s="8" t="s">
        <v>1996</v>
      </c>
      <c r="K1827" s="8" t="s">
        <v>32</v>
      </c>
      <c r="L1827" s="8" t="s">
        <v>1777</v>
      </c>
      <c r="M1827" s="24"/>
      <c r="N1827" s="8" t="s">
        <v>40</v>
      </c>
      <c r="O1827" s="8" t="s">
        <v>80</v>
      </c>
      <c r="P1827" s="24">
        <v>0</v>
      </c>
      <c r="Q1827" s="166" t="s">
        <v>2358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8"/>
      <c r="AF1827" s="14" t="s">
        <v>2359</v>
      </c>
      <c r="AG1827" s="14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1994</v>
      </c>
      <c r="I1828" s="8" t="s">
        <v>1995</v>
      </c>
      <c r="J1828" s="8" t="s">
        <v>1996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8"/>
      <c r="AF1828" s="14"/>
      <c r="AG1828" s="14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2360</v>
      </c>
      <c r="F1829" s="8" t="s">
        <v>2360</v>
      </c>
      <c r="G1829" s="8" t="s">
        <v>2360</v>
      </c>
      <c r="H1829" s="101" t="s">
        <v>1994</v>
      </c>
      <c r="I1829" s="8" t="s">
        <v>1995</v>
      </c>
      <c r="J1829" s="8" t="s">
        <v>1996</v>
      </c>
      <c r="K1829" s="8" t="s">
        <v>32</v>
      </c>
      <c r="L1829" s="8" t="s">
        <v>2360</v>
      </c>
      <c r="M1829" s="24"/>
      <c r="N1829" s="8" t="s">
        <v>40</v>
      </c>
      <c r="O1829" s="8" t="s">
        <v>41</v>
      </c>
      <c r="P1829" s="24">
        <v>0.04</v>
      </c>
      <c r="Q1829" s="166" t="s">
        <v>2361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8"/>
      <c r="AF1829" s="14"/>
      <c r="AG1829" s="14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2360</v>
      </c>
      <c r="F1830" s="8" t="s">
        <v>2360</v>
      </c>
      <c r="G1830" s="8" t="s">
        <v>2360</v>
      </c>
      <c r="H1830" s="101" t="s">
        <v>1994</v>
      </c>
      <c r="I1830" s="8" t="s">
        <v>1995</v>
      </c>
      <c r="J1830" s="8" t="s">
        <v>1996</v>
      </c>
      <c r="K1830" s="8" t="s">
        <v>32</v>
      </c>
      <c r="L1830" s="8" t="s">
        <v>2360</v>
      </c>
      <c r="M1830" s="24"/>
      <c r="N1830" s="8" t="s">
        <v>40</v>
      </c>
      <c r="O1830" s="8" t="s">
        <v>80</v>
      </c>
      <c r="P1830" s="24">
        <v>0</v>
      </c>
      <c r="Q1830" s="166" t="s">
        <v>2361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8"/>
      <c r="AF1830" s="14"/>
      <c r="AG1830" s="14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2360</v>
      </c>
      <c r="F1831" s="8" t="s">
        <v>2360</v>
      </c>
      <c r="G1831" s="8" t="s">
        <v>2360</v>
      </c>
      <c r="H1831" s="101" t="s">
        <v>1994</v>
      </c>
      <c r="I1831" s="8" t="s">
        <v>1995</v>
      </c>
      <c r="J1831" s="8" t="s">
        <v>1996</v>
      </c>
      <c r="K1831" s="8" t="s">
        <v>32</v>
      </c>
      <c r="L1831" s="8" t="s">
        <v>2360</v>
      </c>
      <c r="M1831" s="24"/>
      <c r="N1831" s="8" t="s">
        <v>331</v>
      </c>
      <c r="O1831" s="8" t="s">
        <v>80</v>
      </c>
      <c r="P1831" s="24">
        <v>0</v>
      </c>
      <c r="Q1831" s="166" t="s">
        <v>2361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8"/>
      <c r="AF1831" s="14"/>
      <c r="AG1831" s="14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1994</v>
      </c>
      <c r="I1832" s="8" t="s">
        <v>1995</v>
      </c>
      <c r="J1832" s="8" t="s">
        <v>1996</v>
      </c>
      <c r="K1832" s="8" t="s">
        <v>32</v>
      </c>
      <c r="L1832" s="8" t="s">
        <v>2362</v>
      </c>
      <c r="M1832" s="24"/>
      <c r="N1832" s="8" t="s">
        <v>57</v>
      </c>
      <c r="O1832" s="8" t="s">
        <v>41</v>
      </c>
      <c r="P1832" s="24">
        <v>0.02</v>
      </c>
      <c r="Q1832" s="166" t="s">
        <v>2363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8"/>
      <c r="AF1832" s="14"/>
      <c r="AG1832" s="14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1994</v>
      </c>
      <c r="I1833" s="8" t="s">
        <v>1995</v>
      </c>
      <c r="J1833" s="8" t="s">
        <v>1996</v>
      </c>
      <c r="K1833" s="8" t="s">
        <v>32</v>
      </c>
      <c r="L1833" s="8" t="s">
        <v>2362</v>
      </c>
      <c r="M1833" s="24"/>
      <c r="N1833" s="8" t="s">
        <v>57</v>
      </c>
      <c r="O1833" s="8" t="s">
        <v>41</v>
      </c>
      <c r="P1833" s="24">
        <v>0.06</v>
      </c>
      <c r="Q1833" s="166" t="s">
        <v>2363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8"/>
      <c r="AF1833" s="14"/>
      <c r="AG1833" s="14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1994</v>
      </c>
      <c r="I1834" s="8" t="s">
        <v>1995</v>
      </c>
      <c r="J1834" s="8" t="s">
        <v>1996</v>
      </c>
      <c r="K1834" s="8" t="s">
        <v>32</v>
      </c>
      <c r="L1834" s="8" t="s">
        <v>2362</v>
      </c>
      <c r="M1834" s="24"/>
      <c r="N1834" s="8" t="s">
        <v>40</v>
      </c>
      <c r="O1834" s="8" t="s">
        <v>41</v>
      </c>
      <c r="P1834" s="24">
        <v>0.02</v>
      </c>
      <c r="Q1834" s="166" t="s">
        <v>2364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8" t="s">
        <v>3307</v>
      </c>
      <c r="AF1834" s="14"/>
      <c r="AG1834" s="14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1994</v>
      </c>
      <c r="I1835" s="8" t="s">
        <v>1995</v>
      </c>
      <c r="J1835" s="8" t="s">
        <v>1996</v>
      </c>
      <c r="K1835" s="8" t="s">
        <v>32</v>
      </c>
      <c r="L1835" s="8" t="s">
        <v>2362</v>
      </c>
      <c r="M1835" s="24"/>
      <c r="N1835" s="8" t="s">
        <v>40</v>
      </c>
      <c r="O1835" s="8" t="s">
        <v>41</v>
      </c>
      <c r="P1835" s="24">
        <v>0.03</v>
      </c>
      <c r="Q1835" s="166" t="s">
        <v>2364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8"/>
      <c r="AF1835" s="14"/>
      <c r="AG1835" s="14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2365</v>
      </c>
      <c r="F1836" s="8" t="s">
        <v>2365</v>
      </c>
      <c r="G1836" s="8" t="s">
        <v>2365</v>
      </c>
      <c r="H1836" s="101" t="s">
        <v>1994</v>
      </c>
      <c r="I1836" s="8" t="s">
        <v>1995</v>
      </c>
      <c r="J1836" s="8" t="s">
        <v>1996</v>
      </c>
      <c r="K1836" s="8" t="s">
        <v>32</v>
      </c>
      <c r="L1836" s="8" t="s">
        <v>2366</v>
      </c>
      <c r="M1836" s="24"/>
      <c r="N1836" s="8" t="s">
        <v>40</v>
      </c>
      <c r="O1836" s="8" t="s">
        <v>80</v>
      </c>
      <c r="P1836" s="24">
        <v>0</v>
      </c>
      <c r="Q1836" s="166" t="s">
        <v>2367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8"/>
      <c r="AF1836" s="14"/>
      <c r="AG1836" s="14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1994</v>
      </c>
      <c r="I1837" s="8" t="s">
        <v>1995</v>
      </c>
      <c r="J1837" s="8" t="s">
        <v>1996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2368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8"/>
      <c r="AF1837" s="14"/>
      <c r="AG1837" s="14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1994</v>
      </c>
      <c r="I1838" s="8" t="s">
        <v>1995</v>
      </c>
      <c r="J1838" s="8" t="s">
        <v>1996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2368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8"/>
      <c r="AF1838" s="14"/>
      <c r="AG1838" s="14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2369</v>
      </c>
      <c r="F1839" s="8" t="s">
        <v>2370</v>
      </c>
      <c r="G1839" s="8" t="s">
        <v>2369</v>
      </c>
      <c r="H1839" s="101" t="s">
        <v>1994</v>
      </c>
      <c r="I1839" s="8" t="s">
        <v>1995</v>
      </c>
      <c r="J1839" s="8" t="s">
        <v>1996</v>
      </c>
      <c r="K1839" s="8" t="s">
        <v>32</v>
      </c>
      <c r="L1839" s="8" t="s">
        <v>2369</v>
      </c>
      <c r="M1839" s="24"/>
      <c r="N1839" s="8" t="s">
        <v>40</v>
      </c>
      <c r="O1839" s="8" t="s">
        <v>41</v>
      </c>
      <c r="P1839" s="24">
        <v>0.02</v>
      </c>
      <c r="Q1839" s="166" t="s">
        <v>2371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8"/>
      <c r="AF1839" s="14"/>
      <c r="AG1839" s="14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1994</v>
      </c>
      <c r="I1840" s="8" t="s">
        <v>1995</v>
      </c>
      <c r="J1840" s="8" t="s">
        <v>1996</v>
      </c>
      <c r="K1840" s="8" t="s">
        <v>32</v>
      </c>
      <c r="L1840" s="8" t="s">
        <v>2372</v>
      </c>
      <c r="M1840" s="24"/>
      <c r="N1840" s="8" t="s">
        <v>40</v>
      </c>
      <c r="O1840" s="8" t="s">
        <v>41</v>
      </c>
      <c r="P1840" s="24">
        <v>0.02</v>
      </c>
      <c r="Q1840" s="166" t="s">
        <v>2373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8"/>
      <c r="AF1840" s="14"/>
      <c r="AG1840" s="14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1994</v>
      </c>
      <c r="I1841" s="8" t="s">
        <v>1995</v>
      </c>
      <c r="J1841" s="8" t="s">
        <v>1996</v>
      </c>
      <c r="K1841" s="8" t="s">
        <v>32</v>
      </c>
      <c r="L1841" s="8" t="s">
        <v>2372</v>
      </c>
      <c r="M1841" s="24"/>
      <c r="N1841" s="8" t="s">
        <v>40</v>
      </c>
      <c r="O1841" s="8" t="s">
        <v>41</v>
      </c>
      <c r="P1841" s="24">
        <v>0.04</v>
      </c>
      <c r="Q1841" s="166" t="s">
        <v>2373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8"/>
      <c r="AF1841" s="14"/>
      <c r="AG1841" s="14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2374</v>
      </c>
      <c r="F1842" s="8" t="s">
        <v>2374</v>
      </c>
      <c r="G1842" s="8" t="s">
        <v>2374</v>
      </c>
      <c r="H1842" s="101" t="s">
        <v>1994</v>
      </c>
      <c r="I1842" s="8" t="s">
        <v>1995</v>
      </c>
      <c r="J1842" s="8" t="s">
        <v>1996</v>
      </c>
      <c r="K1842" s="8" t="s">
        <v>32</v>
      </c>
      <c r="L1842" s="8" t="s">
        <v>2374</v>
      </c>
      <c r="M1842" s="24"/>
      <c r="N1842" s="8" t="s">
        <v>40</v>
      </c>
      <c r="O1842" s="8" t="s">
        <v>41</v>
      </c>
      <c r="P1842" s="24">
        <v>0.02</v>
      </c>
      <c r="Q1842" s="166" t="s">
        <v>2375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8"/>
      <c r="AF1842" s="14"/>
      <c r="AG1842" s="14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2376</v>
      </c>
      <c r="F1843" s="8" t="s">
        <v>2376</v>
      </c>
      <c r="G1843" s="8" t="s">
        <v>2376</v>
      </c>
      <c r="H1843" s="101" t="s">
        <v>1994</v>
      </c>
      <c r="I1843" s="8" t="s">
        <v>1995</v>
      </c>
      <c r="J1843" s="8" t="s">
        <v>1996</v>
      </c>
      <c r="K1843" s="8" t="s">
        <v>32</v>
      </c>
      <c r="L1843" s="8" t="s">
        <v>2376</v>
      </c>
      <c r="M1843" s="24"/>
      <c r="N1843" s="8" t="s">
        <v>57</v>
      </c>
      <c r="O1843" s="8" t="s">
        <v>80</v>
      </c>
      <c r="P1843" s="24">
        <v>0</v>
      </c>
      <c r="Q1843" s="166" t="s">
        <v>2377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8"/>
      <c r="AF1843" s="14"/>
      <c r="AG1843" s="14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2378</v>
      </c>
      <c r="F1844" s="8" t="s">
        <v>2378</v>
      </c>
      <c r="G1844" s="8" t="s">
        <v>2378</v>
      </c>
      <c r="H1844" s="101" t="s">
        <v>1994</v>
      </c>
      <c r="I1844" s="8" t="s">
        <v>1995</v>
      </c>
      <c r="J1844" s="8" t="s">
        <v>1996</v>
      </c>
      <c r="K1844" s="8" t="s">
        <v>32</v>
      </c>
      <c r="L1844" s="8" t="s">
        <v>2378</v>
      </c>
      <c r="M1844" s="24"/>
      <c r="N1844" s="8" t="s">
        <v>40</v>
      </c>
      <c r="O1844" s="8" t="s">
        <v>41</v>
      </c>
      <c r="P1844" s="24">
        <v>0.02</v>
      </c>
      <c r="Q1844" s="166" t="s">
        <v>2379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8"/>
      <c r="AF1844" s="14"/>
      <c r="AG1844" s="14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2378</v>
      </c>
      <c r="F1845" s="8" t="s">
        <v>2378</v>
      </c>
      <c r="G1845" s="8" t="s">
        <v>2378</v>
      </c>
      <c r="H1845" s="101" t="s">
        <v>1994</v>
      </c>
      <c r="I1845" s="8" t="s">
        <v>1995</v>
      </c>
      <c r="J1845" s="8" t="s">
        <v>1996</v>
      </c>
      <c r="K1845" s="8" t="s">
        <v>32</v>
      </c>
      <c r="L1845" s="8" t="s">
        <v>2378</v>
      </c>
      <c r="M1845" s="24"/>
      <c r="N1845" s="8" t="s">
        <v>40</v>
      </c>
      <c r="O1845" s="8" t="s">
        <v>80</v>
      </c>
      <c r="P1845" s="24">
        <v>0</v>
      </c>
      <c r="Q1845" s="166" t="s">
        <v>2379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8"/>
      <c r="AF1845" s="14"/>
      <c r="AG1845" s="14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2380</v>
      </c>
      <c r="F1846" s="8" t="s">
        <v>2380</v>
      </c>
      <c r="G1846" s="8" t="s">
        <v>2380</v>
      </c>
      <c r="H1846" s="101" t="s">
        <v>1994</v>
      </c>
      <c r="I1846" s="8" t="s">
        <v>1995</v>
      </c>
      <c r="J1846" s="8" t="s">
        <v>1996</v>
      </c>
      <c r="K1846" s="8" t="s">
        <v>32</v>
      </c>
      <c r="L1846" s="8" t="s">
        <v>2380</v>
      </c>
      <c r="M1846" s="24"/>
      <c r="N1846" s="8" t="s">
        <v>40</v>
      </c>
      <c r="O1846" s="8" t="s">
        <v>41</v>
      </c>
      <c r="P1846" s="24">
        <v>0.03</v>
      </c>
      <c r="Q1846" s="166" t="s">
        <v>2381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8"/>
      <c r="AF1846" s="14"/>
      <c r="AG1846" s="14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2382</v>
      </c>
      <c r="F1847" s="8" t="s">
        <v>2382</v>
      </c>
      <c r="G1847" s="8" t="s">
        <v>2382</v>
      </c>
      <c r="H1847" s="101" t="s">
        <v>1994</v>
      </c>
      <c r="I1847" s="8" t="s">
        <v>1995</v>
      </c>
      <c r="J1847" s="8" t="s">
        <v>1996</v>
      </c>
      <c r="K1847" s="8" t="s">
        <v>32</v>
      </c>
      <c r="L1847" s="8" t="s">
        <v>2382</v>
      </c>
      <c r="M1847" s="24"/>
      <c r="N1847" s="8" t="s">
        <v>57</v>
      </c>
      <c r="O1847" s="8" t="s">
        <v>80</v>
      </c>
      <c r="P1847" s="24">
        <v>0</v>
      </c>
      <c r="Q1847" s="166" t="s">
        <v>2383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8"/>
      <c r="AF1847" s="14"/>
      <c r="AG1847" s="14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2384</v>
      </c>
      <c r="F1848" s="8" t="s">
        <v>2384</v>
      </c>
      <c r="G1848" s="8" t="s">
        <v>2384</v>
      </c>
      <c r="H1848" s="101" t="s">
        <v>1994</v>
      </c>
      <c r="I1848" s="8" t="s">
        <v>1995</v>
      </c>
      <c r="J1848" s="8" t="s">
        <v>1996</v>
      </c>
      <c r="K1848" s="8" t="s">
        <v>32</v>
      </c>
      <c r="L1848" s="8" t="s">
        <v>2384</v>
      </c>
      <c r="M1848" s="24"/>
      <c r="N1848" s="8" t="s">
        <v>57</v>
      </c>
      <c r="O1848" s="8" t="s">
        <v>41</v>
      </c>
      <c r="P1848" s="24">
        <v>0.1</v>
      </c>
      <c r="Q1848" s="166" t="s">
        <v>2385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8"/>
      <c r="AF1848" s="14"/>
      <c r="AG1848" s="14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2386</v>
      </c>
      <c r="F1849" s="8" t="s">
        <v>2386</v>
      </c>
      <c r="G1849" s="8" t="s">
        <v>2386</v>
      </c>
      <c r="H1849" s="101" t="s">
        <v>1994</v>
      </c>
      <c r="I1849" s="8" t="s">
        <v>1995</v>
      </c>
      <c r="J1849" s="8" t="s">
        <v>1996</v>
      </c>
      <c r="K1849" s="8" t="s">
        <v>32</v>
      </c>
      <c r="L1849" s="8" t="s">
        <v>2387</v>
      </c>
      <c r="M1849" s="24"/>
      <c r="N1849" s="8" t="s">
        <v>40</v>
      </c>
      <c r="O1849" s="8" t="s">
        <v>41</v>
      </c>
      <c r="P1849" s="24">
        <v>0.02</v>
      </c>
      <c r="Q1849" s="166" t="s">
        <v>2388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8"/>
      <c r="AF1849" s="14"/>
      <c r="AG1849" s="14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2386</v>
      </c>
      <c r="F1850" s="8" t="s">
        <v>2386</v>
      </c>
      <c r="G1850" s="8" t="s">
        <v>2386</v>
      </c>
      <c r="H1850" s="101" t="s">
        <v>1994</v>
      </c>
      <c r="I1850" s="8" t="s">
        <v>1995</v>
      </c>
      <c r="J1850" s="8" t="s">
        <v>1996</v>
      </c>
      <c r="K1850" s="8" t="s">
        <v>32</v>
      </c>
      <c r="L1850" s="8" t="s">
        <v>2389</v>
      </c>
      <c r="M1850" s="24"/>
      <c r="N1850" s="8" t="s">
        <v>40</v>
      </c>
      <c r="O1850" s="8" t="s">
        <v>41</v>
      </c>
      <c r="P1850" s="24">
        <v>0.02</v>
      </c>
      <c r="Q1850" s="166" t="s">
        <v>2390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8"/>
      <c r="AF1850" s="14"/>
      <c r="AG1850" s="14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2386</v>
      </c>
      <c r="F1851" s="8" t="s">
        <v>2386</v>
      </c>
      <c r="G1851" s="8" t="s">
        <v>2386</v>
      </c>
      <c r="H1851" s="101" t="s">
        <v>1994</v>
      </c>
      <c r="I1851" s="8" t="s">
        <v>1995</v>
      </c>
      <c r="J1851" s="8" t="s">
        <v>1996</v>
      </c>
      <c r="K1851" s="8" t="s">
        <v>32</v>
      </c>
      <c r="L1851" s="8" t="s">
        <v>2391</v>
      </c>
      <c r="M1851" s="24"/>
      <c r="N1851" s="8" t="s">
        <v>40</v>
      </c>
      <c r="O1851" s="8" t="s">
        <v>41</v>
      </c>
      <c r="P1851" s="24">
        <v>0.02</v>
      </c>
      <c r="Q1851" s="166" t="s">
        <v>2392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8"/>
      <c r="AF1851" s="14"/>
      <c r="AG1851" s="14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2386</v>
      </c>
      <c r="F1852" s="8" t="s">
        <v>2386</v>
      </c>
      <c r="G1852" s="8" t="s">
        <v>2386</v>
      </c>
      <c r="H1852" s="101" t="s">
        <v>1994</v>
      </c>
      <c r="I1852" s="8" t="s">
        <v>1995</v>
      </c>
      <c r="J1852" s="8" t="s">
        <v>1996</v>
      </c>
      <c r="K1852" s="8" t="s">
        <v>32</v>
      </c>
      <c r="L1852" s="8" t="s">
        <v>2393</v>
      </c>
      <c r="M1852" s="24"/>
      <c r="N1852" s="8" t="s">
        <v>40</v>
      </c>
      <c r="O1852" s="8" t="s">
        <v>41</v>
      </c>
      <c r="P1852" s="24">
        <v>0.02</v>
      </c>
      <c r="Q1852" s="166" t="s">
        <v>2394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8"/>
      <c r="AF1852" s="14"/>
      <c r="AG1852" s="14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1994</v>
      </c>
      <c r="I1853" s="8" t="s">
        <v>1995</v>
      </c>
      <c r="J1853" s="8" t="s">
        <v>1996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2395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8"/>
      <c r="AF1853" s="14"/>
      <c r="AG1853" s="14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2396</v>
      </c>
      <c r="F1854" s="8" t="s">
        <v>2396</v>
      </c>
      <c r="G1854" s="8" t="s">
        <v>2396</v>
      </c>
      <c r="H1854" s="101" t="s">
        <v>1994</v>
      </c>
      <c r="I1854" s="8" t="s">
        <v>1995</v>
      </c>
      <c r="J1854" s="8" t="s">
        <v>1996</v>
      </c>
      <c r="K1854" s="8" t="s">
        <v>32</v>
      </c>
      <c r="L1854" s="8" t="s">
        <v>2396</v>
      </c>
      <c r="M1854" s="24"/>
      <c r="N1854" s="8" t="s">
        <v>57</v>
      </c>
      <c r="O1854" s="8" t="s">
        <v>80</v>
      </c>
      <c r="P1854" s="24">
        <v>0</v>
      </c>
      <c r="Q1854" s="166" t="s">
        <v>2397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8"/>
      <c r="AF1854" s="14"/>
      <c r="AG1854" s="14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2396</v>
      </c>
      <c r="F1855" s="8" t="s">
        <v>2396</v>
      </c>
      <c r="G1855" s="8" t="s">
        <v>2396</v>
      </c>
      <c r="H1855" s="101" t="s">
        <v>1994</v>
      </c>
      <c r="I1855" s="8" t="s">
        <v>1995</v>
      </c>
      <c r="J1855" s="8" t="s">
        <v>1996</v>
      </c>
      <c r="K1855" s="8" t="s">
        <v>32</v>
      </c>
      <c r="L1855" s="8" t="s">
        <v>2396</v>
      </c>
      <c r="M1855" s="24"/>
      <c r="N1855" s="8" t="s">
        <v>40</v>
      </c>
      <c r="O1855" s="8" t="s">
        <v>80</v>
      </c>
      <c r="P1855" s="24">
        <v>0</v>
      </c>
      <c r="Q1855" s="166" t="s">
        <v>2398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8"/>
      <c r="AF1855" s="14"/>
      <c r="AG1855" s="14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2399</v>
      </c>
      <c r="F1856" s="8" t="s">
        <v>2400</v>
      </c>
      <c r="G1856" s="8" t="s">
        <v>2399</v>
      </c>
      <c r="H1856" s="101" t="s">
        <v>1994</v>
      </c>
      <c r="I1856" s="8" t="s">
        <v>1995</v>
      </c>
      <c r="J1856" s="8" t="s">
        <v>1996</v>
      </c>
      <c r="K1856" s="8" t="s">
        <v>32</v>
      </c>
      <c r="L1856" s="8" t="s">
        <v>2399</v>
      </c>
      <c r="M1856" s="24"/>
      <c r="N1856" s="8" t="s">
        <v>40</v>
      </c>
      <c r="O1856" s="8" t="s">
        <v>41</v>
      </c>
      <c r="P1856" s="24">
        <v>0.02</v>
      </c>
      <c r="Q1856" s="166" t="s">
        <v>2401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8"/>
      <c r="AF1856" s="14"/>
      <c r="AG1856" s="14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2399</v>
      </c>
      <c r="F1857" s="8" t="s">
        <v>2400</v>
      </c>
      <c r="G1857" s="8" t="s">
        <v>2399</v>
      </c>
      <c r="H1857" s="101" t="s">
        <v>1994</v>
      </c>
      <c r="I1857" s="8" t="s">
        <v>1995</v>
      </c>
      <c r="J1857" s="8" t="s">
        <v>1996</v>
      </c>
      <c r="K1857" s="8" t="s">
        <v>32</v>
      </c>
      <c r="L1857" s="8" t="s">
        <v>2399</v>
      </c>
      <c r="M1857" s="24"/>
      <c r="N1857" s="8" t="s">
        <v>40</v>
      </c>
      <c r="O1857" s="8" t="s">
        <v>80</v>
      </c>
      <c r="P1857" s="24">
        <v>0</v>
      </c>
      <c r="Q1857" s="166" t="s">
        <v>2401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8"/>
      <c r="AF1857" s="14"/>
      <c r="AG1857" s="14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1994</v>
      </c>
      <c r="I1858" s="8" t="s">
        <v>1995</v>
      </c>
      <c r="J1858" s="8" t="s">
        <v>1996</v>
      </c>
      <c r="K1858" s="8" t="s">
        <v>32</v>
      </c>
      <c r="L1858" s="8" t="s">
        <v>2402</v>
      </c>
      <c r="M1858" s="24"/>
      <c r="N1858" s="8" t="s">
        <v>40</v>
      </c>
      <c r="O1858" s="8" t="s">
        <v>41</v>
      </c>
      <c r="P1858" s="24">
        <v>0.02</v>
      </c>
      <c r="Q1858" s="166" t="s">
        <v>2403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8"/>
      <c r="AF1858" s="14"/>
      <c r="AG1858" s="14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1994</v>
      </c>
      <c r="I1859" s="8" t="s">
        <v>1995</v>
      </c>
      <c r="J1859" s="8" t="s">
        <v>1996</v>
      </c>
      <c r="K1859" s="8" t="s">
        <v>32</v>
      </c>
      <c r="L1859" s="8" t="s">
        <v>2402</v>
      </c>
      <c r="M1859" s="24"/>
      <c r="N1859" s="8" t="s">
        <v>40</v>
      </c>
      <c r="O1859" s="8" t="s">
        <v>80</v>
      </c>
      <c r="P1859" s="24">
        <v>0</v>
      </c>
      <c r="Q1859" s="166" t="s">
        <v>2403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8"/>
      <c r="AF1859" s="14"/>
      <c r="AG1859" s="14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1994</v>
      </c>
      <c r="I1860" s="8" t="s">
        <v>1995</v>
      </c>
      <c r="J1860" s="8" t="s">
        <v>1996</v>
      </c>
      <c r="K1860" s="8" t="s">
        <v>32</v>
      </c>
      <c r="L1860" s="8" t="s">
        <v>2404</v>
      </c>
      <c r="M1860" s="24"/>
      <c r="N1860" s="8" t="s">
        <v>40</v>
      </c>
      <c r="O1860" s="8" t="s">
        <v>41</v>
      </c>
      <c r="P1860" s="24">
        <v>0.02</v>
      </c>
      <c r="Q1860" s="166" t="s">
        <v>2405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8"/>
      <c r="AF1860" s="14"/>
      <c r="AG1860" s="14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1994</v>
      </c>
      <c r="I1861" s="8" t="s">
        <v>1995</v>
      </c>
      <c r="J1861" s="8" t="s">
        <v>1996</v>
      </c>
      <c r="K1861" s="8" t="s">
        <v>32</v>
      </c>
      <c r="L1861" s="8" t="s">
        <v>2404</v>
      </c>
      <c r="M1861" s="24"/>
      <c r="N1861" s="8" t="s">
        <v>40</v>
      </c>
      <c r="O1861" s="8" t="s">
        <v>80</v>
      </c>
      <c r="P1861" s="24">
        <v>0</v>
      </c>
      <c r="Q1861" s="166" t="s">
        <v>2405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8"/>
      <c r="AF1861" s="14"/>
      <c r="AG1861" s="14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1994</v>
      </c>
      <c r="I1862" s="8" t="s">
        <v>1995</v>
      </c>
      <c r="J1862" s="8" t="s">
        <v>1996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2406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8"/>
      <c r="AF1862" s="14"/>
      <c r="AG1862" s="14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1994</v>
      </c>
      <c r="I1863" s="8" t="s">
        <v>1995</v>
      </c>
      <c r="J1863" s="8" t="s">
        <v>1996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2406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8"/>
      <c r="AF1863" s="14"/>
      <c r="AG1863" s="14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1994</v>
      </c>
      <c r="I1864" s="8" t="s">
        <v>1995</v>
      </c>
      <c r="J1864" s="8" t="s">
        <v>1996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2406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8"/>
      <c r="AF1864" s="14"/>
      <c r="AG1864" s="14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1994</v>
      </c>
      <c r="I1865" s="8" t="s">
        <v>1995</v>
      </c>
      <c r="J1865" s="8" t="s">
        <v>1996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2407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8"/>
      <c r="AF1865" s="14"/>
      <c r="AG1865" s="14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1994</v>
      </c>
      <c r="I1866" s="8" t="s">
        <v>1995</v>
      </c>
      <c r="J1866" s="8" t="s">
        <v>1996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2407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8"/>
      <c r="AF1866" s="14"/>
      <c r="AG1866" s="14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1994</v>
      </c>
      <c r="I1867" s="8" t="s">
        <v>1995</v>
      </c>
      <c r="J1867" s="8" t="s">
        <v>1996</v>
      </c>
      <c r="K1867" s="8" t="s">
        <v>32</v>
      </c>
      <c r="L1867" s="8" t="s">
        <v>2408</v>
      </c>
      <c r="M1867" s="24"/>
      <c r="N1867" s="8" t="s">
        <v>40</v>
      </c>
      <c r="O1867" s="8" t="s">
        <v>41</v>
      </c>
      <c r="P1867" s="24">
        <v>0.02</v>
      </c>
      <c r="Q1867" s="166" t="s">
        <v>2409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8"/>
      <c r="AF1867" s="14"/>
      <c r="AG1867" s="14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1994</v>
      </c>
      <c r="I1868" s="8" t="s">
        <v>1995</v>
      </c>
      <c r="J1868" s="8" t="s">
        <v>1996</v>
      </c>
      <c r="K1868" s="8" t="s">
        <v>32</v>
      </c>
      <c r="L1868" s="8" t="s">
        <v>2408</v>
      </c>
      <c r="M1868" s="24"/>
      <c r="N1868" s="8" t="s">
        <v>40</v>
      </c>
      <c r="O1868" s="8" t="s">
        <v>80</v>
      </c>
      <c r="P1868" s="24">
        <v>0</v>
      </c>
      <c r="Q1868" s="166" t="s">
        <v>2409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8"/>
      <c r="AF1868" s="14"/>
      <c r="AG1868" s="14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2410</v>
      </c>
      <c r="F1869" s="8" t="s">
        <v>2410</v>
      </c>
      <c r="G1869" s="8" t="s">
        <v>2410</v>
      </c>
      <c r="H1869" s="101" t="s">
        <v>1994</v>
      </c>
      <c r="I1869" s="8" t="s">
        <v>1995</v>
      </c>
      <c r="J1869" s="8" t="s">
        <v>1996</v>
      </c>
      <c r="K1869" s="8" t="s">
        <v>32</v>
      </c>
      <c r="L1869" s="8" t="s">
        <v>2410</v>
      </c>
      <c r="M1869" s="24"/>
      <c r="N1869" s="8" t="s">
        <v>40</v>
      </c>
      <c r="O1869" s="8" t="s">
        <v>80</v>
      </c>
      <c r="P1869" s="24">
        <v>0</v>
      </c>
      <c r="Q1869" s="166" t="s">
        <v>2411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8"/>
      <c r="AF1869" s="14"/>
      <c r="AG1869" s="14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2412</v>
      </c>
      <c r="F1870" s="8" t="s">
        <v>2412</v>
      </c>
      <c r="G1870" s="8" t="s">
        <v>2412</v>
      </c>
      <c r="H1870" s="101" t="s">
        <v>1994</v>
      </c>
      <c r="I1870" s="8" t="s">
        <v>1995</v>
      </c>
      <c r="J1870" s="8" t="s">
        <v>1996</v>
      </c>
      <c r="K1870" s="8" t="s">
        <v>32</v>
      </c>
      <c r="L1870" s="8" t="s">
        <v>2412</v>
      </c>
      <c r="M1870" s="24"/>
      <c r="N1870" s="8" t="s">
        <v>40</v>
      </c>
      <c r="O1870" s="8" t="s">
        <v>41</v>
      </c>
      <c r="P1870" s="24">
        <v>0.04</v>
      </c>
      <c r="Q1870" s="166" t="s">
        <v>2413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8"/>
      <c r="AF1870" s="14"/>
      <c r="AG1870" s="14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2414</v>
      </c>
      <c r="F1871" s="8" t="s">
        <v>2414</v>
      </c>
      <c r="G1871" s="8" t="s">
        <v>2414</v>
      </c>
      <c r="H1871" s="101" t="s">
        <v>1994</v>
      </c>
      <c r="I1871" s="8" t="s">
        <v>1995</v>
      </c>
      <c r="J1871" s="8" t="s">
        <v>1996</v>
      </c>
      <c r="K1871" s="8" t="s">
        <v>32</v>
      </c>
      <c r="L1871" s="8" t="s">
        <v>2414</v>
      </c>
      <c r="M1871" s="24"/>
      <c r="N1871" s="8" t="s">
        <v>40</v>
      </c>
      <c r="O1871" s="8" t="s">
        <v>80</v>
      </c>
      <c r="P1871" s="24">
        <v>0</v>
      </c>
      <c r="Q1871" s="166" t="s">
        <v>2415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8"/>
      <c r="AF1871" s="14"/>
      <c r="AG1871" s="14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2416</v>
      </c>
      <c r="F1872" s="8" t="s">
        <v>2416</v>
      </c>
      <c r="G1872" s="8" t="s">
        <v>2416</v>
      </c>
      <c r="H1872" s="101" t="s">
        <v>1994</v>
      </c>
      <c r="I1872" s="8" t="s">
        <v>1995</v>
      </c>
      <c r="J1872" s="8" t="s">
        <v>1996</v>
      </c>
      <c r="K1872" s="8" t="s">
        <v>32</v>
      </c>
      <c r="L1872" s="8" t="s">
        <v>2417</v>
      </c>
      <c r="M1872" s="24"/>
      <c r="N1872" s="8" t="s">
        <v>57</v>
      </c>
      <c r="O1872" s="8" t="s">
        <v>41</v>
      </c>
      <c r="P1872" s="24">
        <v>0.04</v>
      </c>
      <c r="Q1872" s="166" t="s">
        <v>2418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8"/>
      <c r="AF1872" s="14"/>
      <c r="AG1872" s="14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2416</v>
      </c>
      <c r="F1873" s="8" t="s">
        <v>2416</v>
      </c>
      <c r="G1873" s="8" t="s">
        <v>2416</v>
      </c>
      <c r="H1873" s="101" t="s">
        <v>1994</v>
      </c>
      <c r="I1873" s="8" t="s">
        <v>1995</v>
      </c>
      <c r="J1873" s="8" t="s">
        <v>1996</v>
      </c>
      <c r="K1873" s="8" t="s">
        <v>32</v>
      </c>
      <c r="L1873" s="8" t="s">
        <v>2417</v>
      </c>
      <c r="M1873" s="24"/>
      <c r="N1873" s="8" t="s">
        <v>40</v>
      </c>
      <c r="O1873" s="8" t="s">
        <v>41</v>
      </c>
      <c r="P1873" s="24">
        <v>0.02</v>
      </c>
      <c r="Q1873" s="166" t="s">
        <v>2419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8"/>
      <c r="AF1873" s="14"/>
      <c r="AG1873" s="14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1994</v>
      </c>
      <c r="I1874" s="8" t="s">
        <v>1995</v>
      </c>
      <c r="J1874" s="8" t="s">
        <v>1996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2420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8"/>
      <c r="AF1874" s="14"/>
      <c r="AG1874" s="14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1994</v>
      </c>
      <c r="I1875" s="8" t="s">
        <v>1995</v>
      </c>
      <c r="J1875" s="8" t="s">
        <v>1996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2420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8"/>
      <c r="AF1875" s="14"/>
      <c r="AG1875" s="14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2421</v>
      </c>
      <c r="G1876" s="8" t="s">
        <v>995</v>
      </c>
      <c r="H1876" s="101" t="s">
        <v>1994</v>
      </c>
      <c r="I1876" s="8" t="s">
        <v>1995</v>
      </c>
      <c r="J1876" s="8" t="s">
        <v>1996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2422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8"/>
      <c r="AF1876" s="14"/>
      <c r="AG1876" s="14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2421</v>
      </c>
      <c r="G1877" s="8" t="s">
        <v>995</v>
      </c>
      <c r="H1877" s="101" t="s">
        <v>1994</v>
      </c>
      <c r="I1877" s="8" t="s">
        <v>1995</v>
      </c>
      <c r="J1877" s="8" t="s">
        <v>1996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2422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8"/>
      <c r="AF1877" s="14"/>
      <c r="AG1877" s="14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2423</v>
      </c>
      <c r="F1878" s="8" t="s">
        <v>2423</v>
      </c>
      <c r="G1878" s="8" t="s">
        <v>2423</v>
      </c>
      <c r="H1878" s="101" t="s">
        <v>1994</v>
      </c>
      <c r="I1878" s="8" t="s">
        <v>1995</v>
      </c>
      <c r="J1878" s="8" t="s">
        <v>1996</v>
      </c>
      <c r="K1878" s="8" t="s">
        <v>32</v>
      </c>
      <c r="L1878" s="8" t="s">
        <v>2423</v>
      </c>
      <c r="M1878" s="24"/>
      <c r="N1878" s="8" t="s">
        <v>40</v>
      </c>
      <c r="O1878" s="8" t="s">
        <v>80</v>
      </c>
      <c r="P1878" s="24">
        <v>0</v>
      </c>
      <c r="Q1878" s="166" t="s">
        <v>2424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8"/>
      <c r="AF1878" s="14"/>
      <c r="AG1878" s="14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2425</v>
      </c>
      <c r="F1879" s="8" t="s">
        <v>2425</v>
      </c>
      <c r="G1879" s="8" t="s">
        <v>2425</v>
      </c>
      <c r="H1879" s="101" t="s">
        <v>1994</v>
      </c>
      <c r="I1879" s="8" t="s">
        <v>1995</v>
      </c>
      <c r="J1879" s="8" t="s">
        <v>1996</v>
      </c>
      <c r="K1879" s="8" t="s">
        <v>32</v>
      </c>
      <c r="L1879" s="8" t="s">
        <v>2426</v>
      </c>
      <c r="M1879" s="24"/>
      <c r="N1879" s="8" t="s">
        <v>40</v>
      </c>
      <c r="O1879" s="8" t="s">
        <v>41</v>
      </c>
      <c r="P1879" s="24">
        <v>0.02</v>
      </c>
      <c r="Q1879" s="166" t="s">
        <v>2427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8"/>
      <c r="AF1879" s="14"/>
      <c r="AG1879" s="14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2428</v>
      </c>
      <c r="F1880" s="8" t="s">
        <v>2428</v>
      </c>
      <c r="G1880" s="8" t="s">
        <v>2428</v>
      </c>
      <c r="H1880" s="101" t="s">
        <v>1994</v>
      </c>
      <c r="I1880" s="8" t="s">
        <v>1995</v>
      </c>
      <c r="J1880" s="8" t="s">
        <v>1996</v>
      </c>
      <c r="K1880" s="8" t="s">
        <v>32</v>
      </c>
      <c r="L1880" s="8" t="s">
        <v>2410</v>
      </c>
      <c r="M1880" s="24"/>
      <c r="N1880" s="8" t="s">
        <v>40</v>
      </c>
      <c r="O1880" s="8" t="s">
        <v>41</v>
      </c>
      <c r="P1880" s="24">
        <v>0.01</v>
      </c>
      <c r="Q1880" s="166" t="s">
        <v>2411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8"/>
      <c r="AF1880" s="14"/>
      <c r="AG1880" s="14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2429</v>
      </c>
      <c r="G1881" s="8" t="s">
        <v>1922</v>
      </c>
      <c r="H1881" s="101" t="s">
        <v>1994</v>
      </c>
      <c r="I1881" s="8" t="s">
        <v>1995</v>
      </c>
      <c r="J1881" s="8" t="s">
        <v>1996</v>
      </c>
      <c r="K1881" s="8" t="s">
        <v>32</v>
      </c>
      <c r="L1881" s="8" t="s">
        <v>2430</v>
      </c>
      <c r="M1881" s="24"/>
      <c r="N1881" s="8" t="s">
        <v>57</v>
      </c>
      <c r="O1881" s="8" t="s">
        <v>41</v>
      </c>
      <c r="P1881" s="24">
        <v>0.15</v>
      </c>
      <c r="Q1881" s="166" t="s">
        <v>2431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8"/>
      <c r="AF1881" s="14"/>
      <c r="AG1881" s="14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1994</v>
      </c>
      <c r="I1882" s="8" t="s">
        <v>1995</v>
      </c>
      <c r="J1882" s="8" t="s">
        <v>1996</v>
      </c>
      <c r="K1882" s="8" t="s">
        <v>32</v>
      </c>
      <c r="L1882" s="8" t="s">
        <v>1925</v>
      </c>
      <c r="M1882" s="24"/>
      <c r="N1882" s="8" t="s">
        <v>40</v>
      </c>
      <c r="O1882" s="8" t="s">
        <v>41</v>
      </c>
      <c r="P1882" s="24">
        <v>0.02</v>
      </c>
      <c r="Q1882" s="166" t="s">
        <v>2432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8"/>
      <c r="AF1882" s="14"/>
      <c r="AG1882" s="14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1994</v>
      </c>
      <c r="I1883" s="8" t="s">
        <v>1995</v>
      </c>
      <c r="J1883" s="8" t="s">
        <v>1996</v>
      </c>
      <c r="K1883" s="8" t="s">
        <v>32</v>
      </c>
      <c r="L1883" s="8" t="s">
        <v>1925</v>
      </c>
      <c r="M1883" s="24"/>
      <c r="N1883" s="8" t="s">
        <v>40</v>
      </c>
      <c r="O1883" s="8" t="s">
        <v>41</v>
      </c>
      <c r="P1883" s="24">
        <v>0.04</v>
      </c>
      <c r="Q1883" s="166" t="s">
        <v>2432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8"/>
      <c r="AF1883" s="14"/>
      <c r="AG1883" s="14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1994</v>
      </c>
      <c r="I1884" s="8" t="s">
        <v>1995</v>
      </c>
      <c r="J1884" s="8" t="s">
        <v>1996</v>
      </c>
      <c r="K1884" s="8" t="s">
        <v>32</v>
      </c>
      <c r="L1884" s="8" t="s">
        <v>2433</v>
      </c>
      <c r="M1884" s="24"/>
      <c r="N1884" s="8" t="s">
        <v>40</v>
      </c>
      <c r="O1884" s="8" t="s">
        <v>41</v>
      </c>
      <c r="P1884" s="24">
        <v>0.02</v>
      </c>
      <c r="Q1884" s="166" t="s">
        <v>2434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8"/>
      <c r="AF1884" s="14"/>
      <c r="AG1884" s="14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1994</v>
      </c>
      <c r="I1885" s="8" t="s">
        <v>1995</v>
      </c>
      <c r="J1885" s="8" t="s">
        <v>1996</v>
      </c>
      <c r="K1885" s="8" t="s">
        <v>32</v>
      </c>
      <c r="L1885" s="8" t="s">
        <v>2433</v>
      </c>
      <c r="M1885" s="24"/>
      <c r="N1885" s="8" t="s">
        <v>40</v>
      </c>
      <c r="O1885" s="8" t="s">
        <v>41</v>
      </c>
      <c r="P1885" s="24">
        <v>0.04</v>
      </c>
      <c r="Q1885" s="166" t="s">
        <v>2434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8"/>
      <c r="AF1885" s="14"/>
      <c r="AG1885" s="14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1994</v>
      </c>
      <c r="I1886" s="8" t="s">
        <v>1995</v>
      </c>
      <c r="J1886" s="8" t="s">
        <v>1996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2435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8"/>
      <c r="AF1886" s="14"/>
      <c r="AG1886" s="14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1994</v>
      </c>
      <c r="I1887" s="8" t="s">
        <v>1995</v>
      </c>
      <c r="J1887" s="8" t="s">
        <v>1996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2435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8"/>
      <c r="AF1887" s="14"/>
      <c r="AG1887" s="14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1994</v>
      </c>
      <c r="I1888" s="8" t="s">
        <v>1995</v>
      </c>
      <c r="J1888" s="8" t="s">
        <v>1996</v>
      </c>
      <c r="K1888" s="8" t="s">
        <v>32</v>
      </c>
      <c r="L1888" s="8" t="s">
        <v>2436</v>
      </c>
      <c r="M1888" s="24"/>
      <c r="N1888" s="8" t="s">
        <v>40</v>
      </c>
      <c r="O1888" s="8" t="s">
        <v>41</v>
      </c>
      <c r="P1888" s="24">
        <v>0.02</v>
      </c>
      <c r="Q1888" s="166" t="s">
        <v>2437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8"/>
      <c r="AF1888" s="14"/>
      <c r="AG1888" s="14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1994</v>
      </c>
      <c r="I1889" s="8" t="s">
        <v>1995</v>
      </c>
      <c r="J1889" s="8" t="s">
        <v>1996</v>
      </c>
      <c r="K1889" s="8" t="s">
        <v>32</v>
      </c>
      <c r="L1889" s="8" t="s">
        <v>2438</v>
      </c>
      <c r="M1889" s="24"/>
      <c r="N1889" s="8" t="s">
        <v>40</v>
      </c>
      <c r="O1889" s="8" t="s">
        <v>41</v>
      </c>
      <c r="P1889" s="24">
        <v>0.02</v>
      </c>
      <c r="Q1889" s="166" t="s">
        <v>2439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8"/>
      <c r="AF1889" s="14"/>
      <c r="AG1889" s="14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1994</v>
      </c>
      <c r="I1890" s="8" t="s">
        <v>1995</v>
      </c>
      <c r="J1890" s="8" t="s">
        <v>1996</v>
      </c>
      <c r="K1890" s="8" t="s">
        <v>32</v>
      </c>
      <c r="L1890" s="8" t="s">
        <v>2440</v>
      </c>
      <c r="M1890" s="24"/>
      <c r="N1890" s="8" t="s">
        <v>40</v>
      </c>
      <c r="O1890" s="8" t="s">
        <v>41</v>
      </c>
      <c r="P1890" s="24">
        <v>0.02</v>
      </c>
      <c r="Q1890" s="166" t="s">
        <v>2441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8"/>
      <c r="AF1890" s="14"/>
      <c r="AG1890" s="14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1994</v>
      </c>
      <c r="I1891" s="8" t="s">
        <v>1995</v>
      </c>
      <c r="J1891" s="8" t="s">
        <v>1996</v>
      </c>
      <c r="K1891" s="8" t="s">
        <v>32</v>
      </c>
      <c r="L1891" s="8" t="s">
        <v>2440</v>
      </c>
      <c r="M1891" s="24"/>
      <c r="N1891" s="8" t="s">
        <v>40</v>
      </c>
      <c r="O1891" s="8" t="s">
        <v>41</v>
      </c>
      <c r="P1891" s="24">
        <v>0.04</v>
      </c>
      <c r="Q1891" s="166" t="s">
        <v>2441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8"/>
      <c r="AF1891" s="14"/>
      <c r="AG1891" s="14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1994</v>
      </c>
      <c r="I1892" s="8" t="s">
        <v>1995</v>
      </c>
      <c r="J1892" s="8" t="s">
        <v>1996</v>
      </c>
      <c r="K1892" s="8" t="s">
        <v>32</v>
      </c>
      <c r="L1892" s="8" t="s">
        <v>2430</v>
      </c>
      <c r="M1892" s="24"/>
      <c r="N1892" s="8" t="s">
        <v>40</v>
      </c>
      <c r="O1892" s="8" t="s">
        <v>41</v>
      </c>
      <c r="P1892" s="24">
        <v>0.02</v>
      </c>
      <c r="Q1892" s="166" t="s">
        <v>2431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8"/>
      <c r="AF1892" s="14"/>
      <c r="AG1892" s="14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1994</v>
      </c>
      <c r="I1893" s="8" t="s">
        <v>1995</v>
      </c>
      <c r="J1893" s="8" t="s">
        <v>1996</v>
      </c>
      <c r="K1893" s="8" t="s">
        <v>32</v>
      </c>
      <c r="L1893" s="8" t="s">
        <v>2430</v>
      </c>
      <c r="M1893" s="24"/>
      <c r="N1893" s="8" t="s">
        <v>40</v>
      </c>
      <c r="O1893" s="8" t="s">
        <v>41</v>
      </c>
      <c r="P1893" s="24">
        <v>0.04</v>
      </c>
      <c r="Q1893" s="166" t="s">
        <v>2431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8"/>
      <c r="AF1893" s="14"/>
      <c r="AG1893" s="14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1994</v>
      </c>
      <c r="I1894" s="8" t="s">
        <v>1995</v>
      </c>
      <c r="J1894" s="8" t="s">
        <v>1996</v>
      </c>
      <c r="K1894" s="8" t="s">
        <v>32</v>
      </c>
      <c r="L1894" s="8" t="s">
        <v>2442</v>
      </c>
      <c r="M1894" s="24"/>
      <c r="N1894" s="8" t="s">
        <v>40</v>
      </c>
      <c r="O1894" s="8" t="s">
        <v>41</v>
      </c>
      <c r="P1894" s="24">
        <v>0.02</v>
      </c>
      <c r="Q1894" s="166" t="s">
        <v>2443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8"/>
      <c r="AF1894" s="14"/>
      <c r="AG1894" s="14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1994</v>
      </c>
      <c r="I1895" s="8" t="s">
        <v>1995</v>
      </c>
      <c r="J1895" s="8" t="s">
        <v>1996</v>
      </c>
      <c r="K1895" s="8" t="s">
        <v>32</v>
      </c>
      <c r="L1895" s="8" t="s">
        <v>2442</v>
      </c>
      <c r="M1895" s="24"/>
      <c r="N1895" s="8" t="s">
        <v>40</v>
      </c>
      <c r="O1895" s="8" t="s">
        <v>41</v>
      </c>
      <c r="P1895" s="24">
        <v>0.04</v>
      </c>
      <c r="Q1895" s="166" t="s">
        <v>2443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8"/>
      <c r="AF1895" s="14"/>
      <c r="AG1895" s="14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2444</v>
      </c>
      <c r="G1896" s="8" t="s">
        <v>641</v>
      </c>
      <c r="H1896" s="101" t="s">
        <v>1994</v>
      </c>
      <c r="I1896" s="8" t="s">
        <v>1995</v>
      </c>
      <c r="J1896" s="8" t="s">
        <v>1996</v>
      </c>
      <c r="K1896" s="8" t="s">
        <v>32</v>
      </c>
      <c r="L1896" s="8" t="s">
        <v>2445</v>
      </c>
      <c r="M1896" s="24"/>
      <c r="N1896" s="8" t="s">
        <v>40</v>
      </c>
      <c r="O1896" s="8" t="s">
        <v>41</v>
      </c>
      <c r="P1896" s="24">
        <v>0.04</v>
      </c>
      <c r="Q1896" s="166" t="s">
        <v>2446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8"/>
      <c r="AF1896" s="14"/>
      <c r="AG1896" s="14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1994</v>
      </c>
      <c r="I1897" s="8" t="s">
        <v>1995</v>
      </c>
      <c r="J1897" s="8" t="s">
        <v>1996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2447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8"/>
      <c r="AF1897" s="14"/>
      <c r="AG1897" s="14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1994</v>
      </c>
      <c r="I1898" s="8" t="s">
        <v>1995</v>
      </c>
      <c r="J1898" s="8" t="s">
        <v>1996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2448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8"/>
      <c r="AF1898" s="14"/>
      <c r="AG1898" s="14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2449</v>
      </c>
      <c r="F1899" s="8" t="s">
        <v>2449</v>
      </c>
      <c r="G1899" s="8" t="s">
        <v>2449</v>
      </c>
      <c r="H1899" s="101" t="s">
        <v>1994</v>
      </c>
      <c r="I1899" s="8" t="s">
        <v>1995</v>
      </c>
      <c r="J1899" s="8" t="s">
        <v>1996</v>
      </c>
      <c r="K1899" s="8" t="s">
        <v>32</v>
      </c>
      <c r="L1899" s="8" t="s">
        <v>2449</v>
      </c>
      <c r="M1899" s="24"/>
      <c r="N1899" s="8" t="s">
        <v>40</v>
      </c>
      <c r="O1899" s="8" t="s">
        <v>80</v>
      </c>
      <c r="P1899" s="24">
        <v>0</v>
      </c>
      <c r="Q1899" s="166" t="s">
        <v>2450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8"/>
      <c r="AF1899" s="14"/>
      <c r="AG1899" s="14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2451</v>
      </c>
      <c r="F1900" s="8" t="s">
        <v>2451</v>
      </c>
      <c r="G1900" s="8" t="s">
        <v>2451</v>
      </c>
      <c r="H1900" s="101" t="s">
        <v>1994</v>
      </c>
      <c r="I1900" s="8" t="s">
        <v>1995</v>
      </c>
      <c r="J1900" s="8" t="s">
        <v>1996</v>
      </c>
      <c r="K1900" s="8" t="s">
        <v>32</v>
      </c>
      <c r="L1900" s="8" t="s">
        <v>2451</v>
      </c>
      <c r="M1900" s="24"/>
      <c r="N1900" s="8" t="s">
        <v>40</v>
      </c>
      <c r="O1900" s="8" t="s">
        <v>41</v>
      </c>
      <c r="P1900" s="24">
        <v>0.03</v>
      </c>
      <c r="Q1900" s="166" t="s">
        <v>2452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8"/>
      <c r="AF1900" s="14"/>
      <c r="AG1900" s="14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2451</v>
      </c>
      <c r="F1901" s="8" t="s">
        <v>2451</v>
      </c>
      <c r="G1901" s="8" t="s">
        <v>2451</v>
      </c>
      <c r="H1901" s="101" t="s">
        <v>1994</v>
      </c>
      <c r="I1901" s="8" t="s">
        <v>1995</v>
      </c>
      <c r="J1901" s="8" t="s">
        <v>1996</v>
      </c>
      <c r="K1901" s="8" t="s">
        <v>32</v>
      </c>
      <c r="L1901" s="8" t="s">
        <v>2451</v>
      </c>
      <c r="M1901" s="24"/>
      <c r="N1901" s="8" t="s">
        <v>40</v>
      </c>
      <c r="O1901" s="8" t="s">
        <v>80</v>
      </c>
      <c r="P1901" s="24">
        <v>0</v>
      </c>
      <c r="Q1901" s="166" t="s">
        <v>2452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8"/>
      <c r="AF1901" s="14"/>
      <c r="AG1901" s="14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1994</v>
      </c>
      <c r="I1902" s="8" t="s">
        <v>1995</v>
      </c>
      <c r="J1902" s="8" t="s">
        <v>1996</v>
      </c>
      <c r="K1902" s="8" t="s">
        <v>32</v>
      </c>
      <c r="L1902" s="8" t="s">
        <v>1789</v>
      </c>
      <c r="M1902" s="24"/>
      <c r="N1902" s="8" t="s">
        <v>40</v>
      </c>
      <c r="O1902" s="8" t="s">
        <v>41</v>
      </c>
      <c r="P1902" s="24">
        <v>0.02</v>
      </c>
      <c r="Q1902" s="166" t="s">
        <v>2453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8"/>
      <c r="AF1902" s="14" t="s">
        <v>2454</v>
      </c>
      <c r="AG1902" s="14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2455</v>
      </c>
      <c r="F1903" s="8" t="s">
        <v>2456</v>
      </c>
      <c r="G1903" s="8" t="s">
        <v>2455</v>
      </c>
      <c r="H1903" s="101" t="s">
        <v>1994</v>
      </c>
      <c r="I1903" s="8" t="s">
        <v>1995</v>
      </c>
      <c r="J1903" s="8" t="s">
        <v>1996</v>
      </c>
      <c r="K1903" s="8" t="s">
        <v>32</v>
      </c>
      <c r="L1903" s="8" t="s">
        <v>2455</v>
      </c>
      <c r="M1903" s="24"/>
      <c r="N1903" s="8" t="s">
        <v>40</v>
      </c>
      <c r="O1903" s="8" t="s">
        <v>41</v>
      </c>
      <c r="P1903" s="24">
        <v>0.02</v>
      </c>
      <c r="Q1903" s="166" t="s">
        <v>2457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8"/>
      <c r="AF1903" s="14"/>
      <c r="AG1903" s="14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1790</v>
      </c>
      <c r="F1904" s="8" t="s">
        <v>1790</v>
      </c>
      <c r="G1904" s="8" t="s">
        <v>1790</v>
      </c>
      <c r="H1904" s="101" t="s">
        <v>1994</v>
      </c>
      <c r="I1904" s="8" t="s">
        <v>1995</v>
      </c>
      <c r="J1904" s="8" t="s">
        <v>1996</v>
      </c>
      <c r="K1904" s="8" t="s">
        <v>32</v>
      </c>
      <c r="L1904" s="8" t="s">
        <v>1790</v>
      </c>
      <c r="M1904" s="24"/>
      <c r="N1904" s="8" t="s">
        <v>40</v>
      </c>
      <c r="O1904" s="8" t="s">
        <v>41</v>
      </c>
      <c r="P1904" s="24">
        <v>0.02</v>
      </c>
      <c r="Q1904" s="166" t="s">
        <v>2458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8"/>
      <c r="AF1904" s="14"/>
      <c r="AG1904" s="14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2459</v>
      </c>
      <c r="F1905" s="8" t="s">
        <v>2459</v>
      </c>
      <c r="G1905" s="8" t="s">
        <v>2459</v>
      </c>
      <c r="H1905" s="101" t="s">
        <v>1994</v>
      </c>
      <c r="I1905" s="8" t="s">
        <v>1995</v>
      </c>
      <c r="J1905" s="8" t="s">
        <v>1996</v>
      </c>
      <c r="K1905" s="8" t="s">
        <v>32</v>
      </c>
      <c r="L1905" s="8" t="s">
        <v>2459</v>
      </c>
      <c r="M1905" s="24"/>
      <c r="N1905" s="8" t="s">
        <v>57</v>
      </c>
      <c r="O1905" s="8" t="s">
        <v>41</v>
      </c>
      <c r="P1905" s="24">
        <v>0.06</v>
      </c>
      <c r="Q1905" s="166" t="s">
        <v>2460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8"/>
      <c r="AF1905" s="14"/>
      <c r="AG1905" s="14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2461</v>
      </c>
      <c r="F1906" s="8" t="s">
        <v>2461</v>
      </c>
      <c r="G1906" s="8" t="s">
        <v>2461</v>
      </c>
      <c r="H1906" s="101" t="s">
        <v>1994</v>
      </c>
      <c r="I1906" s="8" t="s">
        <v>1995</v>
      </c>
      <c r="J1906" s="8" t="s">
        <v>1996</v>
      </c>
      <c r="K1906" s="8" t="s">
        <v>32</v>
      </c>
      <c r="L1906" s="8" t="s">
        <v>2461</v>
      </c>
      <c r="M1906" s="24"/>
      <c r="N1906" s="8" t="s">
        <v>57</v>
      </c>
      <c r="O1906" s="8" t="s">
        <v>41</v>
      </c>
      <c r="P1906" s="24">
        <v>0.08</v>
      </c>
      <c r="Q1906" s="166" t="s">
        <v>2462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8"/>
      <c r="AF1906" s="14"/>
      <c r="AG1906" s="14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2463</v>
      </c>
      <c r="F1907" s="8" t="s">
        <v>2463</v>
      </c>
      <c r="G1907" s="8" t="s">
        <v>2463</v>
      </c>
      <c r="H1907" s="101" t="s">
        <v>1994</v>
      </c>
      <c r="I1907" s="8" t="s">
        <v>1995</v>
      </c>
      <c r="J1907" s="8" t="s">
        <v>1996</v>
      </c>
      <c r="K1907" s="8" t="s">
        <v>32</v>
      </c>
      <c r="L1907" s="8" t="s">
        <v>2463</v>
      </c>
      <c r="M1907" s="24"/>
      <c r="N1907" s="8" t="s">
        <v>57</v>
      </c>
      <c r="O1907" s="8" t="s">
        <v>41</v>
      </c>
      <c r="P1907" s="24">
        <v>0.08</v>
      </c>
      <c r="Q1907" s="166" t="s">
        <v>2464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8"/>
      <c r="AF1907" s="14"/>
      <c r="AG1907" s="14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2465</v>
      </c>
      <c r="G1908" s="8" t="s">
        <v>1050</v>
      </c>
      <c r="H1908" s="101" t="s">
        <v>1994</v>
      </c>
      <c r="I1908" s="8" t="s">
        <v>1995</v>
      </c>
      <c r="J1908" s="8" t="s">
        <v>1996</v>
      </c>
      <c r="K1908" s="8" t="s">
        <v>32</v>
      </c>
      <c r="L1908" s="8" t="s">
        <v>2466</v>
      </c>
      <c r="M1908" s="24"/>
      <c r="N1908" s="8" t="s">
        <v>40</v>
      </c>
      <c r="O1908" s="8" t="s">
        <v>41</v>
      </c>
      <c r="P1908" s="24">
        <v>0.03</v>
      </c>
      <c r="Q1908" s="166" t="s">
        <v>2467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8"/>
      <c r="AF1908" s="14"/>
      <c r="AG1908" s="14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2468</v>
      </c>
      <c r="F1909" s="8" t="s">
        <v>2468</v>
      </c>
      <c r="G1909" s="8" t="s">
        <v>2468</v>
      </c>
      <c r="H1909" s="101" t="s">
        <v>1994</v>
      </c>
      <c r="I1909" s="8" t="s">
        <v>1995</v>
      </c>
      <c r="J1909" s="8" t="s">
        <v>1996</v>
      </c>
      <c r="K1909" s="8" t="s">
        <v>32</v>
      </c>
      <c r="L1909" s="8" t="s">
        <v>2469</v>
      </c>
      <c r="M1909" s="24"/>
      <c r="N1909" s="8" t="s">
        <v>40</v>
      </c>
      <c r="O1909" s="8" t="s">
        <v>41</v>
      </c>
      <c r="P1909" s="24">
        <v>0.02</v>
      </c>
      <c r="Q1909" s="166" t="s">
        <v>2470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8"/>
      <c r="AF1909" s="14"/>
      <c r="AG1909" s="14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2468</v>
      </c>
      <c r="F1910" s="8" t="s">
        <v>2468</v>
      </c>
      <c r="G1910" s="8" t="s">
        <v>2468</v>
      </c>
      <c r="H1910" s="101" t="s">
        <v>1994</v>
      </c>
      <c r="I1910" s="8" t="s">
        <v>1995</v>
      </c>
      <c r="J1910" s="8" t="s">
        <v>1996</v>
      </c>
      <c r="K1910" s="8" t="s">
        <v>32</v>
      </c>
      <c r="L1910" s="8" t="s">
        <v>2471</v>
      </c>
      <c r="M1910" s="24"/>
      <c r="N1910" s="8" t="s">
        <v>40</v>
      </c>
      <c r="O1910" s="8" t="s">
        <v>41</v>
      </c>
      <c r="P1910" s="24">
        <v>0.02</v>
      </c>
      <c r="Q1910" s="166" t="s">
        <v>2472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8"/>
      <c r="AF1910" s="14"/>
      <c r="AG1910" s="14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2468</v>
      </c>
      <c r="F1911" s="8" t="s">
        <v>2468</v>
      </c>
      <c r="G1911" s="8" t="s">
        <v>2468</v>
      </c>
      <c r="H1911" s="101" t="s">
        <v>1994</v>
      </c>
      <c r="I1911" s="8" t="s">
        <v>1995</v>
      </c>
      <c r="J1911" s="8" t="s">
        <v>1996</v>
      </c>
      <c r="K1911" s="8" t="s">
        <v>32</v>
      </c>
      <c r="L1911" s="8" t="s">
        <v>2471</v>
      </c>
      <c r="M1911" s="24"/>
      <c r="N1911" s="8" t="s">
        <v>40</v>
      </c>
      <c r="O1911" s="8" t="s">
        <v>80</v>
      </c>
      <c r="P1911" s="24">
        <v>0</v>
      </c>
      <c r="Q1911" s="166" t="s">
        <v>2472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8"/>
      <c r="AF1911" s="14"/>
      <c r="AG1911" s="14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2473</v>
      </c>
      <c r="F1912" s="8" t="s">
        <v>2473</v>
      </c>
      <c r="G1912" s="8" t="s">
        <v>2473</v>
      </c>
      <c r="H1912" s="101" t="s">
        <v>1994</v>
      </c>
      <c r="I1912" s="8" t="s">
        <v>1995</v>
      </c>
      <c r="J1912" s="8" t="s">
        <v>1996</v>
      </c>
      <c r="K1912" s="8" t="s">
        <v>32</v>
      </c>
      <c r="L1912" s="8" t="s">
        <v>2473</v>
      </c>
      <c r="M1912" s="24"/>
      <c r="N1912" s="8" t="s">
        <v>57</v>
      </c>
      <c r="O1912" s="8" t="s">
        <v>41</v>
      </c>
      <c r="P1912" s="24">
        <v>0.04</v>
      </c>
      <c r="Q1912" s="166" t="s">
        <v>2474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8"/>
      <c r="AF1912" s="14"/>
      <c r="AG1912" s="14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2475</v>
      </c>
      <c r="F1913" s="8" t="s">
        <v>2475</v>
      </c>
      <c r="G1913" s="8" t="s">
        <v>2475</v>
      </c>
      <c r="H1913" s="101" t="s">
        <v>1994</v>
      </c>
      <c r="I1913" s="8" t="s">
        <v>1995</v>
      </c>
      <c r="J1913" s="8" t="s">
        <v>1996</v>
      </c>
      <c r="K1913" s="8" t="s">
        <v>32</v>
      </c>
      <c r="L1913" s="8" t="s">
        <v>2475</v>
      </c>
      <c r="M1913" s="24"/>
      <c r="N1913" s="8" t="s">
        <v>40</v>
      </c>
      <c r="O1913" s="8" t="s">
        <v>41</v>
      </c>
      <c r="P1913" s="24">
        <v>0.02</v>
      </c>
      <c r="Q1913" s="166" t="s">
        <v>2476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8"/>
      <c r="AF1913" s="14"/>
      <c r="AG1913" s="14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1994</v>
      </c>
      <c r="I1914" s="8" t="s">
        <v>1995</v>
      </c>
      <c r="J1914" s="8" t="s">
        <v>1996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2477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8"/>
      <c r="AF1914" s="14"/>
      <c r="AG1914" s="14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1994</v>
      </c>
      <c r="I1915" s="8" t="s">
        <v>1995</v>
      </c>
      <c r="J1915" s="8" t="s">
        <v>1996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2478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8"/>
      <c r="AF1915" s="14" t="s">
        <v>2479</v>
      </c>
      <c r="AG1915" s="14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2480</v>
      </c>
      <c r="F1916" s="8" t="s">
        <v>2480</v>
      </c>
      <c r="G1916" s="8" t="s">
        <v>2480</v>
      </c>
      <c r="H1916" s="101" t="s">
        <v>1994</v>
      </c>
      <c r="I1916" s="8" t="s">
        <v>1995</v>
      </c>
      <c r="J1916" s="8" t="s">
        <v>1996</v>
      </c>
      <c r="K1916" s="8" t="s">
        <v>32</v>
      </c>
      <c r="L1916" s="8" t="s">
        <v>2480</v>
      </c>
      <c r="M1916" s="24"/>
      <c r="N1916" s="8" t="s">
        <v>40</v>
      </c>
      <c r="O1916" s="8" t="s">
        <v>41</v>
      </c>
      <c r="P1916" s="24">
        <v>0.02</v>
      </c>
      <c r="Q1916" s="166" t="s">
        <v>2481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8"/>
      <c r="AF1916" s="14"/>
      <c r="AG1916" s="14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2482</v>
      </c>
      <c r="F1917" s="8" t="s">
        <v>2482</v>
      </c>
      <c r="G1917" s="8" t="s">
        <v>2482</v>
      </c>
      <c r="H1917" s="101" t="s">
        <v>1994</v>
      </c>
      <c r="I1917" s="8" t="s">
        <v>1995</v>
      </c>
      <c r="J1917" s="8" t="s">
        <v>1996</v>
      </c>
      <c r="K1917" s="8" t="s">
        <v>32</v>
      </c>
      <c r="L1917" s="8" t="s">
        <v>2482</v>
      </c>
      <c r="M1917" s="24"/>
      <c r="N1917" s="8" t="s">
        <v>40</v>
      </c>
      <c r="O1917" s="8" t="s">
        <v>41</v>
      </c>
      <c r="P1917" s="24">
        <v>0.02</v>
      </c>
      <c r="Q1917" s="166" t="s">
        <v>2483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8"/>
      <c r="AF1917" s="14"/>
      <c r="AG1917" s="14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2482</v>
      </c>
      <c r="F1918" s="8" t="s">
        <v>2482</v>
      </c>
      <c r="G1918" s="8" t="s">
        <v>2482</v>
      </c>
      <c r="H1918" s="101" t="s">
        <v>1994</v>
      </c>
      <c r="I1918" s="8" t="s">
        <v>1995</v>
      </c>
      <c r="J1918" s="8" t="s">
        <v>1996</v>
      </c>
      <c r="K1918" s="8" t="s">
        <v>32</v>
      </c>
      <c r="L1918" s="8" t="s">
        <v>2482</v>
      </c>
      <c r="M1918" s="24"/>
      <c r="N1918" s="8" t="s">
        <v>40</v>
      </c>
      <c r="O1918" s="8" t="s">
        <v>41</v>
      </c>
      <c r="P1918" s="24">
        <v>0.03</v>
      </c>
      <c r="Q1918" s="166" t="s">
        <v>2483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8"/>
      <c r="AF1918" s="14"/>
      <c r="AG1918" s="14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1795</v>
      </c>
      <c r="F1919" s="8" t="s">
        <v>1795</v>
      </c>
      <c r="G1919" s="8" t="s">
        <v>1795</v>
      </c>
      <c r="H1919" s="101" t="s">
        <v>1994</v>
      </c>
      <c r="I1919" s="8" t="s">
        <v>1995</v>
      </c>
      <c r="J1919" s="8" t="s">
        <v>1996</v>
      </c>
      <c r="K1919" s="8" t="s">
        <v>32</v>
      </c>
      <c r="L1919" s="8" t="s">
        <v>1796</v>
      </c>
      <c r="M1919" s="24"/>
      <c r="N1919" s="8" t="s">
        <v>57</v>
      </c>
      <c r="O1919" s="8" t="s">
        <v>41</v>
      </c>
      <c r="P1919" s="24">
        <v>0.02</v>
      </c>
      <c r="Q1919" s="166" t="s">
        <v>2240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8"/>
      <c r="AF1919" s="14"/>
      <c r="AG1919" s="14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1795</v>
      </c>
      <c r="F1920" s="8" t="s">
        <v>1795</v>
      </c>
      <c r="G1920" s="8" t="s">
        <v>1795</v>
      </c>
      <c r="H1920" s="101" t="s">
        <v>1994</v>
      </c>
      <c r="I1920" s="8" t="s">
        <v>1995</v>
      </c>
      <c r="J1920" s="8" t="s">
        <v>1996</v>
      </c>
      <c r="K1920" s="8" t="s">
        <v>32</v>
      </c>
      <c r="L1920" s="8" t="s">
        <v>1796</v>
      </c>
      <c r="M1920" s="24"/>
      <c r="N1920" s="8" t="s">
        <v>331</v>
      </c>
      <c r="O1920" s="8" t="s">
        <v>41</v>
      </c>
      <c r="P1920" s="24">
        <v>0.02</v>
      </c>
      <c r="Q1920" s="166" t="s">
        <v>2240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8"/>
      <c r="AF1920" s="14"/>
      <c r="AG1920" s="14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1795</v>
      </c>
      <c r="F1921" s="8" t="s">
        <v>1795</v>
      </c>
      <c r="G1921" s="8" t="s">
        <v>1795</v>
      </c>
      <c r="H1921" s="101" t="s">
        <v>1994</v>
      </c>
      <c r="I1921" s="8" t="s">
        <v>1995</v>
      </c>
      <c r="J1921" s="8" t="s">
        <v>1996</v>
      </c>
      <c r="K1921" s="8" t="s">
        <v>32</v>
      </c>
      <c r="L1921" s="8" t="s">
        <v>2239</v>
      </c>
      <c r="M1921" s="24"/>
      <c r="N1921" s="8" t="s">
        <v>40</v>
      </c>
      <c r="O1921" s="8" t="s">
        <v>41</v>
      </c>
      <c r="P1921" s="24">
        <v>0.01</v>
      </c>
      <c r="Q1921" s="166" t="s">
        <v>2240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8"/>
      <c r="AF1921" s="14"/>
      <c r="AG1921" s="14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2484</v>
      </c>
      <c r="F1922" s="8" t="s">
        <v>2484</v>
      </c>
      <c r="G1922" s="8" t="s">
        <v>2484</v>
      </c>
      <c r="H1922" s="101" t="s">
        <v>1994</v>
      </c>
      <c r="I1922" s="8" t="s">
        <v>1995</v>
      </c>
      <c r="J1922" s="8" t="s">
        <v>1996</v>
      </c>
      <c r="K1922" s="8" t="s">
        <v>32</v>
      </c>
      <c r="L1922" s="8" t="s">
        <v>2484</v>
      </c>
      <c r="M1922" s="24"/>
      <c r="N1922" s="8" t="s">
        <v>40</v>
      </c>
      <c r="O1922" s="8" t="s">
        <v>41</v>
      </c>
      <c r="P1922" s="24">
        <v>0.02</v>
      </c>
      <c r="Q1922" s="166" t="s">
        <v>2485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8"/>
      <c r="AF1922" s="14"/>
      <c r="AG1922" s="14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2486</v>
      </c>
      <c r="F1923" s="8" t="s">
        <v>2486</v>
      </c>
      <c r="G1923" s="8" t="s">
        <v>2486</v>
      </c>
      <c r="H1923" s="101" t="s">
        <v>1994</v>
      </c>
      <c r="I1923" s="8" t="s">
        <v>1995</v>
      </c>
      <c r="J1923" s="8" t="s">
        <v>1996</v>
      </c>
      <c r="K1923" s="8" t="s">
        <v>32</v>
      </c>
      <c r="L1923" s="8" t="s">
        <v>2486</v>
      </c>
      <c r="M1923" s="24"/>
      <c r="N1923" s="8" t="s">
        <v>40</v>
      </c>
      <c r="O1923" s="8" t="s">
        <v>41</v>
      </c>
      <c r="P1923" s="24">
        <v>0.02</v>
      </c>
      <c r="Q1923" s="166" t="s">
        <v>2487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8"/>
      <c r="AF1923" s="14"/>
      <c r="AG1923" s="14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2486</v>
      </c>
      <c r="F1924" s="8" t="s">
        <v>2486</v>
      </c>
      <c r="G1924" s="8" t="s">
        <v>2486</v>
      </c>
      <c r="H1924" s="101" t="s">
        <v>1994</v>
      </c>
      <c r="I1924" s="8" t="s">
        <v>1995</v>
      </c>
      <c r="J1924" s="8" t="s">
        <v>1996</v>
      </c>
      <c r="K1924" s="8" t="s">
        <v>32</v>
      </c>
      <c r="L1924" s="8" t="s">
        <v>2486</v>
      </c>
      <c r="M1924" s="24"/>
      <c r="N1924" s="8" t="s">
        <v>40</v>
      </c>
      <c r="O1924" s="8" t="s">
        <v>41</v>
      </c>
      <c r="P1924" s="24">
        <v>0.02</v>
      </c>
      <c r="Q1924" s="166" t="s">
        <v>2487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8"/>
      <c r="AF1924" s="14"/>
      <c r="AG1924" s="14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2488</v>
      </c>
      <c r="G1925" s="8" t="s">
        <v>214</v>
      </c>
      <c r="H1925" s="101" t="s">
        <v>1994</v>
      </c>
      <c r="I1925" s="8" t="s">
        <v>1995</v>
      </c>
      <c r="J1925" s="8" t="s">
        <v>1996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2489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8"/>
      <c r="AF1925" s="14"/>
      <c r="AG1925" s="14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2490</v>
      </c>
      <c r="F1926" s="8" t="s">
        <v>2490</v>
      </c>
      <c r="G1926" s="8" t="s">
        <v>2490</v>
      </c>
      <c r="H1926" s="101" t="s">
        <v>1994</v>
      </c>
      <c r="I1926" s="8" t="s">
        <v>1995</v>
      </c>
      <c r="J1926" s="8" t="s">
        <v>1996</v>
      </c>
      <c r="K1926" s="8" t="s">
        <v>32</v>
      </c>
      <c r="L1926" s="8" t="s">
        <v>2490</v>
      </c>
      <c r="M1926" s="24"/>
      <c r="N1926" s="8" t="s">
        <v>40</v>
      </c>
      <c r="O1926" s="8" t="s">
        <v>41</v>
      </c>
      <c r="P1926" s="24">
        <v>0.02</v>
      </c>
      <c r="Q1926" s="166" t="s">
        <v>2491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8"/>
      <c r="AF1926" s="14"/>
      <c r="AG1926" s="14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2490</v>
      </c>
      <c r="F1927" s="8" t="s">
        <v>2490</v>
      </c>
      <c r="G1927" s="8" t="s">
        <v>2490</v>
      </c>
      <c r="H1927" s="101" t="s">
        <v>1994</v>
      </c>
      <c r="I1927" s="8" t="s">
        <v>1995</v>
      </c>
      <c r="J1927" s="8" t="s">
        <v>1996</v>
      </c>
      <c r="K1927" s="8" t="s">
        <v>32</v>
      </c>
      <c r="L1927" s="8" t="s">
        <v>2490</v>
      </c>
      <c r="M1927" s="24"/>
      <c r="N1927" s="8" t="s">
        <v>40</v>
      </c>
      <c r="O1927" s="8" t="s">
        <v>80</v>
      </c>
      <c r="P1927" s="24">
        <v>0</v>
      </c>
      <c r="Q1927" s="166" t="s">
        <v>2491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8"/>
      <c r="AF1927" s="14"/>
      <c r="AG1927" s="14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2492</v>
      </c>
      <c r="F1928" s="8" t="s">
        <v>2492</v>
      </c>
      <c r="G1928" s="8" t="s">
        <v>2492</v>
      </c>
      <c r="H1928" s="101" t="s">
        <v>1994</v>
      </c>
      <c r="I1928" s="8" t="s">
        <v>1995</v>
      </c>
      <c r="J1928" s="8" t="s">
        <v>1996</v>
      </c>
      <c r="K1928" s="8" t="s">
        <v>32</v>
      </c>
      <c r="L1928" s="8" t="s">
        <v>2492</v>
      </c>
      <c r="M1928" s="24"/>
      <c r="N1928" s="8" t="s">
        <v>40</v>
      </c>
      <c r="O1928" s="8" t="s">
        <v>41</v>
      </c>
      <c r="P1928" s="24">
        <v>0.02</v>
      </c>
      <c r="Q1928" s="166" t="s">
        <v>2493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8"/>
      <c r="AF1928" s="14"/>
      <c r="AG1928" s="14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1771</v>
      </c>
      <c r="F1929" s="8" t="s">
        <v>1956</v>
      </c>
      <c r="G1929" s="8" t="s">
        <v>1771</v>
      </c>
      <c r="H1929" s="101" t="s">
        <v>1994</v>
      </c>
      <c r="I1929" s="8" t="s">
        <v>1995</v>
      </c>
      <c r="J1929" s="8" t="s">
        <v>1996</v>
      </c>
      <c r="K1929" s="8" t="s">
        <v>32</v>
      </c>
      <c r="L1929" s="8" t="s">
        <v>2494</v>
      </c>
      <c r="M1929" s="24"/>
      <c r="N1929" s="8" t="s">
        <v>57</v>
      </c>
      <c r="O1929" s="8" t="s">
        <v>41</v>
      </c>
      <c r="P1929" s="24">
        <v>0.17</v>
      </c>
      <c r="Q1929" s="166" t="s">
        <v>2495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8"/>
      <c r="AF1929" s="14"/>
      <c r="AG1929" s="14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2496</v>
      </c>
      <c r="F1930" s="8" t="s">
        <v>2497</v>
      </c>
      <c r="G1930" s="8" t="s">
        <v>2496</v>
      </c>
      <c r="H1930" s="101" t="s">
        <v>1994</v>
      </c>
      <c r="I1930" s="8" t="s">
        <v>1995</v>
      </c>
      <c r="J1930" s="8" t="s">
        <v>1996</v>
      </c>
      <c r="K1930" s="8" t="s">
        <v>32</v>
      </c>
      <c r="L1930" s="8" t="s">
        <v>2496</v>
      </c>
      <c r="M1930" s="24"/>
      <c r="N1930" s="8" t="s">
        <v>57</v>
      </c>
      <c r="O1930" s="8" t="s">
        <v>80</v>
      </c>
      <c r="P1930" s="24">
        <v>0</v>
      </c>
      <c r="Q1930" s="166" t="s">
        <v>2498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8"/>
      <c r="AF1930" s="14"/>
      <c r="AG1930" s="14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2496</v>
      </c>
      <c r="F1931" s="8" t="s">
        <v>2497</v>
      </c>
      <c r="G1931" s="8" t="s">
        <v>2496</v>
      </c>
      <c r="H1931" s="101" t="s">
        <v>1994</v>
      </c>
      <c r="I1931" s="8" t="s">
        <v>1995</v>
      </c>
      <c r="J1931" s="8" t="s">
        <v>1996</v>
      </c>
      <c r="K1931" s="8" t="s">
        <v>32</v>
      </c>
      <c r="L1931" s="8" t="s">
        <v>2496</v>
      </c>
      <c r="M1931" s="24"/>
      <c r="N1931" s="8" t="s">
        <v>40</v>
      </c>
      <c r="O1931" s="8" t="s">
        <v>80</v>
      </c>
      <c r="P1931" s="24">
        <v>0</v>
      </c>
      <c r="Q1931" s="166" t="s">
        <v>2499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8"/>
      <c r="AF1931" s="14"/>
      <c r="AG1931" s="14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2500</v>
      </c>
      <c r="F1932" s="8" t="s">
        <v>2500</v>
      </c>
      <c r="G1932" s="8" t="s">
        <v>2500</v>
      </c>
      <c r="H1932" s="101" t="s">
        <v>1994</v>
      </c>
      <c r="I1932" s="8" t="s">
        <v>1995</v>
      </c>
      <c r="J1932" s="8" t="s">
        <v>1996</v>
      </c>
      <c r="K1932" s="8" t="s">
        <v>32</v>
      </c>
      <c r="L1932" s="8" t="s">
        <v>2500</v>
      </c>
      <c r="M1932" s="24"/>
      <c r="N1932" s="8" t="s">
        <v>40</v>
      </c>
      <c r="O1932" s="8" t="s">
        <v>41</v>
      </c>
      <c r="P1932" s="24">
        <v>0.04</v>
      </c>
      <c r="Q1932" s="166" t="s">
        <v>2501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8"/>
      <c r="AF1932" s="14"/>
      <c r="AG1932" s="14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2502</v>
      </c>
      <c r="F1933" s="8" t="s">
        <v>2502</v>
      </c>
      <c r="G1933" s="8" t="s">
        <v>2502</v>
      </c>
      <c r="H1933" s="101" t="s">
        <v>1994</v>
      </c>
      <c r="I1933" s="8" t="s">
        <v>1995</v>
      </c>
      <c r="J1933" s="8" t="s">
        <v>1996</v>
      </c>
      <c r="K1933" s="8" t="s">
        <v>32</v>
      </c>
      <c r="L1933" s="8" t="s">
        <v>2503</v>
      </c>
      <c r="M1933" s="24"/>
      <c r="N1933" s="8" t="s">
        <v>40</v>
      </c>
      <c r="O1933" s="8" t="s">
        <v>80</v>
      </c>
      <c r="P1933" s="24">
        <v>0</v>
      </c>
      <c r="Q1933" s="166" t="s">
        <v>2504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8"/>
      <c r="AF1933" s="14"/>
      <c r="AG1933" s="14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2505</v>
      </c>
      <c r="F1934" s="8" t="s">
        <v>2505</v>
      </c>
      <c r="G1934" s="8" t="s">
        <v>2505</v>
      </c>
      <c r="H1934" s="101" t="s">
        <v>1994</v>
      </c>
      <c r="I1934" s="8" t="s">
        <v>1995</v>
      </c>
      <c r="J1934" s="8" t="s">
        <v>1996</v>
      </c>
      <c r="K1934" s="8" t="s">
        <v>32</v>
      </c>
      <c r="L1934" s="8" t="s">
        <v>2506</v>
      </c>
      <c r="M1934" s="24"/>
      <c r="N1934" s="8" t="s">
        <v>40</v>
      </c>
      <c r="O1934" s="8" t="s">
        <v>80</v>
      </c>
      <c r="P1934" s="24">
        <v>0</v>
      </c>
      <c r="Q1934" s="166" t="s">
        <v>2507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8"/>
      <c r="AF1934" s="14"/>
      <c r="AG1934" s="14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2508</v>
      </c>
      <c r="F1935" s="8" t="s">
        <v>2508</v>
      </c>
      <c r="G1935" s="8" t="s">
        <v>2508</v>
      </c>
      <c r="H1935" s="101" t="s">
        <v>1994</v>
      </c>
      <c r="I1935" s="8" t="s">
        <v>1995</v>
      </c>
      <c r="J1935" s="8" t="s">
        <v>1996</v>
      </c>
      <c r="K1935" s="8" t="s">
        <v>32</v>
      </c>
      <c r="L1935" s="8" t="s">
        <v>2509</v>
      </c>
      <c r="M1935" s="24"/>
      <c r="N1935" s="8" t="s">
        <v>40</v>
      </c>
      <c r="O1935" s="8" t="s">
        <v>80</v>
      </c>
      <c r="P1935" s="24">
        <v>0</v>
      </c>
      <c r="Q1935" s="166" t="s">
        <v>2510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8"/>
      <c r="AF1935" s="14"/>
      <c r="AG1935" s="14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2511</v>
      </c>
      <c r="F1936" s="8" t="s">
        <v>2511</v>
      </c>
      <c r="G1936" s="8" t="s">
        <v>2511</v>
      </c>
      <c r="H1936" s="101" t="s">
        <v>1994</v>
      </c>
      <c r="I1936" s="8" t="s">
        <v>1995</v>
      </c>
      <c r="J1936" s="8" t="s">
        <v>1996</v>
      </c>
      <c r="K1936" s="8" t="s">
        <v>32</v>
      </c>
      <c r="L1936" s="8" t="s">
        <v>2511</v>
      </c>
      <c r="M1936" s="24"/>
      <c r="N1936" s="8" t="s">
        <v>40</v>
      </c>
      <c r="O1936" s="8" t="s">
        <v>80</v>
      </c>
      <c r="P1936" s="24">
        <v>0</v>
      </c>
      <c r="Q1936" s="166" t="s">
        <v>2512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8"/>
      <c r="AF1936" s="14"/>
      <c r="AG1936" s="14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2513</v>
      </c>
      <c r="F1937" s="8" t="s">
        <v>2513</v>
      </c>
      <c r="G1937" s="8" t="s">
        <v>2513</v>
      </c>
      <c r="H1937" s="101" t="s">
        <v>1994</v>
      </c>
      <c r="I1937" s="8" t="s">
        <v>1995</v>
      </c>
      <c r="J1937" s="8" t="s">
        <v>1996</v>
      </c>
      <c r="K1937" s="8" t="s">
        <v>32</v>
      </c>
      <c r="L1937" s="8" t="s">
        <v>2513</v>
      </c>
      <c r="M1937" s="24"/>
      <c r="N1937" s="8" t="s">
        <v>40</v>
      </c>
      <c r="O1937" s="8" t="s">
        <v>41</v>
      </c>
      <c r="P1937" s="24">
        <v>0.04</v>
      </c>
      <c r="Q1937" s="166" t="s">
        <v>2514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8"/>
      <c r="AF1937" s="14"/>
      <c r="AG1937" s="14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1809</v>
      </c>
      <c r="F1938" s="8" t="s">
        <v>1809</v>
      </c>
      <c r="G1938" s="8" t="s">
        <v>1809</v>
      </c>
      <c r="H1938" s="101" t="s">
        <v>1994</v>
      </c>
      <c r="I1938" s="8" t="s">
        <v>1995</v>
      </c>
      <c r="J1938" s="8" t="s">
        <v>1996</v>
      </c>
      <c r="K1938" s="8" t="s">
        <v>32</v>
      </c>
      <c r="L1938" s="8" t="s">
        <v>1809</v>
      </c>
      <c r="M1938" s="24"/>
      <c r="N1938" s="8" t="s">
        <v>40</v>
      </c>
      <c r="O1938" s="8" t="s">
        <v>41</v>
      </c>
      <c r="P1938" s="24">
        <v>0.01</v>
      </c>
      <c r="Q1938" s="166" t="s">
        <v>2515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8"/>
      <c r="AF1938" s="14"/>
      <c r="AG1938" s="14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1809</v>
      </c>
      <c r="F1939" s="8" t="s">
        <v>1809</v>
      </c>
      <c r="G1939" s="8" t="s">
        <v>1809</v>
      </c>
      <c r="H1939" s="101" t="s">
        <v>1994</v>
      </c>
      <c r="I1939" s="8" t="s">
        <v>1995</v>
      </c>
      <c r="J1939" s="8" t="s">
        <v>1996</v>
      </c>
      <c r="K1939" s="8" t="s">
        <v>32</v>
      </c>
      <c r="L1939" s="8" t="s">
        <v>1809</v>
      </c>
      <c r="M1939" s="24"/>
      <c r="N1939" s="8" t="s">
        <v>40</v>
      </c>
      <c r="O1939" s="8" t="s">
        <v>80</v>
      </c>
      <c r="P1939" s="24">
        <v>0</v>
      </c>
      <c r="Q1939" s="166" t="s">
        <v>2515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8"/>
      <c r="AF1939" s="14"/>
      <c r="AG1939" s="14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2516</v>
      </c>
      <c r="F1940" s="8" t="s">
        <v>2516</v>
      </c>
      <c r="G1940" s="8" t="s">
        <v>2516</v>
      </c>
      <c r="H1940" s="101" t="s">
        <v>1994</v>
      </c>
      <c r="I1940" s="8" t="s">
        <v>1995</v>
      </c>
      <c r="J1940" s="8" t="s">
        <v>1996</v>
      </c>
      <c r="K1940" s="8" t="s">
        <v>32</v>
      </c>
      <c r="L1940" s="8" t="s">
        <v>2517</v>
      </c>
      <c r="M1940" s="24"/>
      <c r="N1940" s="8" t="s">
        <v>57</v>
      </c>
      <c r="O1940" s="8" t="s">
        <v>41</v>
      </c>
      <c r="P1940" s="24">
        <v>0.1</v>
      </c>
      <c r="Q1940" s="166" t="s">
        <v>2518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8"/>
      <c r="AF1940" s="14"/>
      <c r="AG1940" s="14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2519</v>
      </c>
      <c r="F1941" s="8" t="s">
        <v>2519</v>
      </c>
      <c r="G1941" s="8" t="s">
        <v>2519</v>
      </c>
      <c r="H1941" s="101" t="s">
        <v>1994</v>
      </c>
      <c r="I1941" s="8" t="s">
        <v>1995</v>
      </c>
      <c r="J1941" s="8" t="s">
        <v>1996</v>
      </c>
      <c r="K1941" s="8" t="s">
        <v>32</v>
      </c>
      <c r="L1941" s="8" t="s">
        <v>2519</v>
      </c>
      <c r="M1941" s="24"/>
      <c r="N1941" s="8" t="s">
        <v>40</v>
      </c>
      <c r="O1941" s="8" t="s">
        <v>80</v>
      </c>
      <c r="P1941" s="24">
        <v>0</v>
      </c>
      <c r="Q1941" s="166" t="s">
        <v>2520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8"/>
      <c r="AF1941" s="14"/>
      <c r="AG1941" s="14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2521</v>
      </c>
      <c r="F1942" s="8" t="s">
        <v>2521</v>
      </c>
      <c r="G1942" s="8" t="s">
        <v>2521</v>
      </c>
      <c r="H1942" s="101" t="s">
        <v>1994</v>
      </c>
      <c r="I1942" s="8" t="s">
        <v>1995</v>
      </c>
      <c r="J1942" s="8" t="s">
        <v>1996</v>
      </c>
      <c r="K1942" s="8" t="s">
        <v>32</v>
      </c>
      <c r="L1942" s="8" t="s">
        <v>2521</v>
      </c>
      <c r="M1942" s="24"/>
      <c r="N1942" s="8" t="s">
        <v>40</v>
      </c>
      <c r="O1942" s="8" t="s">
        <v>80</v>
      </c>
      <c r="P1942" s="24">
        <v>0</v>
      </c>
      <c r="Q1942" s="166" t="s">
        <v>2522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8"/>
      <c r="AF1942" s="14"/>
      <c r="AG1942" s="14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2523</v>
      </c>
      <c r="F1943" s="8" t="s">
        <v>2523</v>
      </c>
      <c r="G1943" s="8" t="s">
        <v>2523</v>
      </c>
      <c r="H1943" s="101" t="s">
        <v>1994</v>
      </c>
      <c r="I1943" s="8" t="s">
        <v>1995</v>
      </c>
      <c r="J1943" s="8" t="s">
        <v>1996</v>
      </c>
      <c r="K1943" s="8" t="s">
        <v>32</v>
      </c>
      <c r="L1943" s="8" t="s">
        <v>2523</v>
      </c>
      <c r="M1943" s="24"/>
      <c r="N1943" s="8" t="s">
        <v>40</v>
      </c>
      <c r="O1943" s="8" t="s">
        <v>41</v>
      </c>
      <c r="P1943" s="24">
        <v>0.03</v>
      </c>
      <c r="Q1943" s="166" t="s">
        <v>2524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8"/>
      <c r="AF1943" s="14" t="s">
        <v>2525</v>
      </c>
      <c r="AG1943" s="14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2523</v>
      </c>
      <c r="F1944" s="8" t="s">
        <v>2523</v>
      </c>
      <c r="G1944" s="8" t="s">
        <v>2523</v>
      </c>
      <c r="H1944" s="101" t="s">
        <v>1994</v>
      </c>
      <c r="I1944" s="8" t="s">
        <v>1995</v>
      </c>
      <c r="J1944" s="8" t="s">
        <v>1996</v>
      </c>
      <c r="K1944" s="8" t="s">
        <v>32</v>
      </c>
      <c r="L1944" s="8" t="s">
        <v>2523</v>
      </c>
      <c r="M1944" s="24"/>
      <c r="N1944" s="8" t="s">
        <v>40</v>
      </c>
      <c r="O1944" s="8" t="s">
        <v>80</v>
      </c>
      <c r="P1944" s="24">
        <v>0</v>
      </c>
      <c r="Q1944" s="166" t="s">
        <v>2524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8"/>
      <c r="AF1944" s="14" t="s">
        <v>2525</v>
      </c>
      <c r="AG1944" s="14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2526</v>
      </c>
      <c r="F1945" s="8" t="s">
        <v>2526</v>
      </c>
      <c r="G1945" s="8" t="s">
        <v>2526</v>
      </c>
      <c r="H1945" s="101" t="s">
        <v>1994</v>
      </c>
      <c r="I1945" s="8" t="s">
        <v>1995</v>
      </c>
      <c r="J1945" s="8" t="s">
        <v>1996</v>
      </c>
      <c r="K1945" s="8" t="s">
        <v>32</v>
      </c>
      <c r="L1945" s="8" t="s">
        <v>2526</v>
      </c>
      <c r="M1945" s="24"/>
      <c r="N1945" s="8" t="s">
        <v>40</v>
      </c>
      <c r="O1945" s="8" t="s">
        <v>41</v>
      </c>
      <c r="P1945" s="24">
        <v>0.03</v>
      </c>
      <c r="Q1945" s="166" t="s">
        <v>2527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8"/>
      <c r="AF1945" s="14"/>
      <c r="AG1945" s="14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2526</v>
      </c>
      <c r="F1946" s="8" t="s">
        <v>2526</v>
      </c>
      <c r="G1946" s="8" t="s">
        <v>2526</v>
      </c>
      <c r="H1946" s="101" t="s">
        <v>1994</v>
      </c>
      <c r="I1946" s="8" t="s">
        <v>1995</v>
      </c>
      <c r="J1946" s="8" t="s">
        <v>1996</v>
      </c>
      <c r="K1946" s="8" t="s">
        <v>32</v>
      </c>
      <c r="L1946" s="8" t="s">
        <v>2526</v>
      </c>
      <c r="M1946" s="24"/>
      <c r="N1946" s="8" t="s">
        <v>40</v>
      </c>
      <c r="O1946" s="8" t="s">
        <v>80</v>
      </c>
      <c r="P1946" s="24">
        <v>0</v>
      </c>
      <c r="Q1946" s="166" t="s">
        <v>2527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8"/>
      <c r="AF1946" s="14"/>
      <c r="AG1946" s="14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1811</v>
      </c>
      <c r="F1947" s="8" t="s">
        <v>1811</v>
      </c>
      <c r="G1947" s="8" t="s">
        <v>1811</v>
      </c>
      <c r="H1947" s="101" t="s">
        <v>1994</v>
      </c>
      <c r="I1947" s="8" t="s">
        <v>1995</v>
      </c>
      <c r="J1947" s="8" t="s">
        <v>1996</v>
      </c>
      <c r="K1947" s="8" t="s">
        <v>32</v>
      </c>
      <c r="L1947" s="8" t="s">
        <v>1811</v>
      </c>
      <c r="M1947" s="24"/>
      <c r="N1947" s="8" t="s">
        <v>40</v>
      </c>
      <c r="O1947" s="8" t="s">
        <v>41</v>
      </c>
      <c r="P1947" s="24">
        <v>0.02</v>
      </c>
      <c r="Q1947" s="166" t="s">
        <v>2528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8"/>
      <c r="AF1947" s="14"/>
      <c r="AG1947" s="14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1811</v>
      </c>
      <c r="F1948" s="8" t="s">
        <v>1811</v>
      </c>
      <c r="G1948" s="8" t="s">
        <v>1811</v>
      </c>
      <c r="H1948" s="101" t="s">
        <v>1994</v>
      </c>
      <c r="I1948" s="8" t="s">
        <v>1995</v>
      </c>
      <c r="J1948" s="8" t="s">
        <v>1996</v>
      </c>
      <c r="K1948" s="8" t="s">
        <v>32</v>
      </c>
      <c r="L1948" s="8" t="s">
        <v>2529</v>
      </c>
      <c r="M1948" s="24"/>
      <c r="N1948" s="8" t="s">
        <v>40</v>
      </c>
      <c r="O1948" s="8" t="s">
        <v>41</v>
      </c>
      <c r="P1948" s="24">
        <v>0.02</v>
      </c>
      <c r="Q1948" s="166" t="s">
        <v>2530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8"/>
      <c r="AF1948" s="14"/>
      <c r="AG1948" s="14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2531</v>
      </c>
      <c r="F1949" s="8" t="s">
        <v>2532</v>
      </c>
      <c r="G1949" s="8" t="s">
        <v>2531</v>
      </c>
      <c r="H1949" s="101" t="s">
        <v>1994</v>
      </c>
      <c r="I1949" s="8" t="s">
        <v>1995</v>
      </c>
      <c r="J1949" s="8" t="s">
        <v>1996</v>
      </c>
      <c r="K1949" s="8" t="s">
        <v>32</v>
      </c>
      <c r="L1949" s="8" t="s">
        <v>2531</v>
      </c>
      <c r="M1949" s="24"/>
      <c r="N1949" s="8" t="s">
        <v>40</v>
      </c>
      <c r="O1949" s="8" t="s">
        <v>41</v>
      </c>
      <c r="P1949" s="24">
        <v>0.02</v>
      </c>
      <c r="Q1949" s="166" t="s">
        <v>2533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8"/>
      <c r="AF1949" s="14"/>
      <c r="AG1949" s="14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2531</v>
      </c>
      <c r="F1950" s="8" t="s">
        <v>2532</v>
      </c>
      <c r="G1950" s="8" t="s">
        <v>2531</v>
      </c>
      <c r="H1950" s="101" t="s">
        <v>1994</v>
      </c>
      <c r="I1950" s="8" t="s">
        <v>1995</v>
      </c>
      <c r="J1950" s="8" t="s">
        <v>1996</v>
      </c>
      <c r="K1950" s="8" t="s">
        <v>32</v>
      </c>
      <c r="L1950" s="8" t="s">
        <v>2534</v>
      </c>
      <c r="M1950" s="24"/>
      <c r="N1950" s="8" t="s">
        <v>57</v>
      </c>
      <c r="O1950" s="8" t="s">
        <v>41</v>
      </c>
      <c r="P1950" s="24">
        <v>0.06</v>
      </c>
      <c r="Q1950" s="166" t="s">
        <v>2535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8"/>
      <c r="AF1950" s="14"/>
      <c r="AG1950" s="14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2531</v>
      </c>
      <c r="F1951" s="8" t="s">
        <v>2532</v>
      </c>
      <c r="G1951" s="8" t="s">
        <v>2531</v>
      </c>
      <c r="H1951" s="101" t="s">
        <v>1994</v>
      </c>
      <c r="I1951" s="8" t="s">
        <v>1995</v>
      </c>
      <c r="J1951" s="8" t="s">
        <v>1996</v>
      </c>
      <c r="K1951" s="8" t="s">
        <v>32</v>
      </c>
      <c r="L1951" s="8" t="s">
        <v>2534</v>
      </c>
      <c r="M1951" s="24"/>
      <c r="N1951" s="8" t="s">
        <v>40</v>
      </c>
      <c r="O1951" s="8" t="s">
        <v>41</v>
      </c>
      <c r="P1951" s="24">
        <v>0.02</v>
      </c>
      <c r="Q1951" s="166" t="s">
        <v>2536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8"/>
      <c r="AF1951" s="14"/>
      <c r="AG1951" s="14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1994</v>
      </c>
      <c r="I1952" s="8" t="s">
        <v>1995</v>
      </c>
      <c r="J1952" s="8" t="s">
        <v>1996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2537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8"/>
      <c r="AF1952" s="14"/>
      <c r="AG1952" s="14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1812</v>
      </c>
      <c r="F1953" s="8" t="s">
        <v>1812</v>
      </c>
      <c r="G1953" s="8" t="s">
        <v>1812</v>
      </c>
      <c r="H1953" s="101" t="s">
        <v>1994</v>
      </c>
      <c r="I1953" s="8" t="s">
        <v>1995</v>
      </c>
      <c r="J1953" s="8" t="s">
        <v>1996</v>
      </c>
      <c r="K1953" s="8" t="s">
        <v>32</v>
      </c>
      <c r="L1953" s="8" t="s">
        <v>1812</v>
      </c>
      <c r="M1953" s="24"/>
      <c r="N1953" s="8" t="s">
        <v>40</v>
      </c>
      <c r="O1953" s="8" t="s">
        <v>41</v>
      </c>
      <c r="P1953" s="24">
        <v>0.03</v>
      </c>
      <c r="Q1953" s="166" t="s">
        <v>2538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8"/>
      <c r="AF1953" s="14"/>
      <c r="AG1953" s="14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2539</v>
      </c>
      <c r="F1954" s="8" t="s">
        <v>2539</v>
      </c>
      <c r="G1954" s="8" t="s">
        <v>2539</v>
      </c>
      <c r="H1954" s="101" t="s">
        <v>1994</v>
      </c>
      <c r="I1954" s="8" t="s">
        <v>1995</v>
      </c>
      <c r="J1954" s="8" t="s">
        <v>1996</v>
      </c>
      <c r="K1954" s="8" t="s">
        <v>32</v>
      </c>
      <c r="L1954" s="8" t="s">
        <v>2539</v>
      </c>
      <c r="M1954" s="24"/>
      <c r="N1954" s="8" t="s">
        <v>40</v>
      </c>
      <c r="O1954" s="8" t="s">
        <v>41</v>
      </c>
      <c r="P1954" s="24">
        <v>0.03</v>
      </c>
      <c r="Q1954" s="166" t="s">
        <v>2540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8"/>
      <c r="AF1954" s="14"/>
      <c r="AG1954" s="14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2541</v>
      </c>
      <c r="F1955" s="8" t="s">
        <v>2541</v>
      </c>
      <c r="G1955" s="8" t="s">
        <v>2541</v>
      </c>
      <c r="H1955" s="101" t="s">
        <v>1994</v>
      </c>
      <c r="I1955" s="8" t="s">
        <v>1995</v>
      </c>
      <c r="J1955" s="8" t="s">
        <v>1996</v>
      </c>
      <c r="K1955" s="8" t="s">
        <v>32</v>
      </c>
      <c r="L1955" s="8" t="s">
        <v>2541</v>
      </c>
      <c r="M1955" s="24"/>
      <c r="N1955" s="8" t="s">
        <v>40</v>
      </c>
      <c r="O1955" s="8" t="s">
        <v>41</v>
      </c>
      <c r="P1955" s="24">
        <v>0.02</v>
      </c>
      <c r="Q1955" s="166" t="s">
        <v>2542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8"/>
      <c r="AF1955" s="14"/>
      <c r="AG1955" s="14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2541</v>
      </c>
      <c r="F1956" s="8" t="s">
        <v>2541</v>
      </c>
      <c r="G1956" s="8" t="s">
        <v>2541</v>
      </c>
      <c r="H1956" s="101" t="s">
        <v>1994</v>
      </c>
      <c r="I1956" s="8" t="s">
        <v>1995</v>
      </c>
      <c r="J1956" s="8" t="s">
        <v>1996</v>
      </c>
      <c r="K1956" s="8" t="s">
        <v>32</v>
      </c>
      <c r="L1956" s="8" t="s">
        <v>2541</v>
      </c>
      <c r="M1956" s="24"/>
      <c r="N1956" s="8" t="s">
        <v>40</v>
      </c>
      <c r="O1956" s="8" t="s">
        <v>41</v>
      </c>
      <c r="P1956" s="24">
        <v>0.03</v>
      </c>
      <c r="Q1956" s="166" t="s">
        <v>2542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8"/>
      <c r="AF1956" s="14"/>
      <c r="AG1956" s="14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1994</v>
      </c>
      <c r="I1957" s="8" t="s">
        <v>1995</v>
      </c>
      <c r="J1957" s="8" t="s">
        <v>1996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2543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8"/>
      <c r="AF1957" s="14"/>
      <c r="AG1957" s="14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2544</v>
      </c>
      <c r="F1958" s="8" t="s">
        <v>2544</v>
      </c>
      <c r="G1958" s="8" t="s">
        <v>2544</v>
      </c>
      <c r="H1958" s="101" t="s">
        <v>1994</v>
      </c>
      <c r="I1958" s="8" t="s">
        <v>1995</v>
      </c>
      <c r="J1958" s="8" t="s">
        <v>1996</v>
      </c>
      <c r="K1958" s="8" t="s">
        <v>32</v>
      </c>
      <c r="L1958" s="8" t="s">
        <v>2544</v>
      </c>
      <c r="M1958" s="24"/>
      <c r="N1958" s="8" t="s">
        <v>40</v>
      </c>
      <c r="O1958" s="8" t="s">
        <v>41</v>
      </c>
      <c r="P1958" s="24">
        <v>0.03</v>
      </c>
      <c r="Q1958" s="166" t="s">
        <v>2545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8"/>
      <c r="AF1958" s="14"/>
      <c r="AG1958" s="14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1994</v>
      </c>
      <c r="I1959" s="8" t="s">
        <v>1995</v>
      </c>
      <c r="J1959" s="8" t="s">
        <v>1996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2546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8"/>
      <c r="AF1959" s="14"/>
      <c r="AG1959" s="14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2547</v>
      </c>
      <c r="F1960" s="8" t="s">
        <v>2547</v>
      </c>
      <c r="G1960" s="8" t="s">
        <v>2547</v>
      </c>
      <c r="H1960" s="101" t="s">
        <v>1994</v>
      </c>
      <c r="I1960" s="8" t="s">
        <v>1995</v>
      </c>
      <c r="J1960" s="8" t="s">
        <v>1996</v>
      </c>
      <c r="K1960" s="8" t="s">
        <v>32</v>
      </c>
      <c r="L1960" s="8" t="s">
        <v>2548</v>
      </c>
      <c r="M1960" s="24"/>
      <c r="N1960" s="8" t="s">
        <v>40</v>
      </c>
      <c r="O1960" s="8" t="s">
        <v>80</v>
      </c>
      <c r="P1960" s="24">
        <v>0</v>
      </c>
      <c r="Q1960" s="166" t="s">
        <v>2549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8"/>
      <c r="AF1960" s="14"/>
      <c r="AG1960" s="14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1994</v>
      </c>
      <c r="I1961" s="8" t="s">
        <v>1995</v>
      </c>
      <c r="J1961" s="8" t="s">
        <v>1996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2550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8"/>
      <c r="AF1961" s="14"/>
      <c r="AG1961" s="14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2551</v>
      </c>
      <c r="F1962" s="8" t="s">
        <v>2552</v>
      </c>
      <c r="G1962" s="8" t="s">
        <v>2551</v>
      </c>
      <c r="H1962" s="101" t="s">
        <v>1994</v>
      </c>
      <c r="I1962" s="8" t="s">
        <v>1995</v>
      </c>
      <c r="J1962" s="8" t="s">
        <v>1996</v>
      </c>
      <c r="K1962" s="8" t="s">
        <v>32</v>
      </c>
      <c r="L1962" s="8" t="s">
        <v>2551</v>
      </c>
      <c r="M1962" s="24"/>
      <c r="N1962" s="8" t="s">
        <v>57</v>
      </c>
      <c r="O1962" s="8" t="s">
        <v>41</v>
      </c>
      <c r="P1962" s="24">
        <v>0.2</v>
      </c>
      <c r="Q1962" s="166" t="s">
        <v>2553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8"/>
      <c r="AF1962" s="14"/>
      <c r="AG1962" s="14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1994</v>
      </c>
      <c r="I1963" s="8" t="s">
        <v>1995</v>
      </c>
      <c r="J1963" s="8" t="s">
        <v>1996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2554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8"/>
      <c r="AF1963" s="14"/>
      <c r="AG1963" s="14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1994</v>
      </c>
      <c r="I1964" s="8" t="s">
        <v>1995</v>
      </c>
      <c r="J1964" s="8" t="s">
        <v>1996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2554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8"/>
      <c r="AF1964" s="14"/>
      <c r="AG1964" s="14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2555</v>
      </c>
      <c r="F1965" s="8" t="s">
        <v>2555</v>
      </c>
      <c r="G1965" s="8" t="s">
        <v>2555</v>
      </c>
      <c r="H1965" s="101" t="s">
        <v>1994</v>
      </c>
      <c r="I1965" s="8" t="s">
        <v>1995</v>
      </c>
      <c r="J1965" s="8" t="s">
        <v>1996</v>
      </c>
      <c r="K1965" s="8" t="s">
        <v>32</v>
      </c>
      <c r="L1965" s="8" t="s">
        <v>2490</v>
      </c>
      <c r="M1965" s="24"/>
      <c r="N1965" s="8" t="s">
        <v>40</v>
      </c>
      <c r="O1965" s="8" t="s">
        <v>41</v>
      </c>
      <c r="P1965" s="24">
        <v>0.02</v>
      </c>
      <c r="Q1965" s="166" t="s">
        <v>2491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8"/>
      <c r="AF1965" s="14"/>
      <c r="AG1965" s="14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2556</v>
      </c>
      <c r="F1966" s="8" t="s">
        <v>2556</v>
      </c>
      <c r="G1966" s="8" t="s">
        <v>2556</v>
      </c>
      <c r="H1966" s="101" t="s">
        <v>1994</v>
      </c>
      <c r="I1966" s="8" t="s">
        <v>1995</v>
      </c>
      <c r="J1966" s="8" t="s">
        <v>1996</v>
      </c>
      <c r="K1966" s="8" t="s">
        <v>32</v>
      </c>
      <c r="L1966" s="8" t="s">
        <v>2557</v>
      </c>
      <c r="M1966" s="24"/>
      <c r="N1966" s="8" t="s">
        <v>40</v>
      </c>
      <c r="O1966" s="8" t="s">
        <v>41</v>
      </c>
      <c r="P1966" s="24">
        <v>0.02</v>
      </c>
      <c r="Q1966" s="166" t="s">
        <v>2558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8"/>
      <c r="AF1966" s="14"/>
      <c r="AG1966" s="14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2556</v>
      </c>
      <c r="F1967" s="8" t="s">
        <v>2556</v>
      </c>
      <c r="G1967" s="8" t="s">
        <v>2556</v>
      </c>
      <c r="H1967" s="101" t="s">
        <v>1994</v>
      </c>
      <c r="I1967" s="8" t="s">
        <v>1995</v>
      </c>
      <c r="J1967" s="8" t="s">
        <v>1996</v>
      </c>
      <c r="K1967" s="8" t="s">
        <v>32</v>
      </c>
      <c r="L1967" s="8" t="s">
        <v>2556</v>
      </c>
      <c r="M1967" s="24"/>
      <c r="N1967" s="8" t="s">
        <v>40</v>
      </c>
      <c r="O1967" s="8" t="s">
        <v>41</v>
      </c>
      <c r="P1967" s="24">
        <v>0.02</v>
      </c>
      <c r="Q1967" s="166" t="s">
        <v>2559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8"/>
      <c r="AF1967" s="14"/>
      <c r="AG1967" s="14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2556</v>
      </c>
      <c r="F1968" s="8" t="s">
        <v>2556</v>
      </c>
      <c r="G1968" s="8" t="s">
        <v>2556</v>
      </c>
      <c r="H1968" s="101" t="s">
        <v>1994</v>
      </c>
      <c r="I1968" s="8" t="s">
        <v>1995</v>
      </c>
      <c r="J1968" s="8" t="s">
        <v>1996</v>
      </c>
      <c r="K1968" s="8" t="s">
        <v>32</v>
      </c>
      <c r="L1968" s="8" t="s">
        <v>2556</v>
      </c>
      <c r="M1968" s="24"/>
      <c r="N1968" s="8" t="s">
        <v>40</v>
      </c>
      <c r="O1968" s="8" t="s">
        <v>41</v>
      </c>
      <c r="P1968" s="24">
        <v>0.03</v>
      </c>
      <c r="Q1968" s="166" t="s">
        <v>2559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8"/>
      <c r="AF1968" s="14"/>
      <c r="AG1968" s="14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2560</v>
      </c>
      <c r="F1969" s="8" t="s">
        <v>2560</v>
      </c>
      <c r="G1969" s="8" t="s">
        <v>2560</v>
      </c>
      <c r="H1969" s="101" t="s">
        <v>1994</v>
      </c>
      <c r="I1969" s="8" t="s">
        <v>1995</v>
      </c>
      <c r="J1969" s="8" t="s">
        <v>1996</v>
      </c>
      <c r="K1969" s="8" t="s">
        <v>32</v>
      </c>
      <c r="L1969" s="8" t="s">
        <v>2560</v>
      </c>
      <c r="M1969" s="24"/>
      <c r="N1969" s="8" t="s">
        <v>40</v>
      </c>
      <c r="O1969" s="8" t="s">
        <v>80</v>
      </c>
      <c r="P1969" s="24">
        <v>0</v>
      </c>
      <c r="Q1969" s="166" t="s">
        <v>2561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8"/>
      <c r="AF1969" s="14"/>
      <c r="AG1969" s="14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2562</v>
      </c>
      <c r="F1970" s="8" t="s">
        <v>2562</v>
      </c>
      <c r="G1970" s="8" t="s">
        <v>2562</v>
      </c>
      <c r="H1970" s="101" t="s">
        <v>1994</v>
      </c>
      <c r="I1970" s="8" t="s">
        <v>1995</v>
      </c>
      <c r="J1970" s="8" t="s">
        <v>1996</v>
      </c>
      <c r="K1970" s="8" t="s">
        <v>32</v>
      </c>
      <c r="L1970" s="8" t="s">
        <v>2562</v>
      </c>
      <c r="M1970" s="24"/>
      <c r="N1970" s="8" t="s">
        <v>40</v>
      </c>
      <c r="O1970" s="8" t="s">
        <v>41</v>
      </c>
      <c r="P1970" s="24">
        <v>0.04</v>
      </c>
      <c r="Q1970" s="166" t="s">
        <v>2563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8"/>
      <c r="AF1970" s="14"/>
      <c r="AG1970" s="14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1994</v>
      </c>
      <c r="I1971" s="8" t="s">
        <v>1995</v>
      </c>
      <c r="J1971" s="8" t="s">
        <v>1996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2564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8"/>
      <c r="AF1971" s="14"/>
      <c r="AG1971" s="14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1994</v>
      </c>
      <c r="I1972" s="8" t="s">
        <v>1995</v>
      </c>
      <c r="J1972" s="8" t="s">
        <v>1996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2564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8"/>
      <c r="AF1972" s="14"/>
      <c r="AG1972" s="14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2565</v>
      </c>
      <c r="F1973" s="8" t="s">
        <v>2566</v>
      </c>
      <c r="G1973" s="8" t="s">
        <v>2565</v>
      </c>
      <c r="H1973" s="101" t="s">
        <v>1994</v>
      </c>
      <c r="I1973" s="8" t="s">
        <v>1995</v>
      </c>
      <c r="J1973" s="8" t="s">
        <v>1996</v>
      </c>
      <c r="K1973" s="8" t="s">
        <v>32</v>
      </c>
      <c r="L1973" s="8" t="s">
        <v>2567</v>
      </c>
      <c r="M1973" s="8"/>
      <c r="N1973" s="8" t="s">
        <v>40</v>
      </c>
      <c r="O1973" s="8" t="s">
        <v>80</v>
      </c>
      <c r="P1973" s="24">
        <v>0</v>
      </c>
      <c r="Q1973" s="166" t="s">
        <v>2568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8"/>
      <c r="AF1973" s="14"/>
      <c r="AG1973" s="14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2565</v>
      </c>
      <c r="F1974" s="8" t="s">
        <v>2566</v>
      </c>
      <c r="G1974" s="8" t="s">
        <v>2565</v>
      </c>
      <c r="H1974" s="101" t="s">
        <v>1994</v>
      </c>
      <c r="I1974" s="8" t="s">
        <v>1995</v>
      </c>
      <c r="J1974" s="8" t="s">
        <v>1996</v>
      </c>
      <c r="K1974" s="8" t="s">
        <v>32</v>
      </c>
      <c r="L1974" s="8" t="s">
        <v>2569</v>
      </c>
      <c r="M1974" s="8"/>
      <c r="N1974" s="8" t="s">
        <v>40</v>
      </c>
      <c r="O1974" s="8" t="s">
        <v>80</v>
      </c>
      <c r="P1974" s="24">
        <v>0</v>
      </c>
      <c r="Q1974" s="166" t="s">
        <v>2570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8"/>
      <c r="AF1974" s="14"/>
      <c r="AG1974" s="14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2571</v>
      </c>
      <c r="F1975" s="8" t="s">
        <v>2572</v>
      </c>
      <c r="G1975" s="8" t="s">
        <v>2571</v>
      </c>
      <c r="H1975" s="101" t="s">
        <v>1994</v>
      </c>
      <c r="I1975" s="8" t="s">
        <v>1995</v>
      </c>
      <c r="J1975" s="8" t="s">
        <v>1996</v>
      </c>
      <c r="K1975" s="8" t="s">
        <v>32</v>
      </c>
      <c r="L1975" s="8" t="s">
        <v>2573</v>
      </c>
      <c r="M1975" s="8"/>
      <c r="N1975" s="8" t="s">
        <v>40</v>
      </c>
      <c r="O1975" s="8" t="s">
        <v>80</v>
      </c>
      <c r="P1975" s="24">
        <v>0</v>
      </c>
      <c r="Q1975" s="166" t="s">
        <v>2574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8"/>
      <c r="AF1975" s="14"/>
      <c r="AG1975" s="14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1994</v>
      </c>
      <c r="I1976" s="8" t="s">
        <v>1995</v>
      </c>
      <c r="J1976" s="8" t="s">
        <v>1996</v>
      </c>
      <c r="K1976" s="8" t="s">
        <v>32</v>
      </c>
      <c r="L1976" s="8" t="s">
        <v>2573</v>
      </c>
      <c r="M1976" s="8"/>
      <c r="N1976" s="8" t="s">
        <v>40</v>
      </c>
      <c r="O1976" s="8" t="s">
        <v>41</v>
      </c>
      <c r="P1976" s="24">
        <v>0.02</v>
      </c>
      <c r="Q1976" s="166" t="s">
        <v>2574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8"/>
      <c r="AF1976" s="14"/>
      <c r="AG1976" s="14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2575</v>
      </c>
      <c r="F1977" s="8" t="s">
        <v>2575</v>
      </c>
      <c r="G1977" s="8" t="s">
        <v>2575</v>
      </c>
      <c r="H1977" s="101" t="s">
        <v>1994</v>
      </c>
      <c r="I1977" s="8" t="s">
        <v>1995</v>
      </c>
      <c r="J1977" s="8" t="s">
        <v>1996</v>
      </c>
      <c r="K1977" s="8" t="s">
        <v>32</v>
      </c>
      <c r="L1977" s="8" t="s">
        <v>2575</v>
      </c>
      <c r="M1977" s="8"/>
      <c r="N1977" s="8" t="s">
        <v>40</v>
      </c>
      <c r="O1977" s="8" t="s">
        <v>80</v>
      </c>
      <c r="P1977" s="24">
        <v>0</v>
      </c>
      <c r="Q1977" s="166" t="s">
        <v>2576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8"/>
      <c r="AF1977" s="14"/>
      <c r="AG1977" s="14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1812</v>
      </c>
      <c r="F1978" s="8" t="s">
        <v>1825</v>
      </c>
      <c r="G1978" s="8" t="s">
        <v>1812</v>
      </c>
      <c r="H1978" s="101" t="s">
        <v>1994</v>
      </c>
      <c r="I1978" s="8" t="s">
        <v>1995</v>
      </c>
      <c r="J1978" s="8" t="s">
        <v>1996</v>
      </c>
      <c r="K1978" s="8" t="s">
        <v>32</v>
      </c>
      <c r="L1978" s="8" t="s">
        <v>1812</v>
      </c>
      <c r="M1978" s="8"/>
      <c r="N1978" s="8" t="s">
        <v>40</v>
      </c>
      <c r="O1978" s="8" t="s">
        <v>41</v>
      </c>
      <c r="P1978" s="24">
        <v>0.02</v>
      </c>
      <c r="Q1978" s="166" t="s">
        <v>2538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8"/>
      <c r="AF1978" s="14"/>
      <c r="AG1978" s="14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2577</v>
      </c>
      <c r="F1979" s="8" t="s">
        <v>2578</v>
      </c>
      <c r="G1979" s="8" t="s">
        <v>2577</v>
      </c>
      <c r="H1979" s="101" t="s">
        <v>1994</v>
      </c>
      <c r="I1979" s="8" t="s">
        <v>1995</v>
      </c>
      <c r="J1979" s="8" t="s">
        <v>1996</v>
      </c>
      <c r="K1979" s="8" t="s">
        <v>32</v>
      </c>
      <c r="L1979" s="8" t="s">
        <v>2577</v>
      </c>
      <c r="M1979" s="8"/>
      <c r="N1979" s="8" t="s">
        <v>40</v>
      </c>
      <c r="O1979" s="8" t="s">
        <v>80</v>
      </c>
      <c r="P1979" s="24">
        <v>0</v>
      </c>
      <c r="Q1979" s="166" t="s">
        <v>2579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8"/>
      <c r="AF1979" s="14"/>
      <c r="AG1979" s="14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2580</v>
      </c>
      <c r="F1980" s="8" t="s">
        <v>2580</v>
      </c>
      <c r="G1980" s="8" t="s">
        <v>2580</v>
      </c>
      <c r="H1980" s="101" t="s">
        <v>1994</v>
      </c>
      <c r="I1980" s="8" t="s">
        <v>1995</v>
      </c>
      <c r="J1980" s="8" t="s">
        <v>1996</v>
      </c>
      <c r="K1980" s="8" t="s">
        <v>32</v>
      </c>
      <c r="L1980" s="8" t="s">
        <v>2581</v>
      </c>
      <c r="M1980" s="8"/>
      <c r="N1980" s="8" t="s">
        <v>40</v>
      </c>
      <c r="O1980" s="8" t="s">
        <v>80</v>
      </c>
      <c r="P1980" s="24">
        <v>0</v>
      </c>
      <c r="Q1980" s="166" t="s">
        <v>2582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8"/>
      <c r="AF1980" s="14"/>
      <c r="AG1980" s="14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1994</v>
      </c>
      <c r="I1981" s="8" t="s">
        <v>1995</v>
      </c>
      <c r="J1981" s="8" t="s">
        <v>1996</v>
      </c>
      <c r="K1981" s="8" t="s">
        <v>32</v>
      </c>
      <c r="L1981" s="8" t="s">
        <v>2583</v>
      </c>
      <c r="M1981" s="24"/>
      <c r="N1981" s="8" t="s">
        <v>57</v>
      </c>
      <c r="O1981" s="8" t="s">
        <v>41</v>
      </c>
      <c r="P1981" s="24">
        <v>0.04</v>
      </c>
      <c r="Q1981" s="166" t="s">
        <v>2584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8"/>
      <c r="AF1981" s="14"/>
      <c r="AG1981" s="14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1994</v>
      </c>
      <c r="I1982" s="8" t="s">
        <v>1995</v>
      </c>
      <c r="J1982" s="8" t="s">
        <v>1996</v>
      </c>
      <c r="K1982" s="8" t="s">
        <v>32</v>
      </c>
      <c r="L1982" s="8" t="s">
        <v>2583</v>
      </c>
      <c r="M1982" s="24"/>
      <c r="N1982" s="8" t="s">
        <v>57</v>
      </c>
      <c r="O1982" s="8" t="s">
        <v>41</v>
      </c>
      <c r="P1982" s="24">
        <v>0.04</v>
      </c>
      <c r="Q1982" s="166" t="s">
        <v>2585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8"/>
      <c r="AF1982" s="14"/>
      <c r="AG1982" s="14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1994</v>
      </c>
      <c r="I1983" s="8" t="s">
        <v>1995</v>
      </c>
      <c r="J1983" s="8" t="s">
        <v>1996</v>
      </c>
      <c r="K1983" s="8" t="s">
        <v>32</v>
      </c>
      <c r="L1983" s="8" t="s">
        <v>2583</v>
      </c>
      <c r="M1983" s="24"/>
      <c r="N1983" s="8" t="s">
        <v>57</v>
      </c>
      <c r="O1983" s="8" t="s">
        <v>41</v>
      </c>
      <c r="P1983" s="24">
        <v>0.06</v>
      </c>
      <c r="Q1983" s="166" t="s">
        <v>2584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8"/>
      <c r="AF1983" s="14"/>
      <c r="AG1983" s="14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1994</v>
      </c>
      <c r="I1984" s="8" t="s">
        <v>1995</v>
      </c>
      <c r="J1984" s="8" t="s">
        <v>1996</v>
      </c>
      <c r="K1984" s="8" t="s">
        <v>32</v>
      </c>
      <c r="L1984" s="8" t="s">
        <v>2583</v>
      </c>
      <c r="M1984" s="24"/>
      <c r="N1984" s="8" t="s">
        <v>57</v>
      </c>
      <c r="O1984" s="8" t="s">
        <v>41</v>
      </c>
      <c r="P1984" s="24">
        <v>0.06</v>
      </c>
      <c r="Q1984" s="166" t="s">
        <v>2585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8"/>
      <c r="AF1984" s="14"/>
      <c r="AG1984" s="14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1994</v>
      </c>
      <c r="I1985" s="8" t="s">
        <v>1995</v>
      </c>
      <c r="J1985" s="8" t="s">
        <v>1996</v>
      </c>
      <c r="K1985" s="8" t="s">
        <v>32</v>
      </c>
      <c r="L1985" s="8" t="s">
        <v>2583</v>
      </c>
      <c r="M1985" s="24"/>
      <c r="N1985" s="8" t="s">
        <v>57</v>
      </c>
      <c r="O1985" s="8" t="s">
        <v>41</v>
      </c>
      <c r="P1985" s="24">
        <v>0.04</v>
      </c>
      <c r="Q1985" s="166" t="s">
        <v>2584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259615.3846153846</v>
      </c>
      <c r="X1985" s="13"/>
      <c r="Y1985" s="13">
        <f t="shared" si="257"/>
        <v>259615.3846153846</v>
      </c>
      <c r="Z1985" s="14">
        <f t="shared" si="265"/>
        <v>259615.3846153846</v>
      </c>
      <c r="AA1985" s="13">
        <f t="shared" si="266"/>
        <v>10384.615384615405</v>
      </c>
      <c r="AB1985" s="14">
        <v>0</v>
      </c>
      <c r="AC1985" s="10">
        <v>0.12</v>
      </c>
      <c r="AD1985" s="15"/>
      <c r="AE1985" s="8"/>
      <c r="AF1985" s="14"/>
      <c r="AG1985" s="14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1994</v>
      </c>
      <c r="I1986" s="8" t="s">
        <v>1995</v>
      </c>
      <c r="J1986" s="8" t="s">
        <v>1996</v>
      </c>
      <c r="K1986" s="8" t="s">
        <v>32</v>
      </c>
      <c r="L1986" s="8" t="s">
        <v>2583</v>
      </c>
      <c r="M1986" s="24"/>
      <c r="N1986" s="8" t="s">
        <v>57</v>
      </c>
      <c r="O1986" s="8" t="s">
        <v>41</v>
      </c>
      <c r="P1986" s="24">
        <v>0.04</v>
      </c>
      <c r="Q1986" s="166" t="s">
        <v>2585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278846.15384615381</v>
      </c>
      <c r="X1986" s="13"/>
      <c r="Y1986" s="13">
        <f t="shared" si="257"/>
        <v>278846.15384615381</v>
      </c>
      <c r="Z1986" s="14">
        <f t="shared" si="265"/>
        <v>278846.15384615381</v>
      </c>
      <c r="AA1986" s="13">
        <f t="shared" si="266"/>
        <v>11153.846153846185</v>
      </c>
      <c r="AB1986" s="14">
        <v>0</v>
      </c>
      <c r="AC1986" s="10">
        <v>0.12</v>
      </c>
      <c r="AD1986" s="15"/>
      <c r="AE1986" s="8"/>
      <c r="AF1986" s="14"/>
      <c r="AG1986" s="14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1994</v>
      </c>
      <c r="I1987" s="8" t="s">
        <v>1995</v>
      </c>
      <c r="J1987" s="8" t="s">
        <v>1996</v>
      </c>
      <c r="K1987" s="8" t="s">
        <v>32</v>
      </c>
      <c r="L1987" s="8" t="s">
        <v>2586</v>
      </c>
      <c r="M1987" s="24"/>
      <c r="N1987" s="8" t="s">
        <v>40</v>
      </c>
      <c r="O1987" s="8" t="s">
        <v>80</v>
      </c>
      <c r="P1987" s="24">
        <v>0</v>
      </c>
      <c r="Q1987" s="166" t="s">
        <v>2587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8"/>
      <c r="AF1987" s="14"/>
      <c r="AG1987" s="14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2588</v>
      </c>
      <c r="F1988" s="8" t="s">
        <v>2588</v>
      </c>
      <c r="G1988" s="8" t="s">
        <v>2588</v>
      </c>
      <c r="H1988" s="101" t="s">
        <v>1994</v>
      </c>
      <c r="I1988" s="8" t="s">
        <v>1995</v>
      </c>
      <c r="J1988" s="8" t="s">
        <v>1996</v>
      </c>
      <c r="K1988" s="8" t="s">
        <v>32</v>
      </c>
      <c r="L1988" s="8" t="s">
        <v>2589</v>
      </c>
      <c r="M1988" s="8"/>
      <c r="N1988" s="8" t="s">
        <v>40</v>
      </c>
      <c r="O1988" s="8" t="s">
        <v>41</v>
      </c>
      <c r="P1988" s="24">
        <v>0.03</v>
      </c>
      <c r="Q1988" s="166" t="s">
        <v>2590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8"/>
      <c r="AF1988" s="14"/>
      <c r="AG1988" s="14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1994</v>
      </c>
      <c r="I1989" s="8" t="s">
        <v>1995</v>
      </c>
      <c r="J1989" s="8" t="s">
        <v>1996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2591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8"/>
      <c r="AF1989" s="14"/>
      <c r="AG1989" s="14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1994</v>
      </c>
      <c r="I1990" s="8" t="s">
        <v>1995</v>
      </c>
      <c r="J1990" s="8" t="s">
        <v>1996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2591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8"/>
      <c r="AF1990" s="14"/>
      <c r="AG1990" s="14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1994</v>
      </c>
      <c r="I1991" s="8" t="s">
        <v>1995</v>
      </c>
      <c r="J1991" s="8" t="s">
        <v>1996</v>
      </c>
      <c r="K1991" s="8" t="s">
        <v>32</v>
      </c>
      <c r="L1991" s="8" t="s">
        <v>2592</v>
      </c>
      <c r="M1991" s="8"/>
      <c r="N1991" s="8" t="s">
        <v>40</v>
      </c>
      <c r="O1991" s="8" t="s">
        <v>41</v>
      </c>
      <c r="P1991" s="24">
        <v>0.02</v>
      </c>
      <c r="Q1991" s="166" t="s">
        <v>2593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8"/>
      <c r="AF1991" s="14"/>
      <c r="AG1991" s="14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1994</v>
      </c>
      <c r="I1992" s="8" t="s">
        <v>1995</v>
      </c>
      <c r="J1992" s="8" t="s">
        <v>1996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2594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8"/>
      <c r="AF1992" s="14"/>
      <c r="AG1992" s="14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1994</v>
      </c>
      <c r="I1993" s="8" t="s">
        <v>1995</v>
      </c>
      <c r="J1993" s="8" t="s">
        <v>1996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2594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8"/>
      <c r="AF1993" s="14"/>
      <c r="AG1993" s="14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1994</v>
      </c>
      <c r="I1994" s="8" t="s">
        <v>1995</v>
      </c>
      <c r="J1994" s="8" t="s">
        <v>1996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2594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8"/>
      <c r="AF1994" s="14"/>
      <c r="AG1994" s="14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2595</v>
      </c>
      <c r="F1995" s="8" t="s">
        <v>2595</v>
      </c>
      <c r="G1995" s="8" t="s">
        <v>2595</v>
      </c>
      <c r="H1995" s="101" t="s">
        <v>1994</v>
      </c>
      <c r="I1995" s="8" t="s">
        <v>1995</v>
      </c>
      <c r="J1995" s="8" t="s">
        <v>1996</v>
      </c>
      <c r="K1995" s="8" t="s">
        <v>32</v>
      </c>
      <c r="L1995" s="8" t="s">
        <v>2586</v>
      </c>
      <c r="M1995" s="24"/>
      <c r="N1995" s="8" t="s">
        <v>57</v>
      </c>
      <c r="O1995" s="8" t="s">
        <v>41</v>
      </c>
      <c r="P1995" s="24">
        <v>0.04</v>
      </c>
      <c r="Q1995" s="166" t="s">
        <v>2596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8"/>
      <c r="AF1995" s="14"/>
      <c r="AG1995" s="14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2595</v>
      </c>
      <c r="F1996" s="8" t="s">
        <v>2595</v>
      </c>
      <c r="G1996" s="8" t="s">
        <v>2595</v>
      </c>
      <c r="H1996" s="101" t="s">
        <v>1994</v>
      </c>
      <c r="I1996" s="8" t="s">
        <v>1995</v>
      </c>
      <c r="J1996" s="8" t="s">
        <v>1996</v>
      </c>
      <c r="K1996" s="8" t="s">
        <v>32</v>
      </c>
      <c r="L1996" s="8" t="s">
        <v>2586</v>
      </c>
      <c r="M1996" s="8"/>
      <c r="N1996" s="8" t="s">
        <v>40</v>
      </c>
      <c r="O1996" s="8" t="s">
        <v>41</v>
      </c>
      <c r="P1996" s="24">
        <v>0.02</v>
      </c>
      <c r="Q1996" s="166" t="s">
        <v>2587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8"/>
      <c r="AF1996" s="14"/>
      <c r="AG1996" s="14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2595</v>
      </c>
      <c r="F1997" s="8" t="s">
        <v>2595</v>
      </c>
      <c r="G1997" s="8" t="s">
        <v>2595</v>
      </c>
      <c r="H1997" s="101" t="s">
        <v>1994</v>
      </c>
      <c r="I1997" s="8" t="s">
        <v>1995</v>
      </c>
      <c r="J1997" s="8" t="s">
        <v>1996</v>
      </c>
      <c r="K1997" s="8" t="s">
        <v>32</v>
      </c>
      <c r="L1997" s="8" t="s">
        <v>2595</v>
      </c>
      <c r="M1997" s="8"/>
      <c r="N1997" s="8" t="s">
        <v>40</v>
      </c>
      <c r="O1997" s="8" t="s">
        <v>41</v>
      </c>
      <c r="P1997" s="24">
        <v>0.02</v>
      </c>
      <c r="Q1997" s="166" t="s">
        <v>2597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8"/>
      <c r="AF1997" s="14"/>
      <c r="AG1997" s="14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1994</v>
      </c>
      <c r="I1998" s="8" t="s">
        <v>1995</v>
      </c>
      <c r="J1998" s="8" t="s">
        <v>1996</v>
      </c>
      <c r="K1998" s="8" t="s">
        <v>32</v>
      </c>
      <c r="L1998" s="8" t="s">
        <v>2598</v>
      </c>
      <c r="M1998" s="8"/>
      <c r="N1998" s="8" t="s">
        <v>40</v>
      </c>
      <c r="O1998" s="8" t="s">
        <v>41</v>
      </c>
      <c r="P1998" s="24">
        <v>0.02</v>
      </c>
      <c r="Q1998" s="166" t="s">
        <v>2599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8"/>
      <c r="AF1998" s="14"/>
      <c r="AG1998" s="14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1994</v>
      </c>
      <c r="I1999" s="8" t="s">
        <v>1995</v>
      </c>
      <c r="J1999" s="8" t="s">
        <v>1996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2600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8"/>
      <c r="AF1999" s="14"/>
      <c r="AG1999" s="14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1994</v>
      </c>
      <c r="I2000" s="8" t="s">
        <v>1995</v>
      </c>
      <c r="J2000" s="8" t="s">
        <v>1996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2600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8"/>
      <c r="AF2000" s="14"/>
      <c r="AG2000" s="14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2601</v>
      </c>
      <c r="F2001" s="8" t="s">
        <v>2601</v>
      </c>
      <c r="G2001" s="8" t="s">
        <v>2601</v>
      </c>
      <c r="H2001" s="101" t="s">
        <v>1994</v>
      </c>
      <c r="I2001" s="8" t="s">
        <v>1995</v>
      </c>
      <c r="J2001" s="8" t="s">
        <v>1996</v>
      </c>
      <c r="K2001" s="8" t="s">
        <v>32</v>
      </c>
      <c r="L2001" s="8" t="s">
        <v>2601</v>
      </c>
      <c r="M2001" s="8"/>
      <c r="N2001" s="8" t="s">
        <v>57</v>
      </c>
      <c r="O2001" s="8" t="s">
        <v>80</v>
      </c>
      <c r="P2001" s="24">
        <v>0</v>
      </c>
      <c r="Q2001" s="166" t="s">
        <v>2602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8"/>
      <c r="AF2001" s="14"/>
      <c r="AG2001" s="14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2603</v>
      </c>
      <c r="F2002" s="8" t="s">
        <v>2603</v>
      </c>
      <c r="G2002" s="8" t="s">
        <v>2603</v>
      </c>
      <c r="H2002" s="101" t="s">
        <v>1994</v>
      </c>
      <c r="I2002" s="8" t="s">
        <v>1995</v>
      </c>
      <c r="J2002" s="8" t="s">
        <v>1996</v>
      </c>
      <c r="K2002" s="8" t="s">
        <v>32</v>
      </c>
      <c r="L2002" s="8" t="s">
        <v>2604</v>
      </c>
      <c r="M2002" s="8"/>
      <c r="N2002" s="8" t="s">
        <v>40</v>
      </c>
      <c r="O2002" s="8" t="s">
        <v>80</v>
      </c>
      <c r="P2002" s="24">
        <v>0</v>
      </c>
      <c r="Q2002" s="166" t="s">
        <v>2605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8"/>
      <c r="AF2002" s="14"/>
      <c r="AG2002" s="14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2606</v>
      </c>
      <c r="F2003" s="8" t="s">
        <v>2606</v>
      </c>
      <c r="G2003" s="8" t="s">
        <v>2606</v>
      </c>
      <c r="H2003" s="101" t="s">
        <v>1994</v>
      </c>
      <c r="I2003" s="8" t="s">
        <v>1995</v>
      </c>
      <c r="J2003" s="8" t="s">
        <v>1996</v>
      </c>
      <c r="K2003" s="8" t="s">
        <v>32</v>
      </c>
      <c r="L2003" s="8" t="s">
        <v>2606</v>
      </c>
      <c r="M2003" s="8"/>
      <c r="N2003" s="8" t="s">
        <v>57</v>
      </c>
      <c r="O2003" s="8" t="s">
        <v>41</v>
      </c>
      <c r="P2003" s="24">
        <v>0.02</v>
      </c>
      <c r="Q2003" s="166" t="s">
        <v>2607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8"/>
      <c r="AF2003" s="14"/>
      <c r="AG2003" s="14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2606</v>
      </c>
      <c r="F2004" s="8" t="s">
        <v>2606</v>
      </c>
      <c r="G2004" s="8" t="s">
        <v>2606</v>
      </c>
      <c r="H2004" s="101" t="s">
        <v>1994</v>
      </c>
      <c r="I2004" s="8" t="s">
        <v>1995</v>
      </c>
      <c r="J2004" s="8" t="s">
        <v>1996</v>
      </c>
      <c r="K2004" s="8" t="s">
        <v>32</v>
      </c>
      <c r="L2004" s="8" t="s">
        <v>2606</v>
      </c>
      <c r="M2004" s="8"/>
      <c r="N2004" s="8" t="s">
        <v>40</v>
      </c>
      <c r="O2004" s="8" t="s">
        <v>41</v>
      </c>
      <c r="P2004" s="24">
        <v>0.01</v>
      </c>
      <c r="Q2004" s="166" t="s">
        <v>2608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8"/>
      <c r="AF2004" s="14"/>
      <c r="AG2004" s="14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2606</v>
      </c>
      <c r="F2005" s="8" t="s">
        <v>2606</v>
      </c>
      <c r="G2005" s="8" t="s">
        <v>2606</v>
      </c>
      <c r="H2005" s="101" t="s">
        <v>1994</v>
      </c>
      <c r="I2005" s="8" t="s">
        <v>1995</v>
      </c>
      <c r="J2005" s="8" t="s">
        <v>1996</v>
      </c>
      <c r="K2005" s="8" t="s">
        <v>32</v>
      </c>
      <c r="L2005" s="8" t="s">
        <v>2606</v>
      </c>
      <c r="M2005" s="8"/>
      <c r="N2005" s="8" t="s">
        <v>331</v>
      </c>
      <c r="O2005" s="8" t="s">
        <v>41</v>
      </c>
      <c r="P2005" s="24">
        <v>0.02</v>
      </c>
      <c r="Q2005" s="166" t="s">
        <v>2607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8"/>
      <c r="AF2005" s="14"/>
      <c r="AG2005" s="14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1994</v>
      </c>
      <c r="I2006" s="8" t="s">
        <v>1995</v>
      </c>
      <c r="J2006" s="8" t="s">
        <v>1996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2594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8"/>
      <c r="AF2006" s="14"/>
      <c r="AG2006" s="14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1994</v>
      </c>
      <c r="I2007" s="8" t="s">
        <v>1995</v>
      </c>
      <c r="J2007" s="8" t="s">
        <v>1996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2609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8"/>
      <c r="AF2007" s="14"/>
      <c r="AG2007" s="14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1994</v>
      </c>
      <c r="I2008" s="8" t="s">
        <v>1995</v>
      </c>
      <c r="J2008" s="8" t="s">
        <v>1996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2610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8"/>
      <c r="AF2008" s="14"/>
      <c r="AG2008" s="14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1994</v>
      </c>
      <c r="I2009" s="8" t="s">
        <v>1995</v>
      </c>
      <c r="J2009" s="8" t="s">
        <v>1996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2611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8"/>
      <c r="AF2009" s="14"/>
      <c r="AG2009" s="14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1994</v>
      </c>
      <c r="I2010" s="8" t="s">
        <v>1995</v>
      </c>
      <c r="J2010" s="8" t="s">
        <v>1996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2610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8"/>
      <c r="AF2010" s="14"/>
      <c r="AG2010" s="14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1994</v>
      </c>
      <c r="I2011" s="8" t="s">
        <v>1995</v>
      </c>
      <c r="J2011" s="8" t="s">
        <v>1996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2611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8"/>
      <c r="AF2011" s="14"/>
      <c r="AG2011" s="14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1994</v>
      </c>
      <c r="I2012" s="8" t="s">
        <v>1995</v>
      </c>
      <c r="J2012" s="8" t="s">
        <v>1996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2612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8"/>
      <c r="AF2012" s="14"/>
      <c r="AG2012" s="14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1994</v>
      </c>
      <c r="I2013" s="8" t="s">
        <v>1995</v>
      </c>
      <c r="J2013" s="8" t="s">
        <v>1996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2612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8"/>
      <c r="AF2013" s="14"/>
      <c r="AG2013" s="14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2613</v>
      </c>
      <c r="F2014" s="8" t="s">
        <v>2613</v>
      </c>
      <c r="G2014" s="8" t="s">
        <v>2613</v>
      </c>
      <c r="H2014" s="101" t="s">
        <v>1994</v>
      </c>
      <c r="I2014" s="8" t="s">
        <v>1995</v>
      </c>
      <c r="J2014" s="8" t="s">
        <v>1996</v>
      </c>
      <c r="K2014" s="8" t="s">
        <v>32</v>
      </c>
      <c r="L2014" s="8" t="s">
        <v>1844</v>
      </c>
      <c r="M2014" s="8"/>
      <c r="N2014" s="8" t="s">
        <v>40</v>
      </c>
      <c r="O2014" s="8" t="s">
        <v>80</v>
      </c>
      <c r="P2014" s="24">
        <v>0</v>
      </c>
      <c r="Q2014" s="166" t="s">
        <v>2614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8"/>
      <c r="AF2014" s="14"/>
      <c r="AG2014" s="14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2613</v>
      </c>
      <c r="F2015" s="8" t="s">
        <v>2613</v>
      </c>
      <c r="G2015" s="8" t="s">
        <v>2613</v>
      </c>
      <c r="H2015" s="101" t="s">
        <v>1994</v>
      </c>
      <c r="I2015" s="8" t="s">
        <v>1995</v>
      </c>
      <c r="J2015" s="8" t="s">
        <v>1996</v>
      </c>
      <c r="K2015" s="8" t="s">
        <v>32</v>
      </c>
      <c r="L2015" s="8" t="s">
        <v>1843</v>
      </c>
      <c r="M2015" s="8"/>
      <c r="N2015" s="8" t="s">
        <v>40</v>
      </c>
      <c r="O2015" s="8" t="s">
        <v>80</v>
      </c>
      <c r="P2015" s="24">
        <v>0</v>
      </c>
      <c r="Q2015" s="166" t="s">
        <v>2615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8"/>
      <c r="AF2015" s="14"/>
      <c r="AG2015" s="14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1994</v>
      </c>
      <c r="I2016" s="8" t="s">
        <v>1995</v>
      </c>
      <c r="J2016" s="8" t="s">
        <v>1996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2616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8"/>
      <c r="AF2016" s="14"/>
      <c r="AG2016" s="14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2617</v>
      </c>
      <c r="F2017" s="8" t="s">
        <v>2617</v>
      </c>
      <c r="G2017" s="8" t="s">
        <v>2617</v>
      </c>
      <c r="H2017" s="101" t="s">
        <v>1994</v>
      </c>
      <c r="I2017" s="8" t="s">
        <v>1995</v>
      </c>
      <c r="J2017" s="8" t="s">
        <v>1996</v>
      </c>
      <c r="K2017" s="8" t="s">
        <v>32</v>
      </c>
      <c r="L2017" s="8" t="s">
        <v>2618</v>
      </c>
      <c r="M2017" s="8"/>
      <c r="N2017" s="8" t="s">
        <v>40</v>
      </c>
      <c r="O2017" s="8" t="s">
        <v>41</v>
      </c>
      <c r="P2017" s="24">
        <v>0.02</v>
      </c>
      <c r="Q2017" s="166" t="s">
        <v>2619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8"/>
      <c r="AF2017" s="14"/>
      <c r="AG2017" s="14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1994</v>
      </c>
      <c r="I2018" s="8" t="s">
        <v>1995</v>
      </c>
      <c r="J2018" s="8" t="s">
        <v>1996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2620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8"/>
      <c r="AF2018" s="14"/>
      <c r="AG2018" s="14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1994</v>
      </c>
      <c r="I2019" s="8" t="s">
        <v>1995</v>
      </c>
      <c r="J2019" s="8" t="s">
        <v>1996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2621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8"/>
      <c r="AF2019" s="14"/>
      <c r="AG2019" s="14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1994</v>
      </c>
      <c r="I2020" s="8" t="s">
        <v>1995</v>
      </c>
      <c r="J2020" s="8" t="s">
        <v>1996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2621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8"/>
      <c r="AF2020" s="14"/>
      <c r="AG2020" s="14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1994</v>
      </c>
      <c r="I2021" s="8" t="s">
        <v>1995</v>
      </c>
      <c r="J2021" s="8" t="s">
        <v>1996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8"/>
      <c r="AF2021" s="14"/>
      <c r="AG2021" s="14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2622</v>
      </c>
      <c r="F2022" s="8" t="s">
        <v>2622</v>
      </c>
      <c r="G2022" s="8" t="s">
        <v>2622</v>
      </c>
      <c r="H2022" s="101" t="s">
        <v>1994</v>
      </c>
      <c r="I2022" s="8" t="s">
        <v>1995</v>
      </c>
      <c r="J2022" s="8" t="s">
        <v>1996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2623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8"/>
      <c r="AF2022" s="14"/>
      <c r="AG2022" s="14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1843</v>
      </c>
      <c r="F2023" s="8" t="s">
        <v>1843</v>
      </c>
      <c r="G2023" s="8" t="s">
        <v>1843</v>
      </c>
      <c r="H2023" s="101" t="s">
        <v>1994</v>
      </c>
      <c r="I2023" s="8" t="s">
        <v>1995</v>
      </c>
      <c r="J2023" s="8" t="s">
        <v>1996</v>
      </c>
      <c r="K2023" s="8" t="s">
        <v>32</v>
      </c>
      <c r="L2023" s="8" t="s">
        <v>1844</v>
      </c>
      <c r="M2023" s="8"/>
      <c r="N2023" s="8" t="s">
        <v>40</v>
      </c>
      <c r="O2023" s="8" t="s">
        <v>80</v>
      </c>
      <c r="P2023" s="24">
        <v>0</v>
      </c>
      <c r="Q2023" s="166" t="s">
        <v>2614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8"/>
      <c r="AF2023" s="14"/>
      <c r="AG2023" s="14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2624</v>
      </c>
      <c r="F2024" s="8" t="s">
        <v>2624</v>
      </c>
      <c r="G2024" s="8" t="s">
        <v>2624</v>
      </c>
      <c r="H2024" s="101" t="s">
        <v>1994</v>
      </c>
      <c r="I2024" s="8" t="s">
        <v>1995</v>
      </c>
      <c r="J2024" s="8" t="s">
        <v>1996</v>
      </c>
      <c r="K2024" s="8" t="s">
        <v>32</v>
      </c>
      <c r="L2024" s="8" t="s">
        <v>2624</v>
      </c>
      <c r="M2024" s="8"/>
      <c r="N2024" s="8" t="s">
        <v>57</v>
      </c>
      <c r="O2024" s="8" t="s">
        <v>80</v>
      </c>
      <c r="P2024" s="24">
        <v>0</v>
      </c>
      <c r="Q2024" s="166" t="s">
        <v>2625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8"/>
      <c r="AF2024" s="14"/>
      <c r="AG2024" s="14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2624</v>
      </c>
      <c r="F2025" s="8" t="s">
        <v>2624</v>
      </c>
      <c r="G2025" s="8" t="s">
        <v>2624</v>
      </c>
      <c r="H2025" s="101" t="s">
        <v>1994</v>
      </c>
      <c r="I2025" s="8" t="s">
        <v>1995</v>
      </c>
      <c r="J2025" s="8" t="s">
        <v>1996</v>
      </c>
      <c r="K2025" s="8" t="s">
        <v>32</v>
      </c>
      <c r="L2025" s="8" t="s">
        <v>2626</v>
      </c>
      <c r="M2025" s="8"/>
      <c r="N2025" s="8" t="s">
        <v>40</v>
      </c>
      <c r="O2025" s="8" t="s">
        <v>80</v>
      </c>
      <c r="P2025" s="24">
        <v>0</v>
      </c>
      <c r="Q2025" s="166" t="s">
        <v>2627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8"/>
      <c r="AF2025" s="14"/>
      <c r="AG2025" s="14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1994</v>
      </c>
      <c r="I2026" s="8" t="s">
        <v>1995</v>
      </c>
      <c r="J2026" s="8" t="s">
        <v>1996</v>
      </c>
      <c r="K2026" s="8" t="s">
        <v>32</v>
      </c>
      <c r="L2026" s="8" t="s">
        <v>2628</v>
      </c>
      <c r="M2026" s="8"/>
      <c r="N2026" s="8" t="s">
        <v>57</v>
      </c>
      <c r="O2026" s="8" t="s">
        <v>41</v>
      </c>
      <c r="P2026" s="24">
        <v>0.06</v>
      </c>
      <c r="Q2026" s="166" t="s">
        <v>2629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8"/>
      <c r="AF2026" s="14"/>
      <c r="AG2026" s="14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2630</v>
      </c>
      <c r="F2027" s="8" t="s">
        <v>2630</v>
      </c>
      <c r="G2027" s="8" t="s">
        <v>2630</v>
      </c>
      <c r="H2027" s="101" t="s">
        <v>1994</v>
      </c>
      <c r="I2027" s="8" t="s">
        <v>1995</v>
      </c>
      <c r="J2027" s="8" t="s">
        <v>1996</v>
      </c>
      <c r="K2027" s="8" t="s">
        <v>32</v>
      </c>
      <c r="L2027" s="8" t="s">
        <v>2630</v>
      </c>
      <c r="M2027" s="8"/>
      <c r="N2027" s="8" t="s">
        <v>57</v>
      </c>
      <c r="O2027" s="8" t="s">
        <v>41</v>
      </c>
      <c r="P2027" s="24">
        <v>0.01</v>
      </c>
      <c r="Q2027" s="166" t="s">
        <v>2631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8"/>
      <c r="AF2027" s="14"/>
      <c r="AG2027" s="14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2630</v>
      </c>
      <c r="F2028" s="8" t="s">
        <v>2630</v>
      </c>
      <c r="G2028" s="8" t="s">
        <v>2630</v>
      </c>
      <c r="H2028" s="101" t="s">
        <v>1994</v>
      </c>
      <c r="I2028" s="8" t="s">
        <v>1995</v>
      </c>
      <c r="J2028" s="8" t="s">
        <v>1996</v>
      </c>
      <c r="K2028" s="8" t="s">
        <v>32</v>
      </c>
      <c r="L2028" s="8" t="s">
        <v>2630</v>
      </c>
      <c r="M2028" s="8"/>
      <c r="N2028" s="8" t="s">
        <v>57</v>
      </c>
      <c r="O2028" s="8" t="s">
        <v>41</v>
      </c>
      <c r="P2028" s="24">
        <v>0.01</v>
      </c>
      <c r="Q2028" s="166" t="s">
        <v>2631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8"/>
      <c r="AF2028" s="14"/>
      <c r="AG2028" s="14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2630</v>
      </c>
      <c r="F2029" s="8" t="s">
        <v>2630</v>
      </c>
      <c r="G2029" s="8" t="s">
        <v>2630</v>
      </c>
      <c r="H2029" s="101" t="s">
        <v>1994</v>
      </c>
      <c r="I2029" s="8" t="s">
        <v>1995</v>
      </c>
      <c r="J2029" s="8" t="s">
        <v>1996</v>
      </c>
      <c r="K2029" s="8" t="s">
        <v>32</v>
      </c>
      <c r="L2029" s="8" t="s">
        <v>2630</v>
      </c>
      <c r="M2029" s="8"/>
      <c r="N2029" s="8" t="s">
        <v>57</v>
      </c>
      <c r="O2029" s="8" t="s">
        <v>41</v>
      </c>
      <c r="P2029" s="24">
        <v>0.01</v>
      </c>
      <c r="Q2029" s="166" t="s">
        <v>2631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8"/>
      <c r="AF2029" s="14"/>
      <c r="AG2029" s="14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2630</v>
      </c>
      <c r="F2030" s="8" t="s">
        <v>2630</v>
      </c>
      <c r="G2030" s="8" t="s">
        <v>2630</v>
      </c>
      <c r="H2030" s="101" t="s">
        <v>1994</v>
      </c>
      <c r="I2030" s="8" t="s">
        <v>1995</v>
      </c>
      <c r="J2030" s="8" t="s">
        <v>1996</v>
      </c>
      <c r="K2030" s="8" t="s">
        <v>32</v>
      </c>
      <c r="L2030" s="8" t="s">
        <v>2630</v>
      </c>
      <c r="M2030" s="8"/>
      <c r="N2030" s="8" t="s">
        <v>57</v>
      </c>
      <c r="O2030" s="8" t="s">
        <v>41</v>
      </c>
      <c r="P2030" s="24">
        <v>0.01</v>
      </c>
      <c r="Q2030" s="166" t="s">
        <v>2632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8"/>
      <c r="AF2030" s="14"/>
      <c r="AG2030" s="14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2630</v>
      </c>
      <c r="F2031" s="8" t="s">
        <v>2630</v>
      </c>
      <c r="G2031" s="8" t="s">
        <v>2630</v>
      </c>
      <c r="H2031" s="101" t="s">
        <v>1994</v>
      </c>
      <c r="I2031" s="8" t="s">
        <v>1995</v>
      </c>
      <c r="J2031" s="8" t="s">
        <v>1996</v>
      </c>
      <c r="K2031" s="8" t="s">
        <v>32</v>
      </c>
      <c r="L2031" s="8" t="s">
        <v>2630</v>
      </c>
      <c r="M2031" s="8"/>
      <c r="N2031" s="8" t="s">
        <v>40</v>
      </c>
      <c r="O2031" s="8" t="s">
        <v>80</v>
      </c>
      <c r="P2031" s="24">
        <v>0</v>
      </c>
      <c r="Q2031" s="166" t="s">
        <v>2632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8"/>
      <c r="AF2031" s="14"/>
      <c r="AG2031" s="14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2630</v>
      </c>
      <c r="F2032" s="8" t="s">
        <v>2630</v>
      </c>
      <c r="G2032" s="8" t="s">
        <v>2630</v>
      </c>
      <c r="H2032" s="101" t="s">
        <v>1994</v>
      </c>
      <c r="I2032" s="8" t="s">
        <v>1995</v>
      </c>
      <c r="J2032" s="8" t="s">
        <v>1996</v>
      </c>
      <c r="K2032" s="8" t="s">
        <v>32</v>
      </c>
      <c r="L2032" s="8" t="s">
        <v>2630</v>
      </c>
      <c r="M2032" s="8"/>
      <c r="N2032" s="8" t="s">
        <v>331</v>
      </c>
      <c r="O2032" s="8" t="s">
        <v>41</v>
      </c>
      <c r="P2032" s="24">
        <v>0.01</v>
      </c>
      <c r="Q2032" s="166" t="s">
        <v>2631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8"/>
      <c r="AF2032" s="14"/>
      <c r="AG2032" s="14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1994</v>
      </c>
      <c r="I2033" s="8" t="s">
        <v>1995</v>
      </c>
      <c r="J2033" s="8" t="s">
        <v>1996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2633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8"/>
      <c r="AF2033" s="14"/>
      <c r="AG2033" s="14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1994</v>
      </c>
      <c r="I2034" s="8" t="s">
        <v>1995</v>
      </c>
      <c r="J2034" s="8" t="s">
        <v>1996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2634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8"/>
      <c r="AF2034" s="14"/>
      <c r="AG2034" s="14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1994</v>
      </c>
      <c r="I2035" s="8" t="s">
        <v>1995</v>
      </c>
      <c r="J2035" s="8" t="s">
        <v>1996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2635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8"/>
      <c r="AF2035" s="14"/>
      <c r="AG2035" s="14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1994</v>
      </c>
      <c r="I2036" s="8" t="s">
        <v>1995</v>
      </c>
      <c r="J2036" s="8" t="s">
        <v>1996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2635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8"/>
      <c r="AF2036" s="14"/>
      <c r="AG2036" s="14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1994</v>
      </c>
      <c r="I2037" s="8" t="s">
        <v>1995</v>
      </c>
      <c r="J2037" s="8" t="s">
        <v>1996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2635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8"/>
      <c r="AF2037" s="14"/>
      <c r="AG2037" s="14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1994</v>
      </c>
      <c r="I2038" s="8" t="s">
        <v>1995</v>
      </c>
      <c r="J2038" s="8" t="s">
        <v>1996</v>
      </c>
      <c r="K2038" s="8" t="s">
        <v>32</v>
      </c>
      <c r="L2038" s="8" t="s">
        <v>2636</v>
      </c>
      <c r="M2038" s="8"/>
      <c r="N2038" s="8" t="s">
        <v>40</v>
      </c>
      <c r="O2038" s="8" t="s">
        <v>80</v>
      </c>
      <c r="P2038" s="24">
        <v>0</v>
      </c>
      <c r="Q2038" s="166" t="s">
        <v>2637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8"/>
      <c r="AF2038" s="14"/>
      <c r="AG2038" s="14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1994</v>
      </c>
      <c r="I2039" s="8" t="s">
        <v>1995</v>
      </c>
      <c r="J2039" s="8" t="s">
        <v>1996</v>
      </c>
      <c r="K2039" s="8" t="s">
        <v>32</v>
      </c>
      <c r="L2039" s="8" t="s">
        <v>2638</v>
      </c>
      <c r="M2039" s="8"/>
      <c r="N2039" s="8" t="s">
        <v>40</v>
      </c>
      <c r="O2039" s="8" t="s">
        <v>41</v>
      </c>
      <c r="P2039" s="24">
        <v>0.02</v>
      </c>
      <c r="Q2039" s="166" t="s">
        <v>2639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8"/>
      <c r="AF2039" s="14"/>
      <c r="AG2039" s="14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1994</v>
      </c>
      <c r="I2040" s="8" t="s">
        <v>1995</v>
      </c>
      <c r="J2040" s="8" t="s">
        <v>1996</v>
      </c>
      <c r="K2040" s="8" t="s">
        <v>32</v>
      </c>
      <c r="L2040" s="8" t="s">
        <v>2640</v>
      </c>
      <c r="M2040" s="8"/>
      <c r="N2040" s="8" t="s">
        <v>40</v>
      </c>
      <c r="O2040" s="8" t="s">
        <v>41</v>
      </c>
      <c r="P2040" s="24">
        <v>0.02</v>
      </c>
      <c r="Q2040" s="166" t="s">
        <v>2641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8"/>
      <c r="AF2040" s="14"/>
      <c r="AG2040" s="14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1994</v>
      </c>
      <c r="I2041" s="8" t="s">
        <v>1995</v>
      </c>
      <c r="J2041" s="8" t="s">
        <v>1996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2633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8"/>
      <c r="AF2041" s="14"/>
      <c r="AG2041" s="14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1994</v>
      </c>
      <c r="I2042" s="8" t="s">
        <v>1995</v>
      </c>
      <c r="J2042" s="8" t="s">
        <v>1996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2634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8"/>
      <c r="AF2042" s="14"/>
      <c r="AG2042" s="14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2642</v>
      </c>
      <c r="F2043" s="8" t="s">
        <v>2642</v>
      </c>
      <c r="G2043" s="8" t="s">
        <v>2642</v>
      </c>
      <c r="H2043" s="101" t="s">
        <v>1994</v>
      </c>
      <c r="I2043" s="8" t="s">
        <v>1995</v>
      </c>
      <c r="J2043" s="8" t="s">
        <v>1996</v>
      </c>
      <c r="K2043" s="8" t="s">
        <v>32</v>
      </c>
      <c r="L2043" s="8" t="s">
        <v>2642</v>
      </c>
      <c r="M2043" s="8"/>
      <c r="N2043" s="8" t="s">
        <v>40</v>
      </c>
      <c r="O2043" s="8" t="s">
        <v>41</v>
      </c>
      <c r="P2043" s="24">
        <v>0.02</v>
      </c>
      <c r="Q2043" s="166" t="s">
        <v>2643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8"/>
      <c r="AF2043" s="14"/>
      <c r="AG2043" s="14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2642</v>
      </c>
      <c r="F2044" s="8" t="s">
        <v>2642</v>
      </c>
      <c r="G2044" s="8" t="s">
        <v>2642</v>
      </c>
      <c r="H2044" s="101" t="s">
        <v>1994</v>
      </c>
      <c r="I2044" s="8" t="s">
        <v>1995</v>
      </c>
      <c r="J2044" s="8" t="s">
        <v>1996</v>
      </c>
      <c r="K2044" s="8" t="s">
        <v>32</v>
      </c>
      <c r="L2044" s="8" t="s">
        <v>2642</v>
      </c>
      <c r="M2044" s="8"/>
      <c r="N2044" s="8" t="s">
        <v>40</v>
      </c>
      <c r="O2044" s="8" t="s">
        <v>41</v>
      </c>
      <c r="P2044" s="24">
        <v>0.03</v>
      </c>
      <c r="Q2044" s="166" t="s">
        <v>2643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8"/>
      <c r="AF2044" s="14"/>
      <c r="AG2044" s="14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1994</v>
      </c>
      <c r="I2045" s="8" t="s">
        <v>1995</v>
      </c>
      <c r="J2045" s="8" t="s">
        <v>1996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2644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8"/>
      <c r="AF2045" s="14"/>
      <c r="AG2045" s="14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1994</v>
      </c>
      <c r="I2046" s="8" t="s">
        <v>1995</v>
      </c>
      <c r="J2046" s="8" t="s">
        <v>1996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2645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8"/>
      <c r="AF2046" s="14"/>
      <c r="AG2046" s="14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1994</v>
      </c>
      <c r="I2047" s="8" t="s">
        <v>1995</v>
      </c>
      <c r="J2047" s="8" t="s">
        <v>1996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2646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8"/>
      <c r="AF2047" s="14" t="s">
        <v>2647</v>
      </c>
      <c r="AG2047" s="14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1994</v>
      </c>
      <c r="I2048" s="8" t="s">
        <v>1995</v>
      </c>
      <c r="J2048" s="8" t="s">
        <v>1996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2646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8"/>
      <c r="AF2048" s="14" t="s">
        <v>2647</v>
      </c>
      <c r="AG2048" s="14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1994</v>
      </c>
      <c r="I2049" s="8" t="s">
        <v>1995</v>
      </c>
      <c r="J2049" s="8" t="s">
        <v>1996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2648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8"/>
      <c r="AF2049" s="14"/>
      <c r="AG2049" s="14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1994</v>
      </c>
      <c r="I2050" s="8" t="s">
        <v>1995</v>
      </c>
      <c r="J2050" s="8" t="s">
        <v>1996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2648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8"/>
      <c r="AF2050" s="14"/>
      <c r="AG2050" s="14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1994</v>
      </c>
      <c r="I2051" s="8" t="s">
        <v>1995</v>
      </c>
      <c r="J2051" s="8" t="s">
        <v>1996</v>
      </c>
      <c r="K2051" s="8" t="s">
        <v>32</v>
      </c>
      <c r="L2051" s="8" t="s">
        <v>2649</v>
      </c>
      <c r="M2051" s="8"/>
      <c r="N2051" s="8" t="s">
        <v>40</v>
      </c>
      <c r="O2051" s="8" t="s">
        <v>41</v>
      </c>
      <c r="P2051" s="24">
        <v>0.02</v>
      </c>
      <c r="Q2051" s="166" t="s">
        <v>2650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8"/>
      <c r="AF2051" s="14"/>
      <c r="AG2051" s="14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1994</v>
      </c>
      <c r="I2052" s="8" t="s">
        <v>1995</v>
      </c>
      <c r="J2052" s="8" t="s">
        <v>1996</v>
      </c>
      <c r="K2052" s="8" t="s">
        <v>32</v>
      </c>
      <c r="L2052" s="8" t="s">
        <v>2651</v>
      </c>
      <c r="M2052" s="8"/>
      <c r="N2052" s="8" t="s">
        <v>40</v>
      </c>
      <c r="O2052" s="8" t="s">
        <v>41</v>
      </c>
      <c r="P2052" s="24">
        <v>0.02</v>
      </c>
      <c r="Q2052" s="166" t="s">
        <v>2652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8"/>
      <c r="AF2052" s="14"/>
      <c r="AG2052" s="14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1994</v>
      </c>
      <c r="I2053" s="8" t="s">
        <v>1995</v>
      </c>
      <c r="J2053" s="8" t="s">
        <v>1996</v>
      </c>
      <c r="K2053" s="8" t="s">
        <v>32</v>
      </c>
      <c r="L2053" s="8" t="s">
        <v>2651</v>
      </c>
      <c r="M2053" s="8"/>
      <c r="N2053" s="8" t="s">
        <v>40</v>
      </c>
      <c r="O2053" s="8" t="s">
        <v>80</v>
      </c>
      <c r="P2053" s="24">
        <v>0</v>
      </c>
      <c r="Q2053" s="166" t="s">
        <v>2652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8"/>
      <c r="AF2053" s="14"/>
      <c r="AG2053" s="14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2653</v>
      </c>
      <c r="F2054" s="8" t="s">
        <v>2654</v>
      </c>
      <c r="G2054" s="8" t="s">
        <v>2653</v>
      </c>
      <c r="H2054" s="101" t="s">
        <v>1994</v>
      </c>
      <c r="I2054" s="8" t="s">
        <v>1995</v>
      </c>
      <c r="J2054" s="8" t="s">
        <v>1996</v>
      </c>
      <c r="K2054" s="8" t="s">
        <v>32</v>
      </c>
      <c r="L2054" s="8" t="s">
        <v>2655</v>
      </c>
      <c r="M2054" s="8"/>
      <c r="N2054" s="8" t="s">
        <v>57</v>
      </c>
      <c r="O2054" s="8" t="s">
        <v>41</v>
      </c>
      <c r="P2054" s="24">
        <v>0.04</v>
      </c>
      <c r="Q2054" s="166" t="s">
        <v>2656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8"/>
      <c r="AF2054" s="14"/>
      <c r="AG2054" s="14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2653</v>
      </c>
      <c r="F2055" s="8" t="s">
        <v>2654</v>
      </c>
      <c r="G2055" s="8" t="s">
        <v>2653</v>
      </c>
      <c r="H2055" s="101" t="s">
        <v>1994</v>
      </c>
      <c r="I2055" s="8" t="s">
        <v>1995</v>
      </c>
      <c r="J2055" s="8" t="s">
        <v>1996</v>
      </c>
      <c r="K2055" s="8" t="s">
        <v>32</v>
      </c>
      <c r="L2055" s="8" t="s">
        <v>2655</v>
      </c>
      <c r="M2055" s="8"/>
      <c r="N2055" s="8" t="s">
        <v>40</v>
      </c>
      <c r="O2055" s="8" t="s">
        <v>41</v>
      </c>
      <c r="P2055" s="24">
        <v>0.02</v>
      </c>
      <c r="Q2055" s="166" t="s">
        <v>2657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8"/>
      <c r="AF2055" s="14"/>
      <c r="AG2055" s="14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2658</v>
      </c>
      <c r="F2056" s="8" t="s">
        <v>2658</v>
      </c>
      <c r="G2056" s="8" t="s">
        <v>2658</v>
      </c>
      <c r="H2056" s="101" t="s">
        <v>1994</v>
      </c>
      <c r="I2056" s="8" t="s">
        <v>1995</v>
      </c>
      <c r="J2056" s="8" t="s">
        <v>1996</v>
      </c>
      <c r="K2056" s="8" t="s">
        <v>32</v>
      </c>
      <c r="L2056" s="8" t="s">
        <v>2658</v>
      </c>
      <c r="M2056" s="8"/>
      <c r="N2056" s="8" t="s">
        <v>40</v>
      </c>
      <c r="O2056" s="8" t="s">
        <v>80</v>
      </c>
      <c r="P2056" s="24">
        <v>0</v>
      </c>
      <c r="Q2056" s="166" t="s">
        <v>2659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8"/>
      <c r="AF2056" s="14"/>
      <c r="AG2056" s="14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2658</v>
      </c>
      <c r="F2057" s="8" t="s">
        <v>2658</v>
      </c>
      <c r="G2057" s="8" t="s">
        <v>2658</v>
      </c>
      <c r="H2057" s="101" t="s">
        <v>1994</v>
      </c>
      <c r="I2057" s="8" t="s">
        <v>1995</v>
      </c>
      <c r="J2057" s="8" t="s">
        <v>1996</v>
      </c>
      <c r="K2057" s="8" t="s">
        <v>32</v>
      </c>
      <c r="L2057" s="8" t="s">
        <v>2658</v>
      </c>
      <c r="M2057" s="8"/>
      <c r="N2057" s="8" t="s">
        <v>331</v>
      </c>
      <c r="O2057" s="8" t="s">
        <v>80</v>
      </c>
      <c r="P2057" s="24">
        <v>0</v>
      </c>
      <c r="Q2057" s="166" t="s">
        <v>2659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8"/>
      <c r="AF2057" s="14"/>
      <c r="AG2057" s="14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2660</v>
      </c>
      <c r="F2058" s="8" t="s">
        <v>2660</v>
      </c>
      <c r="G2058" s="8" t="s">
        <v>2660</v>
      </c>
      <c r="H2058" s="101" t="s">
        <v>1994</v>
      </c>
      <c r="I2058" s="8" t="s">
        <v>1995</v>
      </c>
      <c r="J2058" s="8" t="s">
        <v>1996</v>
      </c>
      <c r="K2058" s="8" t="s">
        <v>32</v>
      </c>
      <c r="L2058" s="8" t="s">
        <v>2661</v>
      </c>
      <c r="M2058" s="8"/>
      <c r="N2058" s="8" t="s">
        <v>40</v>
      </c>
      <c r="O2058" s="8" t="s">
        <v>41</v>
      </c>
      <c r="P2058" s="24">
        <v>0.03</v>
      </c>
      <c r="Q2058" s="166" t="s">
        <v>2662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8"/>
      <c r="AF2058" s="14"/>
      <c r="AG2058" s="14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2663</v>
      </c>
      <c r="F2059" s="8" t="s">
        <v>2663</v>
      </c>
      <c r="G2059" s="8" t="s">
        <v>2663</v>
      </c>
      <c r="H2059" s="101" t="s">
        <v>1994</v>
      </c>
      <c r="I2059" s="8" t="s">
        <v>1995</v>
      </c>
      <c r="J2059" s="8" t="s">
        <v>1996</v>
      </c>
      <c r="K2059" s="8" t="s">
        <v>32</v>
      </c>
      <c r="L2059" s="8" t="s">
        <v>2658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8"/>
      <c r="AF2059" s="14"/>
      <c r="AG2059" s="14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1858</v>
      </c>
      <c r="F2060" s="8" t="s">
        <v>1858</v>
      </c>
      <c r="G2060" s="8" t="s">
        <v>1858</v>
      </c>
      <c r="H2060" s="101" t="s">
        <v>1994</v>
      </c>
      <c r="I2060" s="8" t="s">
        <v>1995</v>
      </c>
      <c r="J2060" s="8" t="s">
        <v>1996</v>
      </c>
      <c r="K2060" s="8" t="s">
        <v>32</v>
      </c>
      <c r="L2060" s="8" t="s">
        <v>1858</v>
      </c>
      <c r="M2060" s="8"/>
      <c r="N2060" s="8" t="s">
        <v>57</v>
      </c>
      <c r="O2060" s="8" t="s">
        <v>41</v>
      </c>
      <c r="P2060" s="24">
        <v>0.08</v>
      </c>
      <c r="Q2060" s="166" t="s">
        <v>2664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8"/>
      <c r="AF2060" s="14"/>
      <c r="AG2060" s="14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1858</v>
      </c>
      <c r="F2061" s="8" t="s">
        <v>1858</v>
      </c>
      <c r="G2061" s="8" t="s">
        <v>1858</v>
      </c>
      <c r="H2061" s="101" t="s">
        <v>1994</v>
      </c>
      <c r="I2061" s="8" t="s">
        <v>1995</v>
      </c>
      <c r="J2061" s="8" t="s">
        <v>1996</v>
      </c>
      <c r="K2061" s="8" t="s">
        <v>32</v>
      </c>
      <c r="L2061" s="8" t="s">
        <v>1858</v>
      </c>
      <c r="M2061" s="8"/>
      <c r="N2061" s="8" t="s">
        <v>40</v>
      </c>
      <c r="O2061" s="8" t="s">
        <v>41</v>
      </c>
      <c r="P2061" s="24">
        <v>0.02</v>
      </c>
      <c r="Q2061" s="166" t="s">
        <v>2665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8"/>
      <c r="AF2061" s="14"/>
      <c r="AG2061" s="14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1994</v>
      </c>
      <c r="I2062" s="8" t="s">
        <v>1995</v>
      </c>
      <c r="J2062" s="8" t="s">
        <v>1996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2666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8"/>
      <c r="AF2062" s="14"/>
      <c r="AG2062" s="14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1994</v>
      </c>
      <c r="I2063" s="8" t="s">
        <v>1995</v>
      </c>
      <c r="J2063" s="8" t="s">
        <v>1996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2666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8"/>
      <c r="AF2063" s="14"/>
      <c r="AG2063" s="14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2667</v>
      </c>
      <c r="F2064" s="8" t="s">
        <v>2667</v>
      </c>
      <c r="G2064" s="8" t="s">
        <v>2667</v>
      </c>
      <c r="H2064" s="101" t="s">
        <v>1994</v>
      </c>
      <c r="I2064" s="8" t="s">
        <v>1995</v>
      </c>
      <c r="J2064" s="8" t="s">
        <v>1996</v>
      </c>
      <c r="K2064" s="8" t="s">
        <v>32</v>
      </c>
      <c r="L2064" s="8" t="s">
        <v>2667</v>
      </c>
      <c r="M2064" s="8"/>
      <c r="N2064" s="8" t="s">
        <v>40</v>
      </c>
      <c r="O2064" s="8" t="s">
        <v>41</v>
      </c>
      <c r="P2064" s="24">
        <v>0.03</v>
      </c>
      <c r="Q2064" s="166" t="s">
        <v>2668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8"/>
      <c r="AF2064" s="14"/>
      <c r="AG2064" s="14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1691</v>
      </c>
      <c r="F2065" s="8" t="s">
        <v>2669</v>
      </c>
      <c r="G2065" s="8" t="s">
        <v>1691</v>
      </c>
      <c r="H2065" s="101" t="s">
        <v>1994</v>
      </c>
      <c r="I2065" s="8" t="s">
        <v>1995</v>
      </c>
      <c r="J2065" s="8" t="s">
        <v>1996</v>
      </c>
      <c r="K2065" s="8" t="s">
        <v>32</v>
      </c>
      <c r="L2065" s="8" t="s">
        <v>1692</v>
      </c>
      <c r="M2065" s="8"/>
      <c r="N2065" s="8" t="s">
        <v>40</v>
      </c>
      <c r="O2065" s="8" t="s">
        <v>80</v>
      </c>
      <c r="P2065" s="9">
        <v>0</v>
      </c>
      <c r="Q2065" s="166" t="s">
        <v>2670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8"/>
      <c r="AF2065" s="14"/>
      <c r="AG2065" s="14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1691</v>
      </c>
      <c r="F2066" s="8" t="s">
        <v>2669</v>
      </c>
      <c r="G2066" s="8" t="s">
        <v>1691</v>
      </c>
      <c r="H2066" s="101" t="s">
        <v>1994</v>
      </c>
      <c r="I2066" s="8" t="s">
        <v>1995</v>
      </c>
      <c r="J2066" s="8" t="s">
        <v>1996</v>
      </c>
      <c r="K2066" s="8" t="s">
        <v>32</v>
      </c>
      <c r="L2066" s="8" t="s">
        <v>1692</v>
      </c>
      <c r="M2066" s="8"/>
      <c r="N2066" s="8" t="s">
        <v>40</v>
      </c>
      <c r="O2066" s="8" t="s">
        <v>80</v>
      </c>
      <c r="P2066" s="24">
        <v>0</v>
      </c>
      <c r="Q2066" s="166" t="s">
        <v>2670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8"/>
      <c r="AF2066" s="14"/>
      <c r="AG2066" s="14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2671</v>
      </c>
      <c r="F2067" s="8" t="s">
        <v>2671</v>
      </c>
      <c r="G2067" s="8" t="s">
        <v>2671</v>
      </c>
      <c r="H2067" s="101" t="s">
        <v>1994</v>
      </c>
      <c r="I2067" s="8" t="s">
        <v>1995</v>
      </c>
      <c r="J2067" s="8" t="s">
        <v>1996</v>
      </c>
      <c r="K2067" s="8" t="s">
        <v>32</v>
      </c>
      <c r="L2067" s="8" t="s">
        <v>2671</v>
      </c>
      <c r="M2067" s="8"/>
      <c r="N2067" s="8" t="s">
        <v>40</v>
      </c>
      <c r="O2067" s="8" t="s">
        <v>41</v>
      </c>
      <c r="P2067" s="24">
        <v>0.01</v>
      </c>
      <c r="Q2067" s="166" t="s">
        <v>2672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8"/>
      <c r="AF2067" s="14"/>
      <c r="AG2067" s="14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2673</v>
      </c>
      <c r="F2068" s="8" t="s">
        <v>2673</v>
      </c>
      <c r="G2068" s="8" t="s">
        <v>2673</v>
      </c>
      <c r="H2068" s="101" t="s">
        <v>1994</v>
      </c>
      <c r="I2068" s="8" t="s">
        <v>1995</v>
      </c>
      <c r="J2068" s="8" t="s">
        <v>1996</v>
      </c>
      <c r="K2068" s="8" t="s">
        <v>32</v>
      </c>
      <c r="L2068" s="8" t="s">
        <v>2674</v>
      </c>
      <c r="M2068" s="8"/>
      <c r="N2068" s="8" t="s">
        <v>40</v>
      </c>
      <c r="O2068" s="8" t="s">
        <v>41</v>
      </c>
      <c r="P2068" s="24">
        <v>0.04</v>
      </c>
      <c r="Q2068" s="166" t="s">
        <v>2675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8"/>
      <c r="AF2068" s="14"/>
      <c r="AG2068" s="14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2676</v>
      </c>
      <c r="F2069" s="8" t="s">
        <v>2676</v>
      </c>
      <c r="G2069" s="8" t="s">
        <v>2676</v>
      </c>
      <c r="H2069" s="101" t="s">
        <v>1994</v>
      </c>
      <c r="I2069" s="8" t="s">
        <v>1995</v>
      </c>
      <c r="J2069" s="8" t="s">
        <v>1996</v>
      </c>
      <c r="K2069" s="8" t="s">
        <v>32</v>
      </c>
      <c r="L2069" s="8" t="s">
        <v>2674</v>
      </c>
      <c r="M2069" s="8"/>
      <c r="N2069" s="8" t="s">
        <v>57</v>
      </c>
      <c r="O2069" s="8" t="s">
        <v>41</v>
      </c>
      <c r="P2069" s="24">
        <v>0.06</v>
      </c>
      <c r="Q2069" s="166" t="s">
        <v>2677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8"/>
      <c r="AF2069" s="14"/>
      <c r="AG2069" s="14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2676</v>
      </c>
      <c r="F2070" s="8" t="s">
        <v>2676</v>
      </c>
      <c r="G2070" s="8" t="s">
        <v>2676</v>
      </c>
      <c r="H2070" s="101" t="s">
        <v>1994</v>
      </c>
      <c r="I2070" s="8" t="s">
        <v>1995</v>
      </c>
      <c r="J2070" s="8" t="s">
        <v>1996</v>
      </c>
      <c r="K2070" s="8" t="s">
        <v>32</v>
      </c>
      <c r="L2070" s="8" t="s">
        <v>2674</v>
      </c>
      <c r="M2070" s="8"/>
      <c r="N2070" s="8" t="s">
        <v>40</v>
      </c>
      <c r="O2070" s="8" t="s">
        <v>41</v>
      </c>
      <c r="P2070" s="24">
        <v>0.02</v>
      </c>
      <c r="Q2070" s="166" t="s">
        <v>2677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8"/>
      <c r="AF2070" s="14"/>
      <c r="AG2070" s="14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2676</v>
      </c>
      <c r="F2071" s="8" t="s">
        <v>2676</v>
      </c>
      <c r="G2071" s="8" t="s">
        <v>2676</v>
      </c>
      <c r="H2071" s="101" t="s">
        <v>1994</v>
      </c>
      <c r="I2071" s="8" t="s">
        <v>1995</v>
      </c>
      <c r="J2071" s="8" t="s">
        <v>1996</v>
      </c>
      <c r="K2071" s="8" t="s">
        <v>32</v>
      </c>
      <c r="L2071" s="8" t="s">
        <v>2674</v>
      </c>
      <c r="M2071" s="8"/>
      <c r="N2071" s="8" t="s">
        <v>40</v>
      </c>
      <c r="O2071" s="8" t="s">
        <v>41</v>
      </c>
      <c r="P2071" s="24">
        <v>0.04</v>
      </c>
      <c r="Q2071" s="166" t="s">
        <v>2675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8"/>
      <c r="AF2071" s="14"/>
      <c r="AG2071" s="14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2676</v>
      </c>
      <c r="F2072" s="8" t="s">
        <v>2676</v>
      </c>
      <c r="G2072" s="8" t="s">
        <v>2676</v>
      </c>
      <c r="H2072" s="101" t="s">
        <v>1994</v>
      </c>
      <c r="I2072" s="8" t="s">
        <v>1995</v>
      </c>
      <c r="J2072" s="8" t="s">
        <v>1996</v>
      </c>
      <c r="K2072" s="8" t="s">
        <v>32</v>
      </c>
      <c r="L2072" s="8" t="s">
        <v>2674</v>
      </c>
      <c r="M2072" s="8"/>
      <c r="N2072" s="8" t="s">
        <v>331</v>
      </c>
      <c r="O2072" s="8" t="s">
        <v>41</v>
      </c>
      <c r="P2072" s="24">
        <v>0.06</v>
      </c>
      <c r="Q2072" s="166" t="s">
        <v>2677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8"/>
      <c r="AF2072" s="14"/>
      <c r="AG2072" s="14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1994</v>
      </c>
      <c r="I2073" s="8" t="s">
        <v>1995</v>
      </c>
      <c r="J2073" s="8" t="s">
        <v>1996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2633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8"/>
      <c r="AF2073" s="14"/>
      <c r="AG2073" s="14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1994</v>
      </c>
      <c r="I2074" s="8" t="s">
        <v>1995</v>
      </c>
      <c r="J2074" s="8" t="s">
        <v>1996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2633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8"/>
      <c r="AF2074" s="14"/>
      <c r="AG2074" s="14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1994</v>
      </c>
      <c r="I2075" s="8" t="s">
        <v>1995</v>
      </c>
      <c r="J2075" s="8" t="s">
        <v>1996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2634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8"/>
      <c r="AF2075" s="14"/>
      <c r="AG2075" s="14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1994</v>
      </c>
      <c r="I2076" s="8" t="s">
        <v>1995</v>
      </c>
      <c r="J2076" s="8" t="s">
        <v>1996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2678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8"/>
      <c r="AF2076" s="14"/>
      <c r="AG2076" s="14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2679</v>
      </c>
      <c r="G2077" s="8" t="s">
        <v>1233</v>
      </c>
      <c r="H2077" s="101" t="s">
        <v>1994</v>
      </c>
      <c r="I2077" s="8" t="s">
        <v>1995</v>
      </c>
      <c r="J2077" s="8" t="s">
        <v>1996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2634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8"/>
      <c r="AF2077" s="14"/>
      <c r="AG2077" s="14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1994</v>
      </c>
      <c r="I2078" s="8" t="s">
        <v>1995</v>
      </c>
      <c r="J2078" s="8" t="s">
        <v>1996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2680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8"/>
      <c r="AF2078" s="14"/>
      <c r="AG2078" s="14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1994</v>
      </c>
      <c r="I2079" s="8" t="s">
        <v>1995</v>
      </c>
      <c r="J2079" s="8" t="s">
        <v>1996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2680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8"/>
      <c r="AF2079" s="14"/>
      <c r="AG2079" s="14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2681</v>
      </c>
      <c r="F2080" s="8" t="s">
        <v>2681</v>
      </c>
      <c r="G2080" s="8" t="s">
        <v>2681</v>
      </c>
      <c r="H2080" s="101" t="s">
        <v>1994</v>
      </c>
      <c r="I2080" s="8" t="s">
        <v>1995</v>
      </c>
      <c r="J2080" s="8" t="s">
        <v>1996</v>
      </c>
      <c r="K2080" s="8" t="s">
        <v>32</v>
      </c>
      <c r="L2080" s="8" t="s">
        <v>2681</v>
      </c>
      <c r="M2080" s="8"/>
      <c r="N2080" s="8" t="s">
        <v>40</v>
      </c>
      <c r="O2080" s="8" t="s">
        <v>80</v>
      </c>
      <c r="P2080" s="24">
        <v>0</v>
      </c>
      <c r="Q2080" s="166" t="s">
        <v>2682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8"/>
      <c r="AF2080" s="14"/>
      <c r="AG2080" s="14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1862</v>
      </c>
      <c r="F2081" s="8" t="s">
        <v>1862</v>
      </c>
      <c r="G2081" s="8" t="s">
        <v>1862</v>
      </c>
      <c r="H2081" s="101" t="s">
        <v>1994</v>
      </c>
      <c r="I2081" s="8" t="s">
        <v>1995</v>
      </c>
      <c r="J2081" s="8" t="s">
        <v>1996</v>
      </c>
      <c r="K2081" s="8" t="s">
        <v>32</v>
      </c>
      <c r="L2081" s="8" t="s">
        <v>1862</v>
      </c>
      <c r="M2081" s="8"/>
      <c r="N2081" s="8" t="s">
        <v>57</v>
      </c>
      <c r="O2081" s="8" t="s">
        <v>80</v>
      </c>
      <c r="P2081" s="24">
        <v>0</v>
      </c>
      <c r="Q2081" s="166" t="s">
        <v>2683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8"/>
      <c r="AF2081" s="14"/>
      <c r="AG2081" s="14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1862</v>
      </c>
      <c r="F2082" s="8" t="s">
        <v>1862</v>
      </c>
      <c r="G2082" s="8" t="s">
        <v>1862</v>
      </c>
      <c r="H2082" s="101" t="s">
        <v>1994</v>
      </c>
      <c r="I2082" s="8" t="s">
        <v>1995</v>
      </c>
      <c r="J2082" s="8" t="s">
        <v>1996</v>
      </c>
      <c r="K2082" s="8" t="s">
        <v>32</v>
      </c>
      <c r="L2082" s="8" t="s">
        <v>1862</v>
      </c>
      <c r="M2082" s="8"/>
      <c r="N2082" s="8" t="s">
        <v>40</v>
      </c>
      <c r="O2082" s="8" t="s">
        <v>80</v>
      </c>
      <c r="P2082" s="24">
        <v>0</v>
      </c>
      <c r="Q2082" s="166" t="s">
        <v>2684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8"/>
      <c r="AF2082" s="14"/>
      <c r="AG2082" s="14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2685</v>
      </c>
      <c r="F2083" s="8" t="s">
        <v>2686</v>
      </c>
      <c r="G2083" s="8" t="s">
        <v>2685</v>
      </c>
      <c r="H2083" s="101" t="s">
        <v>1994</v>
      </c>
      <c r="I2083" s="8" t="s">
        <v>1995</v>
      </c>
      <c r="J2083" s="8" t="s">
        <v>1996</v>
      </c>
      <c r="K2083" s="8" t="s">
        <v>32</v>
      </c>
      <c r="L2083" s="8" t="s">
        <v>2685</v>
      </c>
      <c r="M2083" s="8"/>
      <c r="N2083" s="8" t="s">
        <v>40</v>
      </c>
      <c r="O2083" s="8" t="s">
        <v>41</v>
      </c>
      <c r="P2083" s="24">
        <v>0.02</v>
      </c>
      <c r="Q2083" s="166" t="s">
        <v>2687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8"/>
      <c r="AF2083" s="14"/>
      <c r="AG2083" s="14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2688</v>
      </c>
      <c r="F2084" s="8" t="s">
        <v>2688</v>
      </c>
      <c r="G2084" s="8" t="s">
        <v>2688</v>
      </c>
      <c r="H2084" s="101" t="s">
        <v>1994</v>
      </c>
      <c r="I2084" s="8" t="s">
        <v>1995</v>
      </c>
      <c r="J2084" s="8" t="s">
        <v>1996</v>
      </c>
      <c r="K2084" s="8" t="s">
        <v>32</v>
      </c>
      <c r="L2084" s="8" t="s">
        <v>2688</v>
      </c>
      <c r="M2084" s="8"/>
      <c r="N2084" s="8" t="s">
        <v>40</v>
      </c>
      <c r="O2084" s="8" t="s">
        <v>41</v>
      </c>
      <c r="P2084" s="24">
        <v>0.03</v>
      </c>
      <c r="Q2084" s="166" t="s">
        <v>2689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8"/>
      <c r="AF2084" s="14"/>
      <c r="AG2084" s="14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1863</v>
      </c>
      <c r="F2085" s="8" t="s">
        <v>1863</v>
      </c>
      <c r="G2085" s="8" t="s">
        <v>1863</v>
      </c>
      <c r="H2085" s="101" t="s">
        <v>1994</v>
      </c>
      <c r="I2085" s="8" t="s">
        <v>1995</v>
      </c>
      <c r="J2085" s="8" t="s">
        <v>1996</v>
      </c>
      <c r="K2085" s="8" t="s">
        <v>32</v>
      </c>
      <c r="L2085" s="8" t="s">
        <v>1865</v>
      </c>
      <c r="M2085" s="8"/>
      <c r="N2085" s="8" t="s">
        <v>40</v>
      </c>
      <c r="O2085" s="8" t="s">
        <v>41</v>
      </c>
      <c r="P2085" s="24">
        <v>0.04</v>
      </c>
      <c r="Q2085" s="166" t="s">
        <v>2690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8"/>
      <c r="AF2085" s="14"/>
      <c r="AG2085" s="14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1863</v>
      </c>
      <c r="F2086" s="8" t="s">
        <v>1863</v>
      </c>
      <c r="G2086" s="8" t="s">
        <v>1863</v>
      </c>
      <c r="H2086" s="101" t="s">
        <v>1994</v>
      </c>
      <c r="I2086" s="8" t="s">
        <v>1995</v>
      </c>
      <c r="J2086" s="8" t="s">
        <v>1996</v>
      </c>
      <c r="K2086" s="8" t="s">
        <v>32</v>
      </c>
      <c r="L2086" s="8" t="s">
        <v>1865</v>
      </c>
      <c r="M2086" s="8"/>
      <c r="N2086" s="8" t="s">
        <v>40</v>
      </c>
      <c r="O2086" s="8" t="s">
        <v>41</v>
      </c>
      <c r="P2086" s="24">
        <v>0.04</v>
      </c>
      <c r="Q2086" s="166" t="s">
        <v>2690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298173.13461538462</v>
      </c>
      <c r="X2086" s="13"/>
      <c r="Y2086" s="13">
        <f t="shared" si="272"/>
        <v>298173.13461538462</v>
      </c>
      <c r="Z2086" s="14">
        <f t="shared" si="273"/>
        <v>298173.13461538462</v>
      </c>
      <c r="AA2086" s="13">
        <f t="shared" si="271"/>
        <v>11926.925384615373</v>
      </c>
      <c r="AB2086" s="14">
        <v>0</v>
      </c>
      <c r="AC2086" s="10">
        <v>6.5000000000000002E-2</v>
      </c>
      <c r="AD2086" s="15"/>
      <c r="AE2086" s="8"/>
      <c r="AF2086" s="14"/>
      <c r="AG2086" s="14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4488</v>
      </c>
      <c r="F2087" s="8" t="s">
        <v>1863</v>
      </c>
      <c r="G2087" s="8" t="s">
        <v>1863</v>
      </c>
      <c r="H2087" s="101" t="s">
        <v>1994</v>
      </c>
      <c r="I2087" s="8" t="s">
        <v>1995</v>
      </c>
      <c r="J2087" s="8" t="s">
        <v>1996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2691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8"/>
      <c r="AF2087" s="14"/>
      <c r="AG2087" s="14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1863</v>
      </c>
      <c r="F2088" s="8" t="s">
        <v>1863</v>
      </c>
      <c r="G2088" s="8" t="s">
        <v>1863</v>
      </c>
      <c r="H2088" s="101" t="s">
        <v>1994</v>
      </c>
      <c r="I2088" s="8" t="s">
        <v>1995</v>
      </c>
      <c r="J2088" s="8" t="s">
        <v>1996</v>
      </c>
      <c r="K2088" s="8" t="s">
        <v>32</v>
      </c>
      <c r="L2088" s="8" t="s">
        <v>1258</v>
      </c>
      <c r="M2088" s="8"/>
      <c r="N2088" s="8" t="s">
        <v>40</v>
      </c>
      <c r="O2088" s="8" t="s">
        <v>41</v>
      </c>
      <c r="P2088" s="24">
        <v>0.04</v>
      </c>
      <c r="Q2088" s="166" t="s">
        <v>2691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885021.35576923075</v>
      </c>
      <c r="X2088" s="13"/>
      <c r="Y2088" s="13">
        <f t="shared" si="272"/>
        <v>885021.35576923075</v>
      </c>
      <c r="Z2088" s="14">
        <f t="shared" si="273"/>
        <v>885021.35576923075</v>
      </c>
      <c r="AA2088" s="13">
        <f t="shared" si="271"/>
        <v>35400.854230769211</v>
      </c>
      <c r="AB2088" s="14">
        <v>0</v>
      </c>
      <c r="AC2088" s="10">
        <v>6.5000000000000002E-2</v>
      </c>
      <c r="AD2088" s="15"/>
      <c r="AE2088" s="8"/>
      <c r="AF2088" s="14"/>
      <c r="AG2088" s="14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2692</v>
      </c>
      <c r="F2089" s="8" t="s">
        <v>2692</v>
      </c>
      <c r="G2089" s="8" t="s">
        <v>2692</v>
      </c>
      <c r="H2089" s="101" t="s">
        <v>1994</v>
      </c>
      <c r="I2089" s="8" t="s">
        <v>1995</v>
      </c>
      <c r="J2089" s="8" t="s">
        <v>1996</v>
      </c>
      <c r="K2089" s="8" t="s">
        <v>32</v>
      </c>
      <c r="L2089" s="8" t="s">
        <v>2693</v>
      </c>
      <c r="M2089" s="8"/>
      <c r="N2089" s="8" t="s">
        <v>40</v>
      </c>
      <c r="O2089" s="8" t="s">
        <v>41</v>
      </c>
      <c r="P2089" s="24">
        <v>0.04</v>
      </c>
      <c r="Q2089" s="166" t="s">
        <v>3633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8"/>
      <c r="AF2089" s="14"/>
      <c r="AG2089" s="14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2695</v>
      </c>
      <c r="F2090" s="8" t="s">
        <v>2695</v>
      </c>
      <c r="G2090" s="8" t="s">
        <v>2695</v>
      </c>
      <c r="H2090" s="101" t="s">
        <v>1994</v>
      </c>
      <c r="I2090" s="8" t="s">
        <v>1995</v>
      </c>
      <c r="J2090" s="8" t="s">
        <v>1996</v>
      </c>
      <c r="K2090" s="8" t="s">
        <v>32</v>
      </c>
      <c r="L2090" s="8" t="s">
        <v>2695</v>
      </c>
      <c r="M2090" s="8"/>
      <c r="N2090" s="8" t="s">
        <v>40</v>
      </c>
      <c r="O2090" s="8" t="s">
        <v>80</v>
      </c>
      <c r="P2090" s="24">
        <v>0</v>
      </c>
      <c r="Q2090" s="166" t="s">
        <v>2696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8"/>
      <c r="AF2090" s="14"/>
      <c r="AG2090" s="14" t="s">
        <v>2697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1994</v>
      </c>
      <c r="I2091" s="8" t="s">
        <v>1995</v>
      </c>
      <c r="J2091" s="8" t="s">
        <v>1996</v>
      </c>
      <c r="K2091" s="8" t="s">
        <v>32</v>
      </c>
      <c r="L2091" s="8" t="s">
        <v>2698</v>
      </c>
      <c r="M2091" s="8"/>
      <c r="N2091" s="8" t="s">
        <v>57</v>
      </c>
      <c r="O2091" s="8" t="s">
        <v>41</v>
      </c>
      <c r="P2091" s="24">
        <v>0.06</v>
      </c>
      <c r="Q2091" s="166" t="s">
        <v>2699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8"/>
      <c r="AF2091" s="14"/>
      <c r="AG2091" s="14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1994</v>
      </c>
      <c r="I2092" s="8" t="s">
        <v>1995</v>
      </c>
      <c r="J2092" s="8" t="s">
        <v>1996</v>
      </c>
      <c r="K2092" s="8" t="s">
        <v>32</v>
      </c>
      <c r="L2092" s="8" t="s">
        <v>2698</v>
      </c>
      <c r="M2092" s="8"/>
      <c r="N2092" s="8" t="s">
        <v>40</v>
      </c>
      <c r="O2092" s="8" t="s">
        <v>41</v>
      </c>
      <c r="P2092" s="24">
        <v>0.02</v>
      </c>
      <c r="Q2092" s="166" t="s">
        <v>2699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8"/>
      <c r="AF2092" s="14"/>
      <c r="AG2092" s="14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1994</v>
      </c>
      <c r="I2093" s="8" t="s">
        <v>1995</v>
      </c>
      <c r="J2093" s="8" t="s">
        <v>1996</v>
      </c>
      <c r="K2093" s="8" t="s">
        <v>32</v>
      </c>
      <c r="L2093" s="8" t="s">
        <v>2698</v>
      </c>
      <c r="M2093" s="8"/>
      <c r="N2093" s="8" t="s">
        <v>40</v>
      </c>
      <c r="O2093" s="8" t="s">
        <v>41</v>
      </c>
      <c r="P2093" s="24">
        <v>0.03</v>
      </c>
      <c r="Q2093" s="166" t="s">
        <v>2699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8"/>
      <c r="AF2093" s="14"/>
      <c r="AG2093" s="14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1994</v>
      </c>
      <c r="I2094" s="8" t="s">
        <v>1995</v>
      </c>
      <c r="J2094" s="8" t="s">
        <v>1996</v>
      </c>
      <c r="K2094" s="8" t="s">
        <v>32</v>
      </c>
      <c r="L2094" s="8" t="s">
        <v>1989</v>
      </c>
      <c r="M2094" s="8"/>
      <c r="N2094" s="8" t="s">
        <v>57</v>
      </c>
      <c r="O2094" s="8" t="s">
        <v>41</v>
      </c>
      <c r="P2094" s="24">
        <v>0.1</v>
      </c>
      <c r="Q2094" s="166" t="s">
        <v>2700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8"/>
      <c r="AF2094" s="14"/>
      <c r="AG2094" s="14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2701</v>
      </c>
      <c r="F2095" s="8" t="s">
        <v>2701</v>
      </c>
      <c r="G2095" s="8" t="s">
        <v>2701</v>
      </c>
      <c r="H2095" s="101" t="s">
        <v>1994</v>
      </c>
      <c r="I2095" s="8" t="s">
        <v>1995</v>
      </c>
      <c r="J2095" s="8" t="s">
        <v>1996</v>
      </c>
      <c r="K2095" s="8" t="s">
        <v>32</v>
      </c>
      <c r="L2095" s="8" t="s">
        <v>2701</v>
      </c>
      <c r="M2095" s="8"/>
      <c r="N2095" s="8" t="s">
        <v>40</v>
      </c>
      <c r="O2095" s="8" t="s">
        <v>80</v>
      </c>
      <c r="P2095" s="24">
        <v>0</v>
      </c>
      <c r="Q2095" s="166" t="s">
        <v>2702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8"/>
      <c r="AF2095" s="14" t="s">
        <v>2703</v>
      </c>
      <c r="AG2095" s="14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1994</v>
      </c>
      <c r="I2096" s="8" t="s">
        <v>1995</v>
      </c>
      <c r="J2096" s="8" t="s">
        <v>1996</v>
      </c>
      <c r="K2096" s="8" t="s">
        <v>32</v>
      </c>
      <c r="L2096" s="8" t="s">
        <v>2704</v>
      </c>
      <c r="M2096" s="8"/>
      <c r="N2096" s="8" t="s">
        <v>57</v>
      </c>
      <c r="O2096" s="8" t="s">
        <v>41</v>
      </c>
      <c r="P2096" s="24">
        <v>0.15</v>
      </c>
      <c r="Q2096" s="166" t="s">
        <v>2705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8"/>
      <c r="AF2096" s="14"/>
      <c r="AG2096" s="14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1994</v>
      </c>
      <c r="I2097" s="8" t="s">
        <v>1995</v>
      </c>
      <c r="J2097" s="8" t="s">
        <v>1996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2706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8"/>
      <c r="AF2097" s="14"/>
      <c r="AG2097" s="14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1994</v>
      </c>
      <c r="I2098" s="8" t="s">
        <v>1995</v>
      </c>
      <c r="J2098" s="8" t="s">
        <v>1996</v>
      </c>
      <c r="K2098" s="8" t="s">
        <v>32</v>
      </c>
      <c r="L2098" s="8" t="s">
        <v>2707</v>
      </c>
      <c r="M2098" s="8"/>
      <c r="N2098" s="8" t="s">
        <v>40</v>
      </c>
      <c r="O2098" s="8" t="s">
        <v>41</v>
      </c>
      <c r="P2098" s="24">
        <v>0.04</v>
      </c>
      <c r="Q2098" s="166" t="s">
        <v>2708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8"/>
      <c r="AF2098" s="14"/>
      <c r="AG2098" s="14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2709</v>
      </c>
      <c r="F2099" s="8" t="s">
        <v>2709</v>
      </c>
      <c r="G2099" s="8" t="s">
        <v>2709</v>
      </c>
      <c r="H2099" s="101" t="s">
        <v>1994</v>
      </c>
      <c r="I2099" s="8" t="s">
        <v>1995</v>
      </c>
      <c r="J2099" s="8" t="s">
        <v>1996</v>
      </c>
      <c r="K2099" s="8" t="s">
        <v>32</v>
      </c>
      <c r="L2099" s="8" t="s">
        <v>2709</v>
      </c>
      <c r="M2099" s="8"/>
      <c r="N2099" s="8" t="s">
        <v>40</v>
      </c>
      <c r="O2099" s="8" t="s">
        <v>41</v>
      </c>
      <c r="P2099" s="24">
        <v>0.02</v>
      </c>
      <c r="Q2099" s="166" t="s">
        <v>2710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8"/>
      <c r="AF2099" s="14"/>
      <c r="AG2099" s="14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2711</v>
      </c>
      <c r="F2100" s="8" t="s">
        <v>2711</v>
      </c>
      <c r="G2100" s="8" t="s">
        <v>2711</v>
      </c>
      <c r="H2100" s="101" t="s">
        <v>1994</v>
      </c>
      <c r="I2100" s="8" t="s">
        <v>1995</v>
      </c>
      <c r="J2100" s="8" t="s">
        <v>1996</v>
      </c>
      <c r="K2100" s="8" t="s">
        <v>32</v>
      </c>
      <c r="L2100" s="8" t="s">
        <v>2711</v>
      </c>
      <c r="M2100" s="8"/>
      <c r="N2100" s="8" t="s">
        <v>57</v>
      </c>
      <c r="O2100" s="8" t="s">
        <v>41</v>
      </c>
      <c r="P2100" s="24">
        <v>0.06</v>
      </c>
      <c r="Q2100" s="166" t="s">
        <v>2712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8"/>
      <c r="AF2100" s="14"/>
      <c r="AG2100" s="14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2565</v>
      </c>
      <c r="F2101" s="8" t="s">
        <v>2565</v>
      </c>
      <c r="G2101" s="8" t="s">
        <v>2565</v>
      </c>
      <c r="H2101" s="101" t="s">
        <v>1994</v>
      </c>
      <c r="I2101" s="8" t="s">
        <v>1995</v>
      </c>
      <c r="J2101" s="8" t="s">
        <v>1996</v>
      </c>
      <c r="K2101" s="8" t="s">
        <v>32</v>
      </c>
      <c r="L2101" s="8" t="s">
        <v>2567</v>
      </c>
      <c r="M2101" s="8"/>
      <c r="N2101" s="8" t="s">
        <v>40</v>
      </c>
      <c r="O2101" s="8" t="s">
        <v>41</v>
      </c>
      <c r="P2101" s="24">
        <v>0.02</v>
      </c>
      <c r="Q2101" s="166" t="s">
        <v>2568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8"/>
      <c r="AF2101" s="14"/>
      <c r="AG2101" s="14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2565</v>
      </c>
      <c r="F2102" s="8" t="s">
        <v>2565</v>
      </c>
      <c r="G2102" s="8" t="s">
        <v>2565</v>
      </c>
      <c r="H2102" s="101" t="s">
        <v>1994</v>
      </c>
      <c r="I2102" s="8" t="s">
        <v>1995</v>
      </c>
      <c r="J2102" s="8" t="s">
        <v>1996</v>
      </c>
      <c r="K2102" s="8" t="s">
        <v>32</v>
      </c>
      <c r="L2102" s="8" t="s">
        <v>2569</v>
      </c>
      <c r="M2102" s="8"/>
      <c r="N2102" s="8" t="s">
        <v>40</v>
      </c>
      <c r="O2102" s="8" t="s">
        <v>41</v>
      </c>
      <c r="P2102" s="24">
        <v>0.02</v>
      </c>
      <c r="Q2102" s="166" t="s">
        <v>2570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8"/>
      <c r="AF2102" s="14"/>
      <c r="AG2102" s="14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2583</v>
      </c>
      <c r="F2103" s="8" t="s">
        <v>2583</v>
      </c>
      <c r="G2103" s="8" t="s">
        <v>2583</v>
      </c>
      <c r="H2103" s="101" t="s">
        <v>1994</v>
      </c>
      <c r="I2103" s="8" t="s">
        <v>1995</v>
      </c>
      <c r="J2103" s="8" t="s">
        <v>1996</v>
      </c>
      <c r="K2103" s="8" t="s">
        <v>32</v>
      </c>
      <c r="L2103" s="8" t="s">
        <v>2583</v>
      </c>
      <c r="M2103" s="8"/>
      <c r="N2103" s="8" t="s">
        <v>40</v>
      </c>
      <c r="O2103" s="8" t="s">
        <v>41</v>
      </c>
      <c r="P2103" s="24">
        <v>0.04</v>
      </c>
      <c r="Q2103" s="166" t="s">
        <v>2584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8"/>
      <c r="AF2103" s="14"/>
      <c r="AG2103" s="14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1994</v>
      </c>
      <c r="I2104" s="8" t="s">
        <v>1995</v>
      </c>
      <c r="J2104" s="8" t="s">
        <v>1996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2713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8"/>
      <c r="AF2104" s="14"/>
      <c r="AG2104" s="14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1994</v>
      </c>
      <c r="I2105" s="8" t="s">
        <v>1995</v>
      </c>
      <c r="J2105" s="8" t="s">
        <v>1996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2713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8"/>
      <c r="AF2105" s="14"/>
      <c r="AG2105" s="14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1994</v>
      </c>
      <c r="I2106" s="8" t="s">
        <v>1995</v>
      </c>
      <c r="J2106" s="8" t="s">
        <v>1996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2714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8"/>
      <c r="AF2106" s="14"/>
      <c r="AG2106" s="14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1994</v>
      </c>
      <c r="I2107" s="8" t="s">
        <v>1995</v>
      </c>
      <c r="J2107" s="8" t="s">
        <v>1996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2715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8"/>
      <c r="AF2107" s="14"/>
      <c r="AG2107" s="14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1994</v>
      </c>
      <c r="I2108" s="8" t="s">
        <v>1995</v>
      </c>
      <c r="J2108" s="8" t="s">
        <v>1996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2716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8"/>
      <c r="AF2108" s="14"/>
      <c r="AG2108" s="14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1994</v>
      </c>
      <c r="I2109" s="8" t="s">
        <v>1995</v>
      </c>
      <c r="J2109" s="8" t="s">
        <v>1996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2717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8"/>
      <c r="AF2109" s="14"/>
      <c r="AG2109" s="14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1994</v>
      </c>
      <c r="I2110" s="8" t="s">
        <v>1995</v>
      </c>
      <c r="J2110" s="8" t="s">
        <v>1996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2718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8"/>
      <c r="AF2110" s="14"/>
      <c r="AG2110" s="14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1994</v>
      </c>
      <c r="I2111" s="8" t="s">
        <v>1995</v>
      </c>
      <c r="J2111" s="8" t="s">
        <v>1996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2715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8"/>
      <c r="AF2111" s="14"/>
      <c r="AG2111" s="14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1994</v>
      </c>
      <c r="I2112" s="8" t="s">
        <v>1995</v>
      </c>
      <c r="J2112" s="8" t="s">
        <v>1996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2717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8"/>
      <c r="AF2112" s="14"/>
      <c r="AG2112" s="14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1994</v>
      </c>
      <c r="I2113" s="8" t="s">
        <v>1995</v>
      </c>
      <c r="J2113" s="8" t="s">
        <v>1996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2718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8"/>
      <c r="AF2113" s="14"/>
      <c r="AG2113" s="14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1994</v>
      </c>
      <c r="I2114" s="8" t="s">
        <v>1995</v>
      </c>
      <c r="J2114" s="8" t="s">
        <v>1996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2715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8"/>
      <c r="AF2114" s="14"/>
      <c r="AG2114" s="14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1994</v>
      </c>
      <c r="I2115" s="8" t="s">
        <v>1995</v>
      </c>
      <c r="J2115" s="8" t="s">
        <v>1996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2716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8"/>
      <c r="AF2115" s="14"/>
      <c r="AG2115" s="14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1994</v>
      </c>
      <c r="I2116" s="8" t="s">
        <v>1995</v>
      </c>
      <c r="J2116" s="8" t="s">
        <v>1996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2719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8"/>
      <c r="AF2116" s="14"/>
      <c r="AG2116" s="14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1994</v>
      </c>
      <c r="I2117" s="8" t="s">
        <v>1995</v>
      </c>
      <c r="J2117" s="8" t="s">
        <v>1996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2720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8"/>
      <c r="AF2117" s="14"/>
      <c r="AG2117" s="14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1994</v>
      </c>
      <c r="I2118" s="8" t="s">
        <v>1995</v>
      </c>
      <c r="J2118" s="8" t="s">
        <v>1996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2721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8"/>
      <c r="AF2118" s="14"/>
      <c r="AG2118" s="14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2577</v>
      </c>
      <c r="F2119" s="8" t="s">
        <v>2577</v>
      </c>
      <c r="G2119" s="8" t="s">
        <v>2577</v>
      </c>
      <c r="H2119" s="101" t="s">
        <v>1994</v>
      </c>
      <c r="I2119" s="8" t="s">
        <v>1995</v>
      </c>
      <c r="J2119" s="8" t="s">
        <v>1996</v>
      </c>
      <c r="K2119" s="8" t="s">
        <v>32</v>
      </c>
      <c r="L2119" s="8" t="s">
        <v>2577</v>
      </c>
      <c r="M2119" s="8"/>
      <c r="N2119" s="8" t="s">
        <v>40</v>
      </c>
      <c r="O2119" s="8" t="s">
        <v>41</v>
      </c>
      <c r="P2119" s="24">
        <v>0.02</v>
      </c>
      <c r="Q2119" s="166" t="s">
        <v>2579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8"/>
      <c r="AF2119" s="14"/>
      <c r="AG2119" s="14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1994</v>
      </c>
      <c r="I2120" s="8" t="s">
        <v>1995</v>
      </c>
      <c r="J2120" s="8" t="s">
        <v>1996</v>
      </c>
      <c r="K2120" s="8" t="s">
        <v>32</v>
      </c>
      <c r="L2120" s="8" t="s">
        <v>2722</v>
      </c>
      <c r="M2120" s="8"/>
      <c r="N2120" s="8" t="s">
        <v>57</v>
      </c>
      <c r="O2120" s="8" t="s">
        <v>80</v>
      </c>
      <c r="P2120" s="24">
        <v>0</v>
      </c>
      <c r="Q2120" s="166" t="s">
        <v>2723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8"/>
      <c r="AF2120" s="14"/>
      <c r="AG2120" s="14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1994</v>
      </c>
      <c r="I2121" s="8" t="s">
        <v>1995</v>
      </c>
      <c r="J2121" s="8" t="s">
        <v>1996</v>
      </c>
      <c r="K2121" s="8" t="s">
        <v>32</v>
      </c>
      <c r="L2121" s="8" t="s">
        <v>2724</v>
      </c>
      <c r="M2121" s="8"/>
      <c r="N2121" s="8" t="s">
        <v>57</v>
      </c>
      <c r="O2121" s="8" t="s">
        <v>80</v>
      </c>
      <c r="P2121" s="24">
        <v>0</v>
      </c>
      <c r="Q2121" s="166" t="s">
        <v>2725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8"/>
      <c r="AF2121" s="14"/>
      <c r="AG2121" s="14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2726</v>
      </c>
      <c r="F2122" s="8" t="s">
        <v>2726</v>
      </c>
      <c r="G2122" s="8" t="s">
        <v>2726</v>
      </c>
      <c r="H2122" s="101" t="s">
        <v>1994</v>
      </c>
      <c r="I2122" s="8" t="s">
        <v>1995</v>
      </c>
      <c r="J2122" s="8" t="s">
        <v>1996</v>
      </c>
      <c r="K2122" s="8" t="s">
        <v>32</v>
      </c>
      <c r="L2122" s="8" t="s">
        <v>2727</v>
      </c>
      <c r="M2122" s="8"/>
      <c r="N2122" s="8" t="s">
        <v>40</v>
      </c>
      <c r="O2122" s="8" t="s">
        <v>41</v>
      </c>
      <c r="P2122" s="24">
        <v>0.03</v>
      </c>
      <c r="Q2122" s="166" t="s">
        <v>2728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8"/>
      <c r="AF2122" s="14"/>
      <c r="AG2122" s="14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2726</v>
      </c>
      <c r="F2123" s="8" t="s">
        <v>2726</v>
      </c>
      <c r="G2123" s="8" t="s">
        <v>2726</v>
      </c>
      <c r="H2123" s="101" t="s">
        <v>1994</v>
      </c>
      <c r="I2123" s="8" t="s">
        <v>1995</v>
      </c>
      <c r="J2123" s="8" t="s">
        <v>1996</v>
      </c>
      <c r="K2123" s="8" t="s">
        <v>32</v>
      </c>
      <c r="L2123" s="8" t="s">
        <v>2729</v>
      </c>
      <c r="M2123" s="8"/>
      <c r="N2123" s="8" t="s">
        <v>40</v>
      </c>
      <c r="O2123" s="8" t="s">
        <v>41</v>
      </c>
      <c r="P2123" s="24">
        <v>0.03</v>
      </c>
      <c r="Q2123" s="166" t="s">
        <v>2730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8"/>
      <c r="AF2123" s="14"/>
      <c r="AG2123" s="14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2726</v>
      </c>
      <c r="F2124" s="8" t="s">
        <v>2726</v>
      </c>
      <c r="G2124" s="8" t="s">
        <v>2726</v>
      </c>
      <c r="H2124" s="101" t="s">
        <v>1994</v>
      </c>
      <c r="I2124" s="8" t="s">
        <v>1995</v>
      </c>
      <c r="J2124" s="8" t="s">
        <v>1996</v>
      </c>
      <c r="K2124" s="8" t="s">
        <v>32</v>
      </c>
      <c r="L2124" s="8" t="s">
        <v>2731</v>
      </c>
      <c r="M2124" s="8"/>
      <c r="N2124" s="8" t="s">
        <v>40</v>
      </c>
      <c r="O2124" s="8" t="s">
        <v>41</v>
      </c>
      <c r="P2124" s="24">
        <v>0.03</v>
      </c>
      <c r="Q2124" s="166" t="s">
        <v>2732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8"/>
      <c r="AF2124" s="14"/>
      <c r="AG2124" s="14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1994</v>
      </c>
      <c r="I2125" s="8" t="s">
        <v>1995</v>
      </c>
      <c r="J2125" s="8" t="s">
        <v>1996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2733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8"/>
      <c r="AF2125" s="14"/>
      <c r="AG2125" s="14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1994</v>
      </c>
      <c r="I2126" s="8" t="s">
        <v>1995</v>
      </c>
      <c r="J2126" s="8" t="s">
        <v>1996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2734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8"/>
      <c r="AF2126" s="14"/>
      <c r="AG2126" s="14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2735</v>
      </c>
      <c r="F2127" s="8" t="s">
        <v>2735</v>
      </c>
      <c r="G2127" s="8" t="s">
        <v>2735</v>
      </c>
      <c r="H2127" s="101" t="s">
        <v>1994</v>
      </c>
      <c r="I2127" s="8" t="s">
        <v>1995</v>
      </c>
      <c r="J2127" s="8" t="s">
        <v>1996</v>
      </c>
      <c r="K2127" s="8" t="s">
        <v>32</v>
      </c>
      <c r="L2127" s="8" t="s">
        <v>2735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8"/>
      <c r="AF2127" s="14"/>
      <c r="AG2127" s="14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1846</v>
      </c>
      <c r="F2128" s="8" t="s">
        <v>2736</v>
      </c>
      <c r="G2128" s="8" t="s">
        <v>1846</v>
      </c>
      <c r="H2128" s="101" t="s">
        <v>1994</v>
      </c>
      <c r="I2128" s="8" t="s">
        <v>1995</v>
      </c>
      <c r="J2128" s="8" t="s">
        <v>1996</v>
      </c>
      <c r="K2128" s="8" t="s">
        <v>32</v>
      </c>
      <c r="L2128" s="8" t="s">
        <v>1846</v>
      </c>
      <c r="M2128" s="8"/>
      <c r="N2128" s="8" t="s">
        <v>40</v>
      </c>
      <c r="O2128" s="8" t="s">
        <v>41</v>
      </c>
      <c r="P2128" s="24">
        <v>0.02</v>
      </c>
      <c r="Q2128" s="166" t="s">
        <v>2737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8"/>
      <c r="AF2128" s="14"/>
      <c r="AG2128" s="14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2738</v>
      </c>
      <c r="G2129" s="8" t="s">
        <v>1363</v>
      </c>
      <c r="H2129" s="101" t="s">
        <v>1994</v>
      </c>
      <c r="I2129" s="8" t="s">
        <v>1995</v>
      </c>
      <c r="J2129" s="8" t="s">
        <v>1996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2739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8"/>
      <c r="AF2129" s="14"/>
      <c r="AG2129" s="14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2740</v>
      </c>
      <c r="F2130" s="8" t="s">
        <v>2740</v>
      </c>
      <c r="G2130" s="8" t="s">
        <v>2740</v>
      </c>
      <c r="H2130" s="101" t="s">
        <v>1994</v>
      </c>
      <c r="I2130" s="8" t="s">
        <v>1995</v>
      </c>
      <c r="J2130" s="8" t="s">
        <v>1996</v>
      </c>
      <c r="K2130" s="8" t="s">
        <v>32</v>
      </c>
      <c r="L2130" s="8" t="s">
        <v>2740</v>
      </c>
      <c r="M2130" s="8"/>
      <c r="N2130" s="8" t="s">
        <v>40</v>
      </c>
      <c r="O2130" s="8" t="s">
        <v>41</v>
      </c>
      <c r="P2130" s="24">
        <v>0.03</v>
      </c>
      <c r="Q2130" s="166" t="s">
        <v>2741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8"/>
      <c r="AF2130" s="14"/>
      <c r="AG2130" s="14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2742</v>
      </c>
      <c r="F2131" s="8" t="s">
        <v>2742</v>
      </c>
      <c r="G2131" s="8" t="s">
        <v>2742</v>
      </c>
      <c r="H2131" s="101" t="s">
        <v>1994</v>
      </c>
      <c r="I2131" s="8" t="s">
        <v>1995</v>
      </c>
      <c r="J2131" s="8" t="s">
        <v>1996</v>
      </c>
      <c r="K2131" s="8" t="s">
        <v>32</v>
      </c>
      <c r="L2131" s="8" t="s">
        <v>2742</v>
      </c>
      <c r="M2131" s="8"/>
      <c r="N2131" s="8" t="s">
        <v>40</v>
      </c>
      <c r="O2131" s="8" t="s">
        <v>41</v>
      </c>
      <c r="P2131" s="24">
        <v>0.03</v>
      </c>
      <c r="Q2131" s="166" t="s">
        <v>2743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8"/>
      <c r="AF2131" s="14"/>
      <c r="AG2131" s="14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2742</v>
      </c>
      <c r="F2132" s="8" t="s">
        <v>2742</v>
      </c>
      <c r="G2132" s="8" t="s">
        <v>2742</v>
      </c>
      <c r="H2132" s="101" t="s">
        <v>1994</v>
      </c>
      <c r="I2132" s="8" t="s">
        <v>1995</v>
      </c>
      <c r="J2132" s="8" t="s">
        <v>1996</v>
      </c>
      <c r="K2132" s="8" t="s">
        <v>32</v>
      </c>
      <c r="L2132" s="8" t="s">
        <v>2742</v>
      </c>
      <c r="M2132" s="8"/>
      <c r="N2132" s="8" t="s">
        <v>40</v>
      </c>
      <c r="O2132" s="8" t="s">
        <v>80</v>
      </c>
      <c r="P2132" s="24">
        <v>0</v>
      </c>
      <c r="Q2132" s="166" t="s">
        <v>2743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8"/>
      <c r="AF2132" s="14"/>
      <c r="AG2132" s="14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1994</v>
      </c>
      <c r="I2133" s="8" t="s">
        <v>1995</v>
      </c>
      <c r="J2133" s="8" t="s">
        <v>1996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2744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8"/>
      <c r="AF2133" s="14"/>
      <c r="AG2133" s="14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1994</v>
      </c>
      <c r="I2134" s="8" t="s">
        <v>1995</v>
      </c>
      <c r="J2134" s="8" t="s">
        <v>1996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2745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8"/>
      <c r="AF2134" s="14"/>
      <c r="AG2134" s="14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1994</v>
      </c>
      <c r="I2135" s="8" t="s">
        <v>1995</v>
      </c>
      <c r="J2135" s="8" t="s">
        <v>1996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2746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8"/>
      <c r="AF2135" s="14"/>
      <c r="AG2135" s="14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1994</v>
      </c>
      <c r="I2136" s="8" t="s">
        <v>1995</v>
      </c>
      <c r="J2136" s="8" t="s">
        <v>1996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2746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8"/>
      <c r="AF2136" s="14"/>
      <c r="AG2136" s="14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2747</v>
      </c>
      <c r="F2137" s="8" t="s">
        <v>2748</v>
      </c>
      <c r="G2137" s="8" t="s">
        <v>2747</v>
      </c>
      <c r="H2137" s="101" t="s">
        <v>1994</v>
      </c>
      <c r="I2137" s="8" t="s">
        <v>1995</v>
      </c>
      <c r="J2137" s="8" t="s">
        <v>1996</v>
      </c>
      <c r="K2137" s="8" t="s">
        <v>32</v>
      </c>
      <c r="L2137" s="8" t="s">
        <v>2747</v>
      </c>
      <c r="M2137" s="24"/>
      <c r="N2137" s="8" t="s">
        <v>40</v>
      </c>
      <c r="O2137" s="8" t="s">
        <v>41</v>
      </c>
      <c r="P2137" s="24">
        <v>0.02</v>
      </c>
      <c r="Q2137" s="166" t="s">
        <v>2749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8"/>
      <c r="AF2137" s="14"/>
      <c r="AG2137" s="14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2747</v>
      </c>
      <c r="F2138" s="8" t="s">
        <v>2748</v>
      </c>
      <c r="G2138" s="8" t="s">
        <v>2747</v>
      </c>
      <c r="H2138" s="101" t="s">
        <v>1994</v>
      </c>
      <c r="I2138" s="8" t="s">
        <v>1995</v>
      </c>
      <c r="J2138" s="8" t="s">
        <v>1996</v>
      </c>
      <c r="K2138" s="8" t="s">
        <v>32</v>
      </c>
      <c r="L2138" s="8" t="s">
        <v>2747</v>
      </c>
      <c r="M2138" s="24"/>
      <c r="N2138" s="8" t="s">
        <v>40</v>
      </c>
      <c r="O2138" s="8" t="s">
        <v>80</v>
      </c>
      <c r="P2138" s="24">
        <v>0</v>
      </c>
      <c r="Q2138" s="166" t="s">
        <v>2749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8"/>
      <c r="AF2138" s="14"/>
      <c r="AG2138" s="14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2750</v>
      </c>
      <c r="F2139" s="8" t="s">
        <v>2750</v>
      </c>
      <c r="G2139" s="8" t="s">
        <v>2750</v>
      </c>
      <c r="H2139" s="101" t="s">
        <v>1994</v>
      </c>
      <c r="I2139" s="8" t="s">
        <v>1995</v>
      </c>
      <c r="J2139" s="8" t="s">
        <v>1996</v>
      </c>
      <c r="K2139" s="8" t="s">
        <v>32</v>
      </c>
      <c r="L2139" s="8" t="s">
        <v>2751</v>
      </c>
      <c r="M2139" s="24"/>
      <c r="N2139" s="8" t="s">
        <v>40</v>
      </c>
      <c r="O2139" s="8" t="s">
        <v>80</v>
      </c>
      <c r="P2139" s="24">
        <v>0</v>
      </c>
      <c r="Q2139" s="166" t="s">
        <v>2752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8"/>
      <c r="AF2139" s="14"/>
      <c r="AG2139" s="14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1994</v>
      </c>
      <c r="I2140" s="8" t="s">
        <v>1995</v>
      </c>
      <c r="J2140" s="8" t="s">
        <v>1996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2753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8"/>
      <c r="AF2140" s="14"/>
      <c r="AG2140" s="14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1994</v>
      </c>
      <c r="I2141" s="8" t="s">
        <v>1995</v>
      </c>
      <c r="J2141" s="8" t="s">
        <v>1996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8"/>
      <c r="AF2141" s="14"/>
      <c r="AG2141" s="14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2754</v>
      </c>
      <c r="F2142" s="8" t="s">
        <v>2755</v>
      </c>
      <c r="G2142" s="8" t="s">
        <v>2754</v>
      </c>
      <c r="H2142" s="101" t="s">
        <v>1994</v>
      </c>
      <c r="I2142" s="8" t="s">
        <v>1995</v>
      </c>
      <c r="J2142" s="8" t="s">
        <v>1996</v>
      </c>
      <c r="K2142" s="8" t="s">
        <v>32</v>
      </c>
      <c r="L2142" s="8" t="s">
        <v>2756</v>
      </c>
      <c r="M2142" s="24"/>
      <c r="N2142" s="8" t="s">
        <v>40</v>
      </c>
      <c r="O2142" s="8" t="s">
        <v>41</v>
      </c>
      <c r="P2142" s="24">
        <v>0.02</v>
      </c>
      <c r="Q2142" s="166" t="s">
        <v>2757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8"/>
      <c r="AF2142" s="14"/>
      <c r="AG2142" s="14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2758</v>
      </c>
      <c r="F2143" s="8" t="s">
        <v>4461</v>
      </c>
      <c r="G2143" s="8" t="s">
        <v>2758</v>
      </c>
      <c r="H2143" s="101" t="s">
        <v>1994</v>
      </c>
      <c r="I2143" s="8" t="s">
        <v>1995</v>
      </c>
      <c r="J2143" s="8" t="s">
        <v>1996</v>
      </c>
      <c r="K2143" s="8" t="s">
        <v>32</v>
      </c>
      <c r="L2143" s="8" t="s">
        <v>2758</v>
      </c>
      <c r="M2143" s="24"/>
      <c r="N2143" s="8" t="s">
        <v>57</v>
      </c>
      <c r="O2143" s="8" t="s">
        <v>41</v>
      </c>
      <c r="P2143" s="24">
        <v>0.03</v>
      </c>
      <c r="Q2143" s="166" t="s">
        <v>2759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8"/>
      <c r="AF2143" s="14"/>
      <c r="AG2143" s="14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2758</v>
      </c>
      <c r="F2144" s="8" t="s">
        <v>2758</v>
      </c>
      <c r="G2144" s="8" t="s">
        <v>2758</v>
      </c>
      <c r="H2144" s="101" t="s">
        <v>1994</v>
      </c>
      <c r="I2144" s="8" t="s">
        <v>1995</v>
      </c>
      <c r="J2144" s="8" t="s">
        <v>1996</v>
      </c>
      <c r="K2144" s="8" t="s">
        <v>32</v>
      </c>
      <c r="L2144" s="8" t="s">
        <v>2758</v>
      </c>
      <c r="M2144" s="24"/>
      <c r="N2144" s="8" t="s">
        <v>40</v>
      </c>
      <c r="O2144" s="8" t="s">
        <v>41</v>
      </c>
      <c r="P2144" s="24">
        <v>0.01</v>
      </c>
      <c r="Q2144" s="166" t="s">
        <v>2760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8"/>
      <c r="AF2144" s="14"/>
      <c r="AG2144" s="14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2758</v>
      </c>
      <c r="F2145" s="8" t="s">
        <v>2758</v>
      </c>
      <c r="G2145" s="8" t="s">
        <v>2758</v>
      </c>
      <c r="H2145" s="101" t="s">
        <v>1994</v>
      </c>
      <c r="I2145" s="8" t="s">
        <v>1995</v>
      </c>
      <c r="J2145" s="8" t="s">
        <v>1996</v>
      </c>
      <c r="K2145" s="8" t="s">
        <v>32</v>
      </c>
      <c r="L2145" s="8" t="s">
        <v>2758</v>
      </c>
      <c r="M2145" s="24"/>
      <c r="N2145" s="8" t="s">
        <v>40</v>
      </c>
      <c r="O2145" s="8" t="s">
        <v>41</v>
      </c>
      <c r="P2145" s="24">
        <v>0.02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60213.76470588235</v>
      </c>
      <c r="X2145" s="13"/>
      <c r="Y2145" s="13">
        <f t="shared" si="278"/>
        <v>20355.350133271248</v>
      </c>
      <c r="Z2145" s="14">
        <f t="shared" si="276"/>
        <v>60213.76470588235</v>
      </c>
      <c r="AA2145" s="13">
        <f t="shared" si="277"/>
        <v>1204.2752941176514</v>
      </c>
      <c r="AB2145" s="14">
        <v>39858.414572611102</v>
      </c>
      <c r="AC2145" s="10">
        <v>6.5000000000000002E-2</v>
      </c>
      <c r="AD2145" s="15"/>
      <c r="AE2145" s="8"/>
      <c r="AF2145" s="14"/>
      <c r="AG2145" s="14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2761</v>
      </c>
      <c r="F2146" s="8" t="s">
        <v>2761</v>
      </c>
      <c r="G2146" s="8" t="s">
        <v>2761</v>
      </c>
      <c r="H2146" s="101" t="s">
        <v>1994</v>
      </c>
      <c r="I2146" s="8" t="s">
        <v>1995</v>
      </c>
      <c r="J2146" s="8" t="s">
        <v>1996</v>
      </c>
      <c r="K2146" s="8" t="s">
        <v>32</v>
      </c>
      <c r="L2146" s="8" t="s">
        <v>2761</v>
      </c>
      <c r="M2146" s="24"/>
      <c r="N2146" s="8" t="s">
        <v>40</v>
      </c>
      <c r="O2146" s="8" t="s">
        <v>80</v>
      </c>
      <c r="P2146" s="24">
        <v>0</v>
      </c>
      <c r="Q2146" s="166" t="s">
        <v>2762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8"/>
      <c r="AF2146" s="14" t="s">
        <v>2703</v>
      </c>
      <c r="AG2146" s="14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2763</v>
      </c>
      <c r="F2147" s="8" t="s">
        <v>2763</v>
      </c>
      <c r="G2147" s="8" t="s">
        <v>2763</v>
      </c>
      <c r="H2147" s="101" t="s">
        <v>1994</v>
      </c>
      <c r="I2147" s="8" t="s">
        <v>1995</v>
      </c>
      <c r="J2147" s="8" t="s">
        <v>1996</v>
      </c>
      <c r="K2147" s="8" t="s">
        <v>32</v>
      </c>
      <c r="L2147" s="8" t="s">
        <v>2763</v>
      </c>
      <c r="M2147" s="24"/>
      <c r="N2147" s="8" t="s">
        <v>40</v>
      </c>
      <c r="O2147" s="8" t="s">
        <v>41</v>
      </c>
      <c r="P2147" s="24">
        <v>0.02</v>
      </c>
      <c r="Q2147" s="166" t="s">
        <v>2764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8"/>
      <c r="AF2147" s="14"/>
      <c r="AG2147" s="14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2765</v>
      </c>
      <c r="F2148" s="8" t="s">
        <v>2765</v>
      </c>
      <c r="G2148" s="8" t="s">
        <v>2765</v>
      </c>
      <c r="H2148" s="101" t="s">
        <v>1994</v>
      </c>
      <c r="I2148" s="8" t="s">
        <v>1995</v>
      </c>
      <c r="J2148" s="8" t="s">
        <v>1996</v>
      </c>
      <c r="K2148" s="8" t="s">
        <v>32</v>
      </c>
      <c r="L2148" s="8" t="s">
        <v>2766</v>
      </c>
      <c r="M2148" s="24"/>
      <c r="N2148" s="8" t="s">
        <v>40</v>
      </c>
      <c r="O2148" s="8" t="s">
        <v>41</v>
      </c>
      <c r="P2148" s="24">
        <v>0.02</v>
      </c>
      <c r="Q2148" s="166" t="s">
        <v>2767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8"/>
      <c r="AF2148" s="14"/>
      <c r="AG2148" s="14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2765</v>
      </c>
      <c r="F2149" s="8" t="s">
        <v>2765</v>
      </c>
      <c r="G2149" s="8" t="s">
        <v>2765</v>
      </c>
      <c r="H2149" s="101" t="s">
        <v>1994</v>
      </c>
      <c r="I2149" s="8" t="s">
        <v>1995</v>
      </c>
      <c r="J2149" s="8" t="s">
        <v>1996</v>
      </c>
      <c r="K2149" s="8" t="s">
        <v>32</v>
      </c>
      <c r="L2149" s="8" t="s">
        <v>2768</v>
      </c>
      <c r="M2149" s="24"/>
      <c r="N2149" s="8" t="s">
        <v>40</v>
      </c>
      <c r="O2149" s="8" t="s">
        <v>41</v>
      </c>
      <c r="P2149" s="24">
        <v>0.02</v>
      </c>
      <c r="Q2149" s="166" t="s">
        <v>2769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8"/>
      <c r="AF2149" s="14"/>
      <c r="AG2149" s="14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2770</v>
      </c>
      <c r="F2150" s="8" t="s">
        <v>2770</v>
      </c>
      <c r="G2150" s="8" t="s">
        <v>2770</v>
      </c>
      <c r="H2150" s="101" t="s">
        <v>1994</v>
      </c>
      <c r="I2150" s="8" t="s">
        <v>1995</v>
      </c>
      <c r="J2150" s="8" t="s">
        <v>1996</v>
      </c>
      <c r="K2150" s="8" t="s">
        <v>32</v>
      </c>
      <c r="L2150" s="8" t="s">
        <v>2771</v>
      </c>
      <c r="M2150" s="24"/>
      <c r="N2150" s="8" t="s">
        <v>40</v>
      </c>
      <c r="O2150" s="8" t="s">
        <v>41</v>
      </c>
      <c r="P2150" s="24">
        <v>0.02</v>
      </c>
      <c r="Q2150" s="166" t="s">
        <v>2772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8"/>
      <c r="AF2150" s="14"/>
      <c r="AG2150" s="14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2770</v>
      </c>
      <c r="F2151" s="8" t="s">
        <v>2770</v>
      </c>
      <c r="G2151" s="8" t="s">
        <v>2770</v>
      </c>
      <c r="H2151" s="101" t="s">
        <v>1994</v>
      </c>
      <c r="I2151" s="8" t="s">
        <v>1995</v>
      </c>
      <c r="J2151" s="8" t="s">
        <v>1996</v>
      </c>
      <c r="K2151" s="8" t="s">
        <v>32</v>
      </c>
      <c r="L2151" s="8" t="s">
        <v>2771</v>
      </c>
      <c r="M2151" s="24"/>
      <c r="N2151" s="8" t="s">
        <v>40</v>
      </c>
      <c r="O2151" s="8" t="s">
        <v>80</v>
      </c>
      <c r="P2151" s="24">
        <v>0</v>
      </c>
      <c r="Q2151" s="166" t="s">
        <v>2772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8"/>
      <c r="AF2151" s="14"/>
      <c r="AG2151" s="14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2770</v>
      </c>
      <c r="F2152" s="8" t="s">
        <v>2770</v>
      </c>
      <c r="G2152" s="8" t="s">
        <v>2770</v>
      </c>
      <c r="H2152" s="101" t="s">
        <v>1994</v>
      </c>
      <c r="I2152" s="8" t="s">
        <v>1995</v>
      </c>
      <c r="J2152" s="8" t="s">
        <v>1996</v>
      </c>
      <c r="K2152" s="8" t="s">
        <v>32</v>
      </c>
      <c r="L2152" s="8" t="s">
        <v>2773</v>
      </c>
      <c r="M2152" s="24"/>
      <c r="N2152" s="8" t="s">
        <v>40</v>
      </c>
      <c r="O2152" s="8" t="s">
        <v>41</v>
      </c>
      <c r="P2152" s="24">
        <v>0.02</v>
      </c>
      <c r="Q2152" s="166" t="s">
        <v>2774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8"/>
      <c r="AF2152" s="14"/>
      <c r="AG2152" s="14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2770</v>
      </c>
      <c r="F2153" s="8" t="s">
        <v>2770</v>
      </c>
      <c r="G2153" s="8" t="s">
        <v>2770</v>
      </c>
      <c r="H2153" s="101" t="s">
        <v>1994</v>
      </c>
      <c r="I2153" s="8" t="s">
        <v>1995</v>
      </c>
      <c r="J2153" s="8" t="s">
        <v>1996</v>
      </c>
      <c r="K2153" s="8" t="s">
        <v>32</v>
      </c>
      <c r="L2153" s="8" t="s">
        <v>2773</v>
      </c>
      <c r="M2153" s="24"/>
      <c r="N2153" s="8" t="s">
        <v>40</v>
      </c>
      <c r="O2153" s="8" t="s">
        <v>80</v>
      </c>
      <c r="P2153" s="24">
        <v>0</v>
      </c>
      <c r="Q2153" s="166" t="s">
        <v>2774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8"/>
      <c r="AF2153" s="14"/>
      <c r="AG2153" s="14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2770</v>
      </c>
      <c r="F2154" s="8" t="s">
        <v>2770</v>
      </c>
      <c r="G2154" s="8" t="s">
        <v>2770</v>
      </c>
      <c r="H2154" s="101" t="s">
        <v>1994</v>
      </c>
      <c r="I2154" s="8" t="s">
        <v>1995</v>
      </c>
      <c r="J2154" s="8" t="s">
        <v>1996</v>
      </c>
      <c r="K2154" s="8" t="s">
        <v>32</v>
      </c>
      <c r="L2154" s="8" t="s">
        <v>2775</v>
      </c>
      <c r="M2154" s="24"/>
      <c r="N2154" s="8" t="s">
        <v>40</v>
      </c>
      <c r="O2154" s="8" t="s">
        <v>41</v>
      </c>
      <c r="P2154" s="24">
        <v>0.02</v>
      </c>
      <c r="Q2154" s="166" t="s">
        <v>2776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8"/>
      <c r="AF2154" s="14"/>
      <c r="AG2154" s="14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2770</v>
      </c>
      <c r="F2155" s="8" t="s">
        <v>2770</v>
      </c>
      <c r="G2155" s="8" t="s">
        <v>2770</v>
      </c>
      <c r="H2155" s="101" t="s">
        <v>1994</v>
      </c>
      <c r="I2155" s="8" t="s">
        <v>1995</v>
      </c>
      <c r="J2155" s="8" t="s">
        <v>1996</v>
      </c>
      <c r="K2155" s="8" t="s">
        <v>32</v>
      </c>
      <c r="L2155" s="8" t="s">
        <v>2775</v>
      </c>
      <c r="M2155" s="24"/>
      <c r="N2155" s="8" t="s">
        <v>40</v>
      </c>
      <c r="O2155" s="8" t="s">
        <v>80</v>
      </c>
      <c r="P2155" s="24">
        <v>0</v>
      </c>
      <c r="Q2155" s="166" t="s">
        <v>2776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8"/>
      <c r="AF2155" s="14"/>
      <c r="AG2155" s="14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2777</v>
      </c>
      <c r="F2156" s="8" t="s">
        <v>2777</v>
      </c>
      <c r="G2156" s="8" t="s">
        <v>2777</v>
      </c>
      <c r="H2156" s="101" t="s">
        <v>1994</v>
      </c>
      <c r="I2156" s="8" t="s">
        <v>1995</v>
      </c>
      <c r="J2156" s="8" t="s">
        <v>1996</v>
      </c>
      <c r="K2156" s="8" t="s">
        <v>32</v>
      </c>
      <c r="L2156" s="8" t="s">
        <v>2777</v>
      </c>
      <c r="M2156" s="24"/>
      <c r="N2156" s="8" t="s">
        <v>40</v>
      </c>
      <c r="O2156" s="8" t="s">
        <v>41</v>
      </c>
      <c r="P2156" s="24">
        <v>0.02</v>
      </c>
      <c r="Q2156" s="166" t="s">
        <v>2778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8"/>
      <c r="AF2156" s="14"/>
      <c r="AG2156" s="14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2779</v>
      </c>
      <c r="F2157" s="8" t="s">
        <v>2779</v>
      </c>
      <c r="G2157" s="8" t="s">
        <v>2779</v>
      </c>
      <c r="H2157" s="101" t="s">
        <v>1994</v>
      </c>
      <c r="I2157" s="8" t="s">
        <v>1995</v>
      </c>
      <c r="J2157" s="8" t="s">
        <v>1996</v>
      </c>
      <c r="K2157" s="8" t="s">
        <v>32</v>
      </c>
      <c r="L2157" s="8" t="s">
        <v>2780</v>
      </c>
      <c r="M2157" s="24"/>
      <c r="N2157" s="8" t="s">
        <v>40</v>
      </c>
      <c r="O2157" s="8" t="s">
        <v>41</v>
      </c>
      <c r="P2157" s="24">
        <v>0.02</v>
      </c>
      <c r="Q2157" s="166" t="s">
        <v>2781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8"/>
      <c r="AF2157" s="14"/>
      <c r="AG2157" s="14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2782</v>
      </c>
      <c r="F2158" s="8" t="s">
        <v>2783</v>
      </c>
      <c r="G2158" s="8" t="s">
        <v>2782</v>
      </c>
      <c r="H2158" s="101" t="s">
        <v>1994</v>
      </c>
      <c r="I2158" s="8" t="s">
        <v>1995</v>
      </c>
      <c r="J2158" s="8" t="s">
        <v>1996</v>
      </c>
      <c r="K2158" s="8" t="s">
        <v>32</v>
      </c>
      <c r="L2158" s="8" t="s">
        <v>2784</v>
      </c>
      <c r="M2158" s="24"/>
      <c r="N2158" s="8" t="s">
        <v>57</v>
      </c>
      <c r="O2158" s="8" t="s">
        <v>80</v>
      </c>
      <c r="P2158" s="24">
        <v>0</v>
      </c>
      <c r="Q2158" s="166" t="s">
        <v>2785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8"/>
      <c r="AF2158" s="14"/>
      <c r="AG2158" s="14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2786</v>
      </c>
      <c r="F2159" s="8" t="s">
        <v>2786</v>
      </c>
      <c r="G2159" s="8" t="s">
        <v>2786</v>
      </c>
      <c r="H2159" s="101" t="s">
        <v>1994</v>
      </c>
      <c r="I2159" s="8" t="s">
        <v>1995</v>
      </c>
      <c r="J2159" s="8" t="s">
        <v>1996</v>
      </c>
      <c r="K2159" s="8" t="s">
        <v>32</v>
      </c>
      <c r="L2159" s="8" t="s">
        <v>2786</v>
      </c>
      <c r="M2159" s="24"/>
      <c r="N2159" s="8" t="s">
        <v>40</v>
      </c>
      <c r="O2159" s="8" t="s">
        <v>41</v>
      </c>
      <c r="P2159" s="24">
        <v>0.02</v>
      </c>
      <c r="Q2159" s="166" t="s">
        <v>2787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8"/>
      <c r="AF2159" s="14"/>
      <c r="AG2159" s="14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2788</v>
      </c>
      <c r="F2160" s="8" t="s">
        <v>2789</v>
      </c>
      <c r="G2160" s="8" t="s">
        <v>2788</v>
      </c>
      <c r="H2160" s="101" t="s">
        <v>1994</v>
      </c>
      <c r="I2160" s="8" t="s">
        <v>1995</v>
      </c>
      <c r="J2160" s="8" t="s">
        <v>1996</v>
      </c>
      <c r="K2160" s="8" t="s">
        <v>32</v>
      </c>
      <c r="L2160" s="8" t="s">
        <v>2784</v>
      </c>
      <c r="M2160" s="24"/>
      <c r="N2160" s="8" t="s">
        <v>57</v>
      </c>
      <c r="O2160" s="8" t="s">
        <v>41</v>
      </c>
      <c r="P2160" s="24">
        <v>0.1</v>
      </c>
      <c r="Q2160" s="166" t="s">
        <v>2790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8"/>
      <c r="AF2160" s="14"/>
      <c r="AG2160" s="14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2788</v>
      </c>
      <c r="F2161" s="8" t="s">
        <v>2789</v>
      </c>
      <c r="G2161" s="8" t="s">
        <v>2788</v>
      </c>
      <c r="H2161" s="101" t="s">
        <v>1994</v>
      </c>
      <c r="I2161" s="8" t="s">
        <v>1995</v>
      </c>
      <c r="J2161" s="8" t="s">
        <v>1996</v>
      </c>
      <c r="K2161" s="8" t="s">
        <v>32</v>
      </c>
      <c r="L2161" s="8" t="s">
        <v>2784</v>
      </c>
      <c r="M2161" s="24"/>
      <c r="N2161" s="8" t="s">
        <v>57</v>
      </c>
      <c r="O2161" s="8" t="s">
        <v>41</v>
      </c>
      <c r="P2161" s="24">
        <v>0.1</v>
      </c>
      <c r="Q2161" s="166" t="s">
        <v>2791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8"/>
      <c r="AF2161" s="14"/>
      <c r="AG2161" s="14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2792</v>
      </c>
      <c r="F2162" s="8" t="s">
        <v>2792</v>
      </c>
      <c r="G2162" s="8" t="s">
        <v>2792</v>
      </c>
      <c r="H2162" s="101" t="s">
        <v>1994</v>
      </c>
      <c r="I2162" s="8" t="s">
        <v>1995</v>
      </c>
      <c r="J2162" s="8" t="s">
        <v>1996</v>
      </c>
      <c r="K2162" s="8" t="s">
        <v>32</v>
      </c>
      <c r="L2162" s="8" t="s">
        <v>2788</v>
      </c>
      <c r="M2162" s="24"/>
      <c r="N2162" s="8" t="s">
        <v>57</v>
      </c>
      <c r="O2162" s="8" t="s">
        <v>41</v>
      </c>
      <c r="P2162" s="24">
        <v>0.02</v>
      </c>
      <c r="Q2162" s="166" t="s">
        <v>2793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8"/>
      <c r="AF2162" s="14"/>
      <c r="AG2162" s="14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2794</v>
      </c>
      <c r="F2163" s="8" t="s">
        <v>2794</v>
      </c>
      <c r="G2163" s="8" t="s">
        <v>2794</v>
      </c>
      <c r="H2163" s="101" t="s">
        <v>1994</v>
      </c>
      <c r="I2163" s="8" t="s">
        <v>1995</v>
      </c>
      <c r="J2163" s="8" t="s">
        <v>1996</v>
      </c>
      <c r="K2163" s="8" t="s">
        <v>32</v>
      </c>
      <c r="L2163" s="8" t="s">
        <v>2794</v>
      </c>
      <c r="M2163" s="24"/>
      <c r="N2163" s="8" t="s">
        <v>57</v>
      </c>
      <c r="O2163" s="8" t="s">
        <v>41</v>
      </c>
      <c r="P2163" s="24">
        <v>0.06</v>
      </c>
      <c r="Q2163" s="166" t="s">
        <v>2795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8"/>
      <c r="AF2163" s="14"/>
      <c r="AG2163" s="14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1329</v>
      </c>
      <c r="D2164" s="8" t="s">
        <v>1881</v>
      </c>
      <c r="E2164" s="8" t="s">
        <v>2796</v>
      </c>
      <c r="F2164" s="8" t="s">
        <v>2796</v>
      </c>
      <c r="G2164" s="8" t="s">
        <v>2796</v>
      </c>
      <c r="H2164" s="101" t="s">
        <v>1994</v>
      </c>
      <c r="I2164" s="8" t="s">
        <v>1995</v>
      </c>
      <c r="J2164" s="8" t="s">
        <v>1996</v>
      </c>
      <c r="K2164" s="8" t="s">
        <v>32</v>
      </c>
      <c r="L2164" s="8" t="s">
        <v>2796</v>
      </c>
      <c r="M2164" s="24"/>
      <c r="N2164" s="8" t="s">
        <v>40</v>
      </c>
      <c r="O2164" s="8" t="s">
        <v>80</v>
      </c>
      <c r="P2164" s="24">
        <v>0</v>
      </c>
      <c r="Q2164" s="166" t="s">
        <v>2797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8"/>
      <c r="AF2164" s="14"/>
      <c r="AG2164" s="14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2798</v>
      </c>
      <c r="F2165" s="8" t="s">
        <v>2798</v>
      </c>
      <c r="G2165" s="8" t="s">
        <v>2798</v>
      </c>
      <c r="H2165" s="101" t="s">
        <v>1994</v>
      </c>
      <c r="I2165" s="8" t="s">
        <v>1995</v>
      </c>
      <c r="J2165" s="8" t="s">
        <v>1996</v>
      </c>
      <c r="K2165" s="8" t="s">
        <v>32</v>
      </c>
      <c r="L2165" s="8" t="s">
        <v>2799</v>
      </c>
      <c r="M2165" s="24"/>
      <c r="N2165" s="8" t="s">
        <v>331</v>
      </c>
      <c r="O2165" s="8" t="s">
        <v>41</v>
      </c>
      <c r="P2165" s="24">
        <v>0.04</v>
      </c>
      <c r="Q2165" s="166" t="s">
        <v>2800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8"/>
      <c r="AF2165" s="14"/>
      <c r="AG2165" s="14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1994</v>
      </c>
      <c r="I2166" s="8" t="s">
        <v>1995</v>
      </c>
      <c r="J2166" s="8" t="s">
        <v>1996</v>
      </c>
      <c r="K2166" s="8" t="s">
        <v>32</v>
      </c>
      <c r="L2166" s="8" t="s">
        <v>2801</v>
      </c>
      <c r="M2166" s="24"/>
      <c r="N2166" s="8" t="s">
        <v>57</v>
      </c>
      <c r="O2166" s="8" t="s">
        <v>41</v>
      </c>
      <c r="P2166" s="24">
        <v>0.02</v>
      </c>
      <c r="Q2166" s="166" t="s">
        <v>2802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8"/>
      <c r="AF2166" s="14"/>
      <c r="AG2166" s="14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1994</v>
      </c>
      <c r="I2167" s="8" t="s">
        <v>1995</v>
      </c>
      <c r="J2167" s="8" t="s">
        <v>1996</v>
      </c>
      <c r="K2167" s="8" t="s">
        <v>32</v>
      </c>
      <c r="L2167" s="8" t="s">
        <v>2801</v>
      </c>
      <c r="M2167" s="24"/>
      <c r="N2167" s="8" t="s">
        <v>40</v>
      </c>
      <c r="O2167" s="8" t="s">
        <v>80</v>
      </c>
      <c r="P2167" s="24">
        <v>0</v>
      </c>
      <c r="Q2167" s="166" t="s">
        <v>2802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8"/>
      <c r="AF2167" s="14"/>
      <c r="AG2167" s="14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2803</v>
      </c>
      <c r="F2168" s="8" t="s">
        <v>2803</v>
      </c>
      <c r="G2168" s="8" t="s">
        <v>2803</v>
      </c>
      <c r="H2168" s="101" t="s">
        <v>1994</v>
      </c>
      <c r="I2168" s="8" t="s">
        <v>1995</v>
      </c>
      <c r="J2168" s="8" t="s">
        <v>1996</v>
      </c>
      <c r="K2168" s="8" t="s">
        <v>32</v>
      </c>
      <c r="L2168" s="8" t="s">
        <v>2803</v>
      </c>
      <c r="M2168" s="24"/>
      <c r="N2168" s="8" t="s">
        <v>40</v>
      </c>
      <c r="O2168" s="8" t="s">
        <v>80</v>
      </c>
      <c r="P2168" s="24">
        <v>0</v>
      </c>
      <c r="Q2168" s="166" t="s">
        <v>2804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8"/>
      <c r="AF2168" s="14"/>
      <c r="AG2168" s="14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1994</v>
      </c>
      <c r="I2169" s="8" t="s">
        <v>1995</v>
      </c>
      <c r="J2169" s="8" t="s">
        <v>1996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2805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8"/>
      <c r="AF2169" s="14"/>
      <c r="AG2169" s="14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1994</v>
      </c>
      <c r="I2170" s="8" t="s">
        <v>1995</v>
      </c>
      <c r="J2170" s="8" t="s">
        <v>1996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2806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8"/>
      <c r="AF2170" s="14"/>
      <c r="AG2170" s="14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1994</v>
      </c>
      <c r="I2171" s="8" t="s">
        <v>1995</v>
      </c>
      <c r="J2171" s="8" t="s">
        <v>1996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2805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8"/>
      <c r="AF2171" s="14"/>
      <c r="AG2171" s="14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1994</v>
      </c>
      <c r="I2172" s="8" t="s">
        <v>1995</v>
      </c>
      <c r="J2172" s="8" t="s">
        <v>1996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2806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8"/>
      <c r="AF2172" s="14"/>
      <c r="AG2172" s="14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1873</v>
      </c>
      <c r="F2173" s="8" t="s">
        <v>1883</v>
      </c>
      <c r="G2173" s="8" t="s">
        <v>1873</v>
      </c>
      <c r="H2173" s="101" t="s">
        <v>1994</v>
      </c>
      <c r="I2173" s="8" t="s">
        <v>1995</v>
      </c>
      <c r="J2173" s="8" t="s">
        <v>1996</v>
      </c>
      <c r="K2173" s="8" t="s">
        <v>32</v>
      </c>
      <c r="L2173" s="8" t="s">
        <v>2807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8"/>
      <c r="AF2173" s="14"/>
      <c r="AG2173" s="14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1873</v>
      </c>
      <c r="F2174" s="8" t="s">
        <v>1883</v>
      </c>
      <c r="G2174" s="8" t="s">
        <v>1873</v>
      </c>
      <c r="H2174" s="101" t="s">
        <v>1994</v>
      </c>
      <c r="I2174" s="8" t="s">
        <v>1995</v>
      </c>
      <c r="J2174" s="8" t="s">
        <v>1996</v>
      </c>
      <c r="K2174" s="8" t="s">
        <v>32</v>
      </c>
      <c r="L2174" s="8" t="s">
        <v>2808</v>
      </c>
      <c r="M2174" s="24"/>
      <c r="N2174" s="8" t="s">
        <v>40</v>
      </c>
      <c r="O2174" s="8" t="s">
        <v>80</v>
      </c>
      <c r="P2174" s="24">
        <v>0</v>
      </c>
      <c r="Q2174" s="166" t="s">
        <v>2809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8"/>
      <c r="AF2174" s="14"/>
      <c r="AG2174" s="14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1873</v>
      </c>
      <c r="F2175" s="8" t="s">
        <v>1883</v>
      </c>
      <c r="G2175" s="8" t="s">
        <v>1873</v>
      </c>
      <c r="H2175" s="101" t="s">
        <v>1994</v>
      </c>
      <c r="I2175" s="8" t="s">
        <v>1995</v>
      </c>
      <c r="J2175" s="8" t="s">
        <v>1996</v>
      </c>
      <c r="K2175" s="8" t="s">
        <v>32</v>
      </c>
      <c r="L2175" s="8" t="s">
        <v>1884</v>
      </c>
      <c r="M2175" s="24"/>
      <c r="N2175" s="8" t="s">
        <v>40</v>
      </c>
      <c r="O2175" s="8" t="s">
        <v>80</v>
      </c>
      <c r="P2175" s="24">
        <v>0</v>
      </c>
      <c r="Q2175" s="166" t="s">
        <v>2810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8"/>
      <c r="AF2175" s="14"/>
      <c r="AG2175" s="14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2811</v>
      </c>
      <c r="F2176" s="8" t="s">
        <v>2811</v>
      </c>
      <c r="G2176" s="8" t="s">
        <v>2811</v>
      </c>
      <c r="H2176" s="101" t="s">
        <v>1994</v>
      </c>
      <c r="I2176" s="8" t="s">
        <v>1995</v>
      </c>
      <c r="J2176" s="8" t="s">
        <v>1996</v>
      </c>
      <c r="K2176" s="8" t="s">
        <v>32</v>
      </c>
      <c r="L2176" s="8" t="s">
        <v>2812</v>
      </c>
      <c r="M2176" s="24"/>
      <c r="N2176" s="8" t="s">
        <v>40</v>
      </c>
      <c r="O2176" s="8" t="s">
        <v>41</v>
      </c>
      <c r="P2176" s="24">
        <v>0.02</v>
      </c>
      <c r="Q2176" s="166" t="s">
        <v>2813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8"/>
      <c r="AF2176" s="14"/>
      <c r="AG2176" s="14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2814</v>
      </c>
      <c r="F2177" s="8" t="s">
        <v>2814</v>
      </c>
      <c r="G2177" s="8" t="s">
        <v>2814</v>
      </c>
      <c r="H2177" s="101" t="s">
        <v>1994</v>
      </c>
      <c r="I2177" s="8" t="s">
        <v>1995</v>
      </c>
      <c r="J2177" s="8" t="s">
        <v>1996</v>
      </c>
      <c r="K2177" s="8" t="s">
        <v>32</v>
      </c>
      <c r="L2177" s="8" t="s">
        <v>2815</v>
      </c>
      <c r="M2177" s="24"/>
      <c r="N2177" s="8" t="s">
        <v>57</v>
      </c>
      <c r="O2177" s="8" t="s">
        <v>41</v>
      </c>
      <c r="P2177" s="24">
        <v>0.1</v>
      </c>
      <c r="Q2177" s="166" t="s">
        <v>2816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8"/>
      <c r="AF2177" s="14"/>
      <c r="AG2177" s="14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2817</v>
      </c>
      <c r="F2178" s="8" t="s">
        <v>2817</v>
      </c>
      <c r="G2178" s="8" t="s">
        <v>2817</v>
      </c>
      <c r="H2178" s="101" t="s">
        <v>1994</v>
      </c>
      <c r="I2178" s="8" t="s">
        <v>1995</v>
      </c>
      <c r="J2178" s="8" t="s">
        <v>1996</v>
      </c>
      <c r="K2178" s="8" t="s">
        <v>32</v>
      </c>
      <c r="L2178" s="8" t="s">
        <v>2817</v>
      </c>
      <c r="M2178" s="24"/>
      <c r="N2178" s="8" t="s">
        <v>40</v>
      </c>
      <c r="O2178" s="8" t="s">
        <v>41</v>
      </c>
      <c r="P2178" s="24">
        <v>0.02</v>
      </c>
      <c r="Q2178" s="166" t="s">
        <v>2818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8"/>
      <c r="AF2178" s="14"/>
      <c r="AG2178" s="14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1994</v>
      </c>
      <c r="I2179" s="8" t="s">
        <v>1995</v>
      </c>
      <c r="J2179" s="8" t="s">
        <v>1996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2819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8"/>
      <c r="AF2179" s="14"/>
      <c r="AG2179" s="14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1994</v>
      </c>
      <c r="I2180" s="8" t="s">
        <v>1995</v>
      </c>
      <c r="J2180" s="8" t="s">
        <v>1996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2820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8"/>
      <c r="AF2180" s="14"/>
      <c r="AG2180" s="14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1899</v>
      </c>
      <c r="F2181" s="8" t="s">
        <v>1899</v>
      </c>
      <c r="G2181" s="8" t="s">
        <v>1899</v>
      </c>
      <c r="H2181" s="101" t="s">
        <v>1994</v>
      </c>
      <c r="I2181" s="8" t="s">
        <v>1995</v>
      </c>
      <c r="J2181" s="8" t="s">
        <v>1996</v>
      </c>
      <c r="K2181" s="8" t="s">
        <v>32</v>
      </c>
      <c r="L2181" s="8" t="s">
        <v>2821</v>
      </c>
      <c r="M2181" s="24"/>
      <c r="N2181" s="8" t="s">
        <v>40</v>
      </c>
      <c r="O2181" s="8" t="s">
        <v>41</v>
      </c>
      <c r="P2181" s="24">
        <v>0.04</v>
      </c>
      <c r="Q2181" s="166" t="s">
        <v>2822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8"/>
      <c r="AF2181" s="14"/>
      <c r="AG2181" s="14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1899</v>
      </c>
      <c r="F2182" s="8" t="s">
        <v>1899</v>
      </c>
      <c r="G2182" s="8" t="s">
        <v>1899</v>
      </c>
      <c r="H2182" s="101" t="s">
        <v>1994</v>
      </c>
      <c r="I2182" s="8" t="s">
        <v>1995</v>
      </c>
      <c r="J2182" s="8" t="s">
        <v>1996</v>
      </c>
      <c r="K2182" s="8" t="s">
        <v>32</v>
      </c>
      <c r="L2182" s="8" t="s">
        <v>1899</v>
      </c>
      <c r="M2182" s="24"/>
      <c r="N2182" s="8" t="s">
        <v>40</v>
      </c>
      <c r="O2182" s="8" t="s">
        <v>41</v>
      </c>
      <c r="P2182" s="24">
        <v>0.02</v>
      </c>
      <c r="Q2182" s="166" t="s">
        <v>2823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8"/>
      <c r="AF2182" s="14" t="s">
        <v>2824</v>
      </c>
      <c r="AG2182" s="14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2825</v>
      </c>
      <c r="F2183" s="8" t="s">
        <v>2825</v>
      </c>
      <c r="G2183" s="8" t="s">
        <v>2825</v>
      </c>
      <c r="H2183" s="101" t="s">
        <v>1994</v>
      </c>
      <c r="I2183" s="8" t="s">
        <v>1995</v>
      </c>
      <c r="J2183" s="8" t="s">
        <v>1996</v>
      </c>
      <c r="K2183" s="8" t="s">
        <v>32</v>
      </c>
      <c r="L2183" s="8" t="s">
        <v>2825</v>
      </c>
      <c r="M2183" s="24"/>
      <c r="N2183" s="8" t="s">
        <v>57</v>
      </c>
      <c r="O2183" s="8" t="s">
        <v>41</v>
      </c>
      <c r="P2183" s="24">
        <v>0.1</v>
      </c>
      <c r="Q2183" s="166" t="s">
        <v>2826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8"/>
      <c r="AF2183" s="14"/>
      <c r="AG2183" s="14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2827</v>
      </c>
      <c r="F2184" s="8" t="s">
        <v>2827</v>
      </c>
      <c r="G2184" s="8" t="s">
        <v>2827</v>
      </c>
      <c r="H2184" s="101" t="s">
        <v>1994</v>
      </c>
      <c r="I2184" s="8" t="s">
        <v>1995</v>
      </c>
      <c r="J2184" s="8" t="s">
        <v>1996</v>
      </c>
      <c r="K2184" s="8" t="s">
        <v>32</v>
      </c>
      <c r="L2184" s="8" t="s">
        <v>2827</v>
      </c>
      <c r="M2184" s="24"/>
      <c r="N2184" s="8" t="s">
        <v>40</v>
      </c>
      <c r="O2184" s="8" t="s">
        <v>80</v>
      </c>
      <c r="P2184" s="24">
        <v>0</v>
      </c>
      <c r="Q2184" s="166" t="s">
        <v>2828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8"/>
      <c r="AF2184" s="14"/>
      <c r="AG2184" s="14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2829</v>
      </c>
      <c r="F2185" s="8" t="s">
        <v>2829</v>
      </c>
      <c r="G2185" s="8" t="s">
        <v>2829</v>
      </c>
      <c r="H2185" s="101" t="s">
        <v>1994</v>
      </c>
      <c r="I2185" s="8" t="s">
        <v>1995</v>
      </c>
      <c r="J2185" s="8" t="s">
        <v>1996</v>
      </c>
      <c r="K2185" s="8" t="s">
        <v>32</v>
      </c>
      <c r="L2185" s="8" t="s">
        <v>2830</v>
      </c>
      <c r="M2185" s="24"/>
      <c r="N2185" s="8" t="s">
        <v>57</v>
      </c>
      <c r="O2185" s="8" t="s">
        <v>41</v>
      </c>
      <c r="P2185" s="24">
        <v>0.02</v>
      </c>
      <c r="Q2185" s="166" t="s">
        <v>2831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8"/>
      <c r="AF2185" s="14"/>
      <c r="AG2185" s="14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2832</v>
      </c>
      <c r="F2186" s="8" t="s">
        <v>2832</v>
      </c>
      <c r="G2186" s="8" t="s">
        <v>2832</v>
      </c>
      <c r="H2186" s="101" t="s">
        <v>1994</v>
      </c>
      <c r="I2186" s="8" t="s">
        <v>1995</v>
      </c>
      <c r="J2186" s="8" t="s">
        <v>1996</v>
      </c>
      <c r="K2186" s="8" t="s">
        <v>32</v>
      </c>
      <c r="L2186" s="8" t="s">
        <v>2832</v>
      </c>
      <c r="M2186" s="24"/>
      <c r="N2186" s="8" t="s">
        <v>40</v>
      </c>
      <c r="O2186" s="8" t="s">
        <v>41</v>
      </c>
      <c r="P2186" s="24">
        <v>0.02</v>
      </c>
      <c r="Q2186" s="166" t="s">
        <v>2833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8"/>
      <c r="AF2186" s="14"/>
      <c r="AG2186" s="14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1994</v>
      </c>
      <c r="I2187" s="8" t="s">
        <v>1995</v>
      </c>
      <c r="J2187" s="8" t="s">
        <v>1996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2834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8"/>
      <c r="AF2187" s="14" t="s">
        <v>2835</v>
      </c>
      <c r="AG2187" s="14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1994</v>
      </c>
      <c r="I2188" s="8" t="s">
        <v>1995</v>
      </c>
      <c r="J2188" s="8" t="s">
        <v>1996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2836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8"/>
      <c r="AF2188" s="14"/>
      <c r="AG2188" s="14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2798</v>
      </c>
      <c r="F2189" s="8" t="s">
        <v>2798</v>
      </c>
      <c r="G2189" s="8" t="s">
        <v>2798</v>
      </c>
      <c r="H2189" s="101" t="s">
        <v>1994</v>
      </c>
      <c r="I2189" s="8" t="s">
        <v>1995</v>
      </c>
      <c r="J2189" s="8" t="s">
        <v>1996</v>
      </c>
      <c r="K2189" s="8" t="s">
        <v>32</v>
      </c>
      <c r="L2189" s="8" t="s">
        <v>2798</v>
      </c>
      <c r="M2189" s="8"/>
      <c r="N2189" s="8" t="s">
        <v>57</v>
      </c>
      <c r="O2189" s="8" t="s">
        <v>41</v>
      </c>
      <c r="P2189" s="24">
        <v>0.04</v>
      </c>
      <c r="Q2189" s="166" t="s">
        <v>2800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8"/>
      <c r="AF2189" s="14"/>
      <c r="AG2189" s="14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2798</v>
      </c>
      <c r="F2190" s="8" t="s">
        <v>2798</v>
      </c>
      <c r="G2190" s="8" t="s">
        <v>2798</v>
      </c>
      <c r="H2190" s="101" t="s">
        <v>1994</v>
      </c>
      <c r="I2190" s="8" t="s">
        <v>1995</v>
      </c>
      <c r="J2190" s="8" t="s">
        <v>1996</v>
      </c>
      <c r="K2190" s="8" t="s">
        <v>32</v>
      </c>
      <c r="L2190" s="8" t="s">
        <v>2798</v>
      </c>
      <c r="M2190" s="8"/>
      <c r="N2190" s="8" t="s">
        <v>40</v>
      </c>
      <c r="O2190" s="8" t="s">
        <v>41</v>
      </c>
      <c r="P2190" s="24">
        <v>0.02</v>
      </c>
      <c r="Q2190" s="166" t="s">
        <v>2800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8"/>
      <c r="AF2190" s="14"/>
      <c r="AG2190" s="14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1924</v>
      </c>
      <c r="G2191" s="8" t="s">
        <v>1922</v>
      </c>
      <c r="H2191" s="101" t="s">
        <v>1994</v>
      </c>
      <c r="I2191" s="8" t="s">
        <v>1995</v>
      </c>
      <c r="J2191" s="8" t="s">
        <v>1996</v>
      </c>
      <c r="K2191" s="8" t="s">
        <v>32</v>
      </c>
      <c r="L2191" s="8" t="s">
        <v>2430</v>
      </c>
      <c r="M2191" s="24"/>
      <c r="N2191" s="8" t="s">
        <v>57</v>
      </c>
      <c r="O2191" s="8" t="s">
        <v>41</v>
      </c>
      <c r="P2191" s="24">
        <v>0.15</v>
      </c>
      <c r="Q2191" s="166" t="s">
        <v>2431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8"/>
      <c r="AF2191" s="14"/>
      <c r="AG2191" s="14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1924</v>
      </c>
      <c r="G2192" s="8" t="s">
        <v>1922</v>
      </c>
      <c r="H2192" s="101" t="s">
        <v>1994</v>
      </c>
      <c r="I2192" s="8" t="s">
        <v>1995</v>
      </c>
      <c r="J2192" s="8" t="s">
        <v>1996</v>
      </c>
      <c r="K2192" s="8" t="s">
        <v>32</v>
      </c>
      <c r="L2192" s="8" t="s">
        <v>2430</v>
      </c>
      <c r="M2192" s="24"/>
      <c r="N2192" s="8" t="s">
        <v>40</v>
      </c>
      <c r="O2192" s="8" t="s">
        <v>41</v>
      </c>
      <c r="P2192" s="24">
        <v>0.04</v>
      </c>
      <c r="Q2192" s="166" t="s">
        <v>2431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8"/>
      <c r="AF2192" s="14"/>
      <c r="AG2192" s="14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1683</v>
      </c>
      <c r="F2193" s="27" t="s">
        <v>2837</v>
      </c>
      <c r="G2193" s="27" t="s">
        <v>1683</v>
      </c>
      <c r="H2193" s="102" t="s">
        <v>2838</v>
      </c>
      <c r="I2193" s="8" t="s">
        <v>2839</v>
      </c>
      <c r="J2193" s="8" t="s">
        <v>2840</v>
      </c>
      <c r="K2193" s="8" t="s">
        <v>32</v>
      </c>
      <c r="L2193" s="27" t="s">
        <v>2841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8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hidden="1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1683</v>
      </c>
      <c r="F2194" s="27" t="s">
        <v>2837</v>
      </c>
      <c r="G2194" s="27" t="s">
        <v>1683</v>
      </c>
      <c r="H2194" s="102" t="s">
        <v>2838</v>
      </c>
      <c r="I2194" s="8" t="s">
        <v>2839</v>
      </c>
      <c r="J2194" s="8" t="s">
        <v>2840</v>
      </c>
      <c r="K2194" s="8" t="s">
        <v>32</v>
      </c>
      <c r="L2194" s="27" t="s">
        <v>2841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8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hidden="1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2842</v>
      </c>
      <c r="F2195" s="27" t="s">
        <v>2842</v>
      </c>
      <c r="G2195" s="27" t="s">
        <v>2842</v>
      </c>
      <c r="H2195" s="102" t="s">
        <v>2838</v>
      </c>
      <c r="I2195" s="8" t="s">
        <v>2839</v>
      </c>
      <c r="J2195" s="8" t="s">
        <v>2840</v>
      </c>
      <c r="K2195" s="8" t="s">
        <v>32</v>
      </c>
      <c r="L2195" s="27" t="s">
        <v>2842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8"/>
      <c r="AF2195" s="27"/>
      <c r="AG2195" s="27" t="s">
        <v>51</v>
      </c>
      <c r="AH2195" s="32">
        <v>0</v>
      </c>
      <c r="AI2195" t="e">
        <v>#N/A</v>
      </c>
    </row>
    <row r="2196" spans="1:35" ht="14.25" hidden="1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2838</v>
      </c>
      <c r="I2196" s="8" t="s">
        <v>2839</v>
      </c>
      <c r="J2196" s="8" t="s">
        <v>2840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8"/>
      <c r="AF2196" s="27"/>
      <c r="AG2196" s="27" t="s">
        <v>51</v>
      </c>
      <c r="AH2196" s="32">
        <v>0</v>
      </c>
      <c r="AI2196" t="e">
        <v>#N/A</v>
      </c>
    </row>
    <row r="2197" spans="1:35" ht="14.25" hidden="1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2843</v>
      </c>
      <c r="G2197" s="27" t="s">
        <v>1231</v>
      </c>
      <c r="H2197" s="102" t="s">
        <v>2838</v>
      </c>
      <c r="I2197" s="8" t="s">
        <v>2839</v>
      </c>
      <c r="J2197" s="8" t="s">
        <v>2840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8"/>
      <c r="AF2197" s="27"/>
      <c r="AG2197" s="27" t="s">
        <v>51</v>
      </c>
      <c r="AH2197" s="32">
        <v>0</v>
      </c>
      <c r="AI2197" t="e">
        <v>#N/A</v>
      </c>
    </row>
    <row r="2198" spans="1:35" ht="14.25" hidden="1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1732</v>
      </c>
      <c r="F2198" s="27" t="s">
        <v>2844</v>
      </c>
      <c r="G2198" s="27" t="s">
        <v>1732</v>
      </c>
      <c r="H2198" s="102" t="s">
        <v>2838</v>
      </c>
      <c r="I2198" s="8" t="s">
        <v>2839</v>
      </c>
      <c r="J2198" s="8" t="s">
        <v>2840</v>
      </c>
      <c r="K2198" s="8" t="s">
        <v>32</v>
      </c>
      <c r="L2198" s="27" t="s">
        <v>1734</v>
      </c>
      <c r="M2198" s="27"/>
      <c r="N2198" s="27" t="s">
        <v>40</v>
      </c>
      <c r="O2198" s="27" t="s">
        <v>3643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8"/>
      <c r="AF2198" s="27"/>
      <c r="AG2198" s="27" t="s">
        <v>42</v>
      </c>
      <c r="AH2198" s="32">
        <v>0.16</v>
      </c>
      <c r="AI2198" t="e">
        <v>#N/A</v>
      </c>
    </row>
    <row r="2199" spans="1:35" ht="14.25" hidden="1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1732</v>
      </c>
      <c r="F2199" s="27" t="s">
        <v>2845</v>
      </c>
      <c r="G2199" s="27" t="s">
        <v>1732</v>
      </c>
      <c r="H2199" s="102" t="s">
        <v>2838</v>
      </c>
      <c r="I2199" s="8" t="s">
        <v>2839</v>
      </c>
      <c r="J2199" s="8" t="s">
        <v>2840</v>
      </c>
      <c r="K2199" s="8" t="s">
        <v>32</v>
      </c>
      <c r="L2199" s="27" t="s">
        <v>1734</v>
      </c>
      <c r="M2199" s="27"/>
      <c r="N2199" s="27" t="s">
        <v>57</v>
      </c>
      <c r="O2199" s="27" t="s">
        <v>3644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8"/>
      <c r="AF2199" s="27"/>
      <c r="AG2199" s="27" t="s">
        <v>42</v>
      </c>
      <c r="AH2199" s="32">
        <v>0.16</v>
      </c>
      <c r="AI2199" t="e">
        <v>#N/A</v>
      </c>
    </row>
    <row r="2200" spans="1:35" ht="14.25" hidden="1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1732</v>
      </c>
      <c r="F2200" s="27" t="s">
        <v>2846</v>
      </c>
      <c r="G2200" s="27" t="s">
        <v>1732</v>
      </c>
      <c r="H2200" s="102" t="s">
        <v>2838</v>
      </c>
      <c r="I2200" s="8" t="s">
        <v>2839</v>
      </c>
      <c r="J2200" s="8" t="s">
        <v>2840</v>
      </c>
      <c r="K2200" s="8" t="s">
        <v>32</v>
      </c>
      <c r="L2200" s="27" t="s">
        <v>1734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8"/>
      <c r="AF2200" s="27"/>
      <c r="AG2200" s="27" t="s">
        <v>42</v>
      </c>
      <c r="AH2200" s="32">
        <v>0.26</v>
      </c>
      <c r="AI2200" t="e">
        <v>#N/A</v>
      </c>
    </row>
    <row r="2201" spans="1:35" ht="14.25" hidden="1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2838</v>
      </c>
      <c r="I2201" s="8" t="s">
        <v>2839</v>
      </c>
      <c r="J2201" s="8" t="s">
        <v>2840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8"/>
      <c r="AF2201" s="27"/>
      <c r="AG2201" s="27" t="s">
        <v>42</v>
      </c>
      <c r="AH2201" s="32">
        <v>0.24</v>
      </c>
      <c r="AI2201" t="e">
        <v>#N/A</v>
      </c>
    </row>
    <row r="2202" spans="1:35" ht="14.25" hidden="1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2838</v>
      </c>
      <c r="I2202" s="8" t="s">
        <v>2839</v>
      </c>
      <c r="J2202" s="8" t="s">
        <v>2840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8"/>
      <c r="AF2202" s="27"/>
      <c r="AG2202" s="27" t="s">
        <v>42</v>
      </c>
      <c r="AH2202" s="32">
        <v>0.24</v>
      </c>
      <c r="AI2202" t="e">
        <v>#N/A</v>
      </c>
    </row>
    <row r="2203" spans="1:35" ht="14.25" hidden="1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2847</v>
      </c>
      <c r="F2203" s="27" t="s">
        <v>2847</v>
      </c>
      <c r="G2203" s="27" t="s">
        <v>2847</v>
      </c>
      <c r="H2203" s="102" t="s">
        <v>2838</v>
      </c>
      <c r="I2203" s="8" t="s">
        <v>2839</v>
      </c>
      <c r="J2203" s="8" t="s">
        <v>2840</v>
      </c>
      <c r="K2203" s="8" t="s">
        <v>32</v>
      </c>
      <c r="L2203" s="27" t="s">
        <v>2847</v>
      </c>
      <c r="M2203" s="27"/>
      <c r="N2203" s="27" t="s">
        <v>57</v>
      </c>
      <c r="O2203" s="65" t="s">
        <v>41</v>
      </c>
      <c r="P2203" s="9">
        <v>0.03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6618.1262135922325</v>
      </c>
      <c r="X2203" s="13"/>
      <c r="Y2203" s="13">
        <f t="shared" si="285"/>
        <v>0</v>
      </c>
      <c r="Z2203" s="14">
        <f t="shared" si="283"/>
        <v>6618.1262135922325</v>
      </c>
      <c r="AA2203" s="31">
        <f t="shared" si="284"/>
        <v>198.54378640776758</v>
      </c>
      <c r="AB2203" s="22">
        <f t="shared" si="290"/>
        <v>6816.67</v>
      </c>
      <c r="AC2203" s="32">
        <v>0.05</v>
      </c>
      <c r="AD2203" s="27"/>
      <c r="AE2203" s="8"/>
      <c r="AF2203" s="27"/>
      <c r="AG2203" s="27" t="s">
        <v>42</v>
      </c>
      <c r="AH2203" s="9" t="s">
        <v>4378</v>
      </c>
      <c r="AI2203" t="e">
        <v>#N/A</v>
      </c>
    </row>
    <row r="2204" spans="1:35" ht="14.25" hidden="1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2848</v>
      </c>
      <c r="F2204" s="27" t="s">
        <v>4493</v>
      </c>
      <c r="G2204" s="27" t="s">
        <v>2848</v>
      </c>
      <c r="H2204" s="102" t="s">
        <v>2838</v>
      </c>
      <c r="I2204" s="8" t="s">
        <v>2839</v>
      </c>
      <c r="J2204" s="8" t="s">
        <v>2840</v>
      </c>
      <c r="K2204" s="8" t="s">
        <v>32</v>
      </c>
      <c r="L2204" s="27" t="s">
        <v>2849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8"/>
      <c r="AF2204" s="27"/>
      <c r="AG2204" s="27" t="s">
        <v>42</v>
      </c>
      <c r="AH2204" s="32">
        <v>0</v>
      </c>
      <c r="AI2204" t="e">
        <v>#N/A</v>
      </c>
    </row>
    <row r="2205" spans="1:35" ht="14.25" hidden="1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4511</v>
      </c>
      <c r="G2205" s="27" t="s">
        <v>542</v>
      </c>
      <c r="H2205" s="102" t="s">
        <v>2838</v>
      </c>
      <c r="I2205" s="8" t="s">
        <v>2839</v>
      </c>
      <c r="J2205" s="8" t="s">
        <v>2840</v>
      </c>
      <c r="K2205" s="8" t="s">
        <v>32</v>
      </c>
      <c r="L2205" s="27" t="s">
        <v>1737</v>
      </c>
      <c r="M2205" s="27"/>
      <c r="N2205" s="27" t="s">
        <v>57</v>
      </c>
      <c r="O2205" s="27" t="s">
        <v>4510</v>
      </c>
      <c r="P2205" s="28">
        <v>5.5E-2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111007.62085308057</v>
      </c>
      <c r="X2205" s="13"/>
      <c r="Y2205" s="13">
        <f t="shared" si="285"/>
        <v>0</v>
      </c>
      <c r="Z2205" s="14">
        <f t="shared" si="283"/>
        <v>111007.62085308057</v>
      </c>
      <c r="AA2205" s="31">
        <f t="shared" si="284"/>
        <v>6105.4191469194193</v>
      </c>
      <c r="AB2205" s="22">
        <f t="shared" si="290"/>
        <v>117113.04</v>
      </c>
      <c r="AC2205" s="32">
        <v>0.05</v>
      </c>
      <c r="AD2205" s="27"/>
      <c r="AE2205" s="8"/>
      <c r="AF2205" s="27"/>
      <c r="AG2205" s="27" t="s">
        <v>42</v>
      </c>
      <c r="AH2205" s="32">
        <v>0</v>
      </c>
      <c r="AI2205" t="e">
        <v>#N/A</v>
      </c>
    </row>
    <row r="2206" spans="1:35" ht="14.25" hidden="1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1746</v>
      </c>
      <c r="F2206" s="65" t="s">
        <v>4490</v>
      </c>
      <c r="G2206" s="27" t="s">
        <v>1746</v>
      </c>
      <c r="H2206" s="102" t="s">
        <v>2838</v>
      </c>
      <c r="I2206" s="8" t="s">
        <v>2839</v>
      </c>
      <c r="J2206" s="8" t="s">
        <v>2840</v>
      </c>
      <c r="K2206" s="8" t="s">
        <v>32</v>
      </c>
      <c r="L2206" s="27" t="s">
        <v>2850</v>
      </c>
      <c r="M2206" s="27"/>
      <c r="N2206" s="27" t="s">
        <v>57</v>
      </c>
      <c r="O2206" s="22" t="s">
        <v>41</v>
      </c>
      <c r="P2206" s="28">
        <v>5.5E-2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70853.592417061605</v>
      </c>
      <c r="X2206" s="13"/>
      <c r="Y2206" s="13">
        <f t="shared" si="285"/>
        <v>0</v>
      </c>
      <c r="Z2206" s="14">
        <f t="shared" si="283"/>
        <v>70853.592417061605</v>
      </c>
      <c r="AA2206" s="31">
        <f t="shared" si="284"/>
        <v>3896.9475829383882</v>
      </c>
      <c r="AB2206" s="22">
        <f t="shared" si="290"/>
        <v>74750.539999999994</v>
      </c>
      <c r="AC2206" s="32">
        <v>0.05</v>
      </c>
      <c r="AD2206" s="27"/>
      <c r="AE2206" s="8"/>
      <c r="AF2206" s="27"/>
      <c r="AG2206" s="27" t="s">
        <v>42</v>
      </c>
      <c r="AH2206" s="32">
        <v>0</v>
      </c>
      <c r="AI2206" t="e">
        <v>#N/A</v>
      </c>
    </row>
    <row r="2207" spans="1:35" ht="14.25" hidden="1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1746</v>
      </c>
      <c r="F2207" s="65" t="s">
        <v>4490</v>
      </c>
      <c r="G2207" s="27" t="s">
        <v>1746</v>
      </c>
      <c r="H2207" s="102" t="s">
        <v>2838</v>
      </c>
      <c r="I2207" s="8" t="s">
        <v>2839</v>
      </c>
      <c r="J2207" s="8" t="s">
        <v>2840</v>
      </c>
      <c r="K2207" s="8" t="s">
        <v>32</v>
      </c>
      <c r="L2207" s="27" t="s">
        <v>1748</v>
      </c>
      <c r="M2207" s="27"/>
      <c r="N2207" s="27" t="s">
        <v>57</v>
      </c>
      <c r="O2207" s="22" t="s">
        <v>41</v>
      </c>
      <c r="P2207" s="28">
        <v>5.5E-2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632627.80094786733</v>
      </c>
      <c r="X2207" s="13"/>
      <c r="Y2207" s="13">
        <f t="shared" si="285"/>
        <v>0</v>
      </c>
      <c r="Z2207" s="14">
        <f t="shared" si="283"/>
        <v>632627.80094786733</v>
      </c>
      <c r="AA2207" s="31">
        <f t="shared" si="284"/>
        <v>34794.529052132624</v>
      </c>
      <c r="AB2207" s="22">
        <f t="shared" si="290"/>
        <v>667422.32999999996</v>
      </c>
      <c r="AC2207" s="32">
        <v>0.05</v>
      </c>
      <c r="AD2207" s="27"/>
      <c r="AE2207" s="8"/>
      <c r="AF2207" s="27"/>
      <c r="AG2207" s="27" t="s">
        <v>42</v>
      </c>
      <c r="AH2207" s="32">
        <v>0</v>
      </c>
      <c r="AI2207" t="e">
        <v>#N/A</v>
      </c>
    </row>
    <row r="2208" spans="1:35" ht="14.25" hidden="1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1746</v>
      </c>
      <c r="F2208" s="65" t="s">
        <v>4490</v>
      </c>
      <c r="G2208" s="27" t="s">
        <v>1746</v>
      </c>
      <c r="H2208" s="102" t="s">
        <v>2838</v>
      </c>
      <c r="I2208" s="8" t="s">
        <v>2839</v>
      </c>
      <c r="J2208" s="8" t="s">
        <v>2840</v>
      </c>
      <c r="K2208" s="8" t="s">
        <v>32</v>
      </c>
      <c r="L2208" s="27" t="s">
        <v>1748</v>
      </c>
      <c r="M2208" s="27"/>
      <c r="N2208" s="27" t="s">
        <v>40</v>
      </c>
      <c r="O2208" s="22" t="s">
        <v>41</v>
      </c>
      <c r="P2208" s="28">
        <v>5.5E-2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1273223.1469194314</v>
      </c>
      <c r="X2208" s="13"/>
      <c r="Y2208" s="13">
        <f t="shared" si="285"/>
        <v>0</v>
      </c>
      <c r="Z2208" s="14">
        <f t="shared" si="283"/>
        <v>1273223.1469194314</v>
      </c>
      <c r="AA2208" s="31">
        <f t="shared" si="284"/>
        <v>70027.273080568761</v>
      </c>
      <c r="AB2208" s="22">
        <f t="shared" si="290"/>
        <v>1343250.4200000002</v>
      </c>
      <c r="AC2208" s="32">
        <v>0.05</v>
      </c>
      <c r="AD2208" s="27"/>
      <c r="AE2208" s="8"/>
      <c r="AF2208" s="27"/>
      <c r="AG2208" s="27" t="s">
        <v>42</v>
      </c>
      <c r="AH2208" s="32">
        <v>0</v>
      </c>
      <c r="AI2208" t="e">
        <v>#N/A</v>
      </c>
    </row>
    <row r="2209" spans="1:35" ht="14.25" hidden="1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2851</v>
      </c>
      <c r="F2209" s="65" t="s">
        <v>4374</v>
      </c>
      <c r="G2209" s="27" t="s">
        <v>2851</v>
      </c>
      <c r="H2209" s="102" t="s">
        <v>2838</v>
      </c>
      <c r="I2209" s="8" t="s">
        <v>2839</v>
      </c>
      <c r="J2209" s="8" t="s">
        <v>2840</v>
      </c>
      <c r="K2209" s="8" t="s">
        <v>32</v>
      </c>
      <c r="L2209" s="27" t="s">
        <v>1742</v>
      </c>
      <c r="M2209" s="27"/>
      <c r="N2209" s="27" t="s">
        <v>57</v>
      </c>
      <c r="O2209" s="22" t="s">
        <v>41</v>
      </c>
      <c r="P2209" s="28">
        <v>5.5E-2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11121352.767772513</v>
      </c>
      <c r="X2209" s="13"/>
      <c r="Y2209" s="13">
        <f t="shared" si="285"/>
        <v>0</v>
      </c>
      <c r="Z2209" s="14">
        <f t="shared" si="283"/>
        <v>11121352.767772513</v>
      </c>
      <c r="AA2209" s="31">
        <f t="shared" si="284"/>
        <v>611674.40222748742</v>
      </c>
      <c r="AB2209" s="22">
        <f t="shared" si="290"/>
        <v>11733027.17</v>
      </c>
      <c r="AC2209" s="32">
        <v>0.05</v>
      </c>
      <c r="AD2209" s="27"/>
      <c r="AE2209" s="8"/>
      <c r="AF2209" s="27"/>
      <c r="AG2209" s="27" t="s">
        <v>42</v>
      </c>
      <c r="AH2209" s="32">
        <v>0.12</v>
      </c>
      <c r="AI2209" t="e">
        <v>#N/A</v>
      </c>
    </row>
    <row r="2210" spans="1:35" ht="14.25" hidden="1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2851</v>
      </c>
      <c r="F2210" s="65" t="s">
        <v>4374</v>
      </c>
      <c r="G2210" s="27" t="s">
        <v>2851</v>
      </c>
      <c r="H2210" s="102" t="s">
        <v>2838</v>
      </c>
      <c r="I2210" s="8" t="s">
        <v>2839</v>
      </c>
      <c r="J2210" s="8" t="s">
        <v>2840</v>
      </c>
      <c r="K2210" s="8" t="s">
        <v>32</v>
      </c>
      <c r="L2210" s="27" t="s">
        <v>1742</v>
      </c>
      <c r="M2210" s="27"/>
      <c r="N2210" s="27" t="s">
        <v>40</v>
      </c>
      <c r="O2210" s="22" t="s">
        <v>41</v>
      </c>
      <c r="P2210" s="28">
        <v>5.5E-2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7623849.6081702141</v>
      </c>
      <c r="X2210" s="13"/>
      <c r="Y2210" s="13">
        <f t="shared" si="285"/>
        <v>0</v>
      </c>
      <c r="Z2210" s="14">
        <f t="shared" si="283"/>
        <v>7623849.6081702141</v>
      </c>
      <c r="AA2210" s="31">
        <f t="shared" si="284"/>
        <v>374385.47182978597</v>
      </c>
      <c r="AB2210" s="22">
        <f t="shared" si="290"/>
        <v>7998235.0800000001</v>
      </c>
      <c r="AC2210" s="32">
        <v>0.05</v>
      </c>
      <c r="AD2210" s="27"/>
      <c r="AE2210" s="8"/>
      <c r="AF2210" s="27"/>
      <c r="AG2210" s="27" t="s">
        <v>42</v>
      </c>
      <c r="AH2210" s="32">
        <v>0.12</v>
      </c>
      <c r="AI2210" t="e">
        <v>#N/A</v>
      </c>
    </row>
    <row r="2211" spans="1:35" ht="14.25" hidden="1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2838</v>
      </c>
      <c r="I2211" s="8" t="s">
        <v>2839</v>
      </c>
      <c r="J2211" s="8" t="s">
        <v>2840</v>
      </c>
      <c r="K2211" s="8" t="s">
        <v>32</v>
      </c>
      <c r="L2211" s="27" t="s">
        <v>2852</v>
      </c>
      <c r="M2211" s="27"/>
      <c r="N2211" s="27" t="s">
        <v>57</v>
      </c>
      <c r="O2211" s="27" t="s">
        <v>3641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8"/>
      <c r="AF2211" s="27"/>
      <c r="AG2211" s="27" t="s">
        <v>42</v>
      </c>
      <c r="AH2211" s="32">
        <v>0</v>
      </c>
      <c r="AI2211" t="e">
        <v>#N/A</v>
      </c>
    </row>
    <row r="2212" spans="1:35" ht="14.25" hidden="1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1744</v>
      </c>
      <c r="F2212" s="27" t="s">
        <v>1744</v>
      </c>
      <c r="G2212" s="27" t="s">
        <v>1744</v>
      </c>
      <c r="H2212" s="102" t="s">
        <v>2838</v>
      </c>
      <c r="I2212" s="8" t="s">
        <v>2839</v>
      </c>
      <c r="J2212" s="8" t="s">
        <v>2840</v>
      </c>
      <c r="K2212" s="8" t="s">
        <v>32</v>
      </c>
      <c r="L2212" s="27" t="s">
        <v>1744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8"/>
      <c r="AF2212" s="27"/>
      <c r="AG2212" s="27" t="s">
        <v>42</v>
      </c>
      <c r="AH2212" s="32">
        <v>0</v>
      </c>
      <c r="AI2212" t="e">
        <v>#N/A</v>
      </c>
    </row>
    <row r="2213" spans="1:35" ht="14.25" hidden="1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1744</v>
      </c>
      <c r="F2213" s="27" t="s">
        <v>1744</v>
      </c>
      <c r="G2213" s="27" t="s">
        <v>1744</v>
      </c>
      <c r="H2213" s="102" t="s">
        <v>2838</v>
      </c>
      <c r="I2213" s="8" t="s">
        <v>2839</v>
      </c>
      <c r="J2213" s="8" t="s">
        <v>2840</v>
      </c>
      <c r="K2213" s="8" t="s">
        <v>32</v>
      </c>
      <c r="L2213" s="27" t="s">
        <v>1744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8"/>
      <c r="AF2213" s="27"/>
      <c r="AG2213" s="27" t="s">
        <v>42</v>
      </c>
      <c r="AH2213" s="32">
        <v>0</v>
      </c>
      <c r="AI2213" t="e">
        <v>#N/A</v>
      </c>
    </row>
    <row r="2214" spans="1:35" ht="14.25" hidden="1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2853</v>
      </c>
      <c r="F2214" s="27" t="s">
        <v>2854</v>
      </c>
      <c r="G2214" s="27" t="s">
        <v>2853</v>
      </c>
      <c r="H2214" s="102" t="s">
        <v>2838</v>
      </c>
      <c r="I2214" s="8" t="s">
        <v>2839</v>
      </c>
      <c r="J2214" s="8" t="s">
        <v>2840</v>
      </c>
      <c r="K2214" s="8" t="s">
        <v>32</v>
      </c>
      <c r="L2214" s="27" t="s">
        <v>2855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8"/>
      <c r="AF2214" s="27"/>
      <c r="AG2214" s="27" t="s">
        <v>42</v>
      </c>
      <c r="AH2214" s="32">
        <v>0.08</v>
      </c>
      <c r="AI2214" t="e">
        <v>#N/A</v>
      </c>
    </row>
    <row r="2215" spans="1:35" ht="14.25" hidden="1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2853</v>
      </c>
      <c r="F2215" s="27" t="s">
        <v>2854</v>
      </c>
      <c r="G2215" s="27" t="s">
        <v>2853</v>
      </c>
      <c r="H2215" s="102" t="s">
        <v>2838</v>
      </c>
      <c r="I2215" s="8" t="s">
        <v>2839</v>
      </c>
      <c r="J2215" s="8" t="s">
        <v>2840</v>
      </c>
      <c r="K2215" s="8" t="s">
        <v>32</v>
      </c>
      <c r="L2215" s="27" t="s">
        <v>2855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8"/>
      <c r="AF2215" s="27"/>
      <c r="AG2215" s="27" t="s">
        <v>42</v>
      </c>
      <c r="AH2215" s="32">
        <v>0.08</v>
      </c>
      <c r="AI2215" t="e">
        <v>#N/A</v>
      </c>
    </row>
    <row r="2216" spans="1:35" ht="14.25" hidden="1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2838</v>
      </c>
      <c r="I2216" s="8" t="s">
        <v>2839</v>
      </c>
      <c r="J2216" s="8" t="s">
        <v>2840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8"/>
      <c r="AF2216" s="27"/>
      <c r="AG2216" s="27" t="s">
        <v>51</v>
      </c>
      <c r="AH2216" s="32">
        <v>0</v>
      </c>
      <c r="AI2216" t="e">
        <v>#N/A</v>
      </c>
    </row>
    <row r="2217" spans="1:35" ht="14.25" hidden="1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2856</v>
      </c>
      <c r="F2217" s="27" t="s">
        <v>2856</v>
      </c>
      <c r="G2217" s="27" t="s">
        <v>2856</v>
      </c>
      <c r="H2217" s="102" t="s">
        <v>2838</v>
      </c>
      <c r="I2217" s="8" t="s">
        <v>2839</v>
      </c>
      <c r="J2217" s="8" t="s">
        <v>2840</v>
      </c>
      <c r="K2217" s="8" t="s">
        <v>32</v>
      </c>
      <c r="L2217" s="27" t="s">
        <v>2857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8"/>
      <c r="AF2217" s="27"/>
      <c r="AG2217" s="27" t="s">
        <v>51</v>
      </c>
      <c r="AH2217" s="32">
        <v>0.02</v>
      </c>
      <c r="AI2217" t="e">
        <v>#N/A</v>
      </c>
    </row>
    <row r="2218" spans="1:35" ht="14.25" hidden="1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2838</v>
      </c>
      <c r="I2218" s="8" t="s">
        <v>2839</v>
      </c>
      <c r="J2218" s="8" t="s">
        <v>2840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8"/>
      <c r="AF2218" s="27"/>
      <c r="AG2218" s="27" t="s">
        <v>51</v>
      </c>
      <c r="AH2218" s="32">
        <v>0</v>
      </c>
      <c r="AI2218" t="e">
        <v>#N/A</v>
      </c>
    </row>
    <row r="2219" spans="1:35" ht="14.25" hidden="1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2858</v>
      </c>
      <c r="F2219" s="27" t="s">
        <v>2858</v>
      </c>
      <c r="G2219" s="27" t="s">
        <v>2858</v>
      </c>
      <c r="H2219" s="102" t="s">
        <v>2838</v>
      </c>
      <c r="I2219" s="8" t="s">
        <v>2839</v>
      </c>
      <c r="J2219" s="8" t="s">
        <v>2840</v>
      </c>
      <c r="K2219" s="8" t="s">
        <v>32</v>
      </c>
      <c r="L2219" s="27" t="s">
        <v>2858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8"/>
      <c r="AF2219" s="27"/>
      <c r="AG2219" s="27" t="s">
        <v>51</v>
      </c>
      <c r="AH2219" s="32">
        <v>0</v>
      </c>
      <c r="AI2219" t="e">
        <v>#N/A</v>
      </c>
    </row>
    <row r="2220" spans="1:35" ht="14.25" hidden="1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2838</v>
      </c>
      <c r="I2220" s="8" t="s">
        <v>2839</v>
      </c>
      <c r="J2220" s="8" t="s">
        <v>2840</v>
      </c>
      <c r="K2220" s="8" t="s">
        <v>32</v>
      </c>
      <c r="L2220" s="27" t="s">
        <v>1020</v>
      </c>
      <c r="M2220" s="27"/>
      <c r="N2220" s="27" t="s">
        <v>57</v>
      </c>
      <c r="O2220" s="27" t="s">
        <v>4510</v>
      </c>
      <c r="P2220" s="28">
        <v>0.03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2451146.8832258065</v>
      </c>
      <c r="X2220" s="13"/>
      <c r="Y2220" s="13">
        <f t="shared" si="285"/>
        <v>0</v>
      </c>
      <c r="Z2220" s="14">
        <f t="shared" si="283"/>
        <v>2451146.8832258065</v>
      </c>
      <c r="AA2220" s="31">
        <f t="shared" si="284"/>
        <v>60772.236774193589</v>
      </c>
      <c r="AB2220" s="22">
        <f t="shared" si="290"/>
        <v>2511919.12</v>
      </c>
      <c r="AC2220" s="32">
        <v>0.05</v>
      </c>
      <c r="AD2220" s="27"/>
      <c r="AE2220" s="8"/>
      <c r="AF2220" s="27"/>
      <c r="AG2220" s="27" t="s">
        <v>42</v>
      </c>
      <c r="AH2220" s="32">
        <v>0.21</v>
      </c>
      <c r="AI2220" t="e">
        <v>#N/A</v>
      </c>
    </row>
    <row r="2221" spans="1:35" ht="14.25" hidden="1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2838</v>
      </c>
      <c r="I2221" s="8" t="s">
        <v>2839</v>
      </c>
      <c r="J2221" s="8" t="s">
        <v>2840</v>
      </c>
      <c r="K2221" s="8" t="s">
        <v>32</v>
      </c>
      <c r="L2221" s="27" t="s">
        <v>1020</v>
      </c>
      <c r="M2221" s="27"/>
      <c r="N2221" s="27" t="s">
        <v>40</v>
      </c>
      <c r="O2221" s="29" t="s">
        <v>4510</v>
      </c>
      <c r="P2221" s="28">
        <v>0.03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119342.27072580643</v>
      </c>
      <c r="X2221" s="13"/>
      <c r="Y2221" s="13">
        <f t="shared" si="285"/>
        <v>0</v>
      </c>
      <c r="Z2221" s="14">
        <f t="shared" si="283"/>
        <v>119342.27072580643</v>
      </c>
      <c r="AA2221" s="31">
        <f t="shared" si="284"/>
        <v>2958.8992741935654</v>
      </c>
      <c r="AB2221" s="22">
        <f t="shared" si="290"/>
        <v>122301.17</v>
      </c>
      <c r="AC2221" s="32">
        <v>0.05</v>
      </c>
      <c r="AD2221" s="27"/>
      <c r="AE2221" s="8"/>
      <c r="AF2221" s="27"/>
      <c r="AG2221" s="27" t="s">
        <v>42</v>
      </c>
      <c r="AH2221" s="32">
        <v>0.21</v>
      </c>
      <c r="AI2221" t="e">
        <v>#N/A</v>
      </c>
    </row>
    <row r="2222" spans="1:35" ht="14.25" hidden="1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2859</v>
      </c>
      <c r="F2222" s="27" t="s">
        <v>2859</v>
      </c>
      <c r="G2222" s="27" t="s">
        <v>2859</v>
      </c>
      <c r="H2222" s="102" t="s">
        <v>2838</v>
      </c>
      <c r="I2222" s="8" t="s">
        <v>2839</v>
      </c>
      <c r="J2222" s="8" t="s">
        <v>2840</v>
      </c>
      <c r="K2222" s="8" t="s">
        <v>32</v>
      </c>
      <c r="L2222" s="27" t="s">
        <v>1796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8"/>
      <c r="AF2222" s="27"/>
      <c r="AG2222" s="27" t="s">
        <v>42</v>
      </c>
      <c r="AH2222" s="32">
        <v>0.02</v>
      </c>
      <c r="AI2222" t="e">
        <v>#N/A</v>
      </c>
    </row>
    <row r="2223" spans="1:35" ht="14.25" hidden="1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2859</v>
      </c>
      <c r="F2223" s="27" t="s">
        <v>2859</v>
      </c>
      <c r="G2223" s="27" t="s">
        <v>2859</v>
      </c>
      <c r="H2223" s="102" t="s">
        <v>2838</v>
      </c>
      <c r="I2223" s="8" t="s">
        <v>2839</v>
      </c>
      <c r="J2223" s="8" t="s">
        <v>2840</v>
      </c>
      <c r="K2223" s="8" t="s">
        <v>32</v>
      </c>
      <c r="L2223" s="27" t="s">
        <v>1796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8"/>
      <c r="AF2223" s="27"/>
      <c r="AG2223" s="27" t="s">
        <v>42</v>
      </c>
      <c r="AH2223" s="32">
        <v>0.02</v>
      </c>
      <c r="AI2223" t="e">
        <v>#N/A</v>
      </c>
    </row>
    <row r="2224" spans="1:35" ht="14.25" hidden="1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2838</v>
      </c>
      <c r="I2224" s="8" t="s">
        <v>2839</v>
      </c>
      <c r="J2224" s="8" t="s">
        <v>2840</v>
      </c>
      <c r="K2224" s="8" t="s">
        <v>32</v>
      </c>
      <c r="L2224" s="27" t="s">
        <v>2860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8"/>
      <c r="AF2224" s="27"/>
      <c r="AG2224" s="27" t="s">
        <v>42</v>
      </c>
      <c r="AH2224" s="32">
        <v>0.32</v>
      </c>
      <c r="AI2224" t="e">
        <v>#N/A</v>
      </c>
    </row>
    <row r="2225" spans="1:35" ht="14.25" hidden="1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2838</v>
      </c>
      <c r="I2225" s="8" t="s">
        <v>2839</v>
      </c>
      <c r="J2225" s="8" t="s">
        <v>2840</v>
      </c>
      <c r="K2225" s="8" t="s">
        <v>32</v>
      </c>
      <c r="L2225" s="27" t="s">
        <v>2860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8"/>
      <c r="AF2225" s="27"/>
      <c r="AG2225" s="27" t="s">
        <v>42</v>
      </c>
      <c r="AH2225" s="32">
        <v>0.39</v>
      </c>
      <c r="AI2225" t="e">
        <v>#N/A</v>
      </c>
    </row>
    <row r="2226" spans="1:35" ht="14.25" hidden="1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1662</v>
      </c>
      <c r="F2226" s="27" t="s">
        <v>2861</v>
      </c>
      <c r="G2226" s="27" t="s">
        <v>1662</v>
      </c>
      <c r="H2226" s="102" t="s">
        <v>2838</v>
      </c>
      <c r="I2226" s="8" t="s">
        <v>2839</v>
      </c>
      <c r="J2226" s="8" t="s">
        <v>2840</v>
      </c>
      <c r="K2226" s="8" t="s">
        <v>32</v>
      </c>
      <c r="L2226" s="27" t="s">
        <v>1663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2862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8"/>
      <c r="AF2226" s="27"/>
      <c r="AG2226" s="27" t="s">
        <v>42</v>
      </c>
      <c r="AH2226" s="32">
        <v>0.36</v>
      </c>
      <c r="AI2226" t="e">
        <v>#N/A</v>
      </c>
    </row>
    <row r="2227" spans="1:35" ht="14.25" hidden="1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2838</v>
      </c>
      <c r="I2227" s="8" t="s">
        <v>2839</v>
      </c>
      <c r="J2227" s="8" t="s">
        <v>2840</v>
      </c>
      <c r="K2227" s="8" t="s">
        <v>32</v>
      </c>
      <c r="L2227" s="27" t="s">
        <v>2863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8"/>
      <c r="AF2227" s="27"/>
      <c r="AG2227" s="27" t="s">
        <v>42</v>
      </c>
      <c r="AH2227" s="32">
        <v>0</v>
      </c>
      <c r="AI2227" t="e">
        <v>#N/A</v>
      </c>
    </row>
    <row r="2228" spans="1:35" ht="14.25" hidden="1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1887</v>
      </c>
      <c r="F2228" s="27" t="s">
        <v>1888</v>
      </c>
      <c r="G2228" s="27" t="s">
        <v>1887</v>
      </c>
      <c r="H2228" s="102" t="s">
        <v>2838</v>
      </c>
      <c r="I2228" s="8" t="s">
        <v>2839</v>
      </c>
      <c r="J2228" s="8" t="s">
        <v>2840</v>
      </c>
      <c r="K2228" s="8" t="s">
        <v>32</v>
      </c>
      <c r="L2228" s="27" t="s">
        <v>1887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8"/>
      <c r="AF2228" s="27"/>
      <c r="AG2228" s="27" t="s">
        <v>42</v>
      </c>
      <c r="AH2228" s="32">
        <v>0.33</v>
      </c>
      <c r="AI2228" t="e">
        <v>#N/A</v>
      </c>
    </row>
    <row r="2229" spans="1:35" ht="14.25" hidden="1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2864</v>
      </c>
      <c r="F2229" s="27" t="s">
        <v>2864</v>
      </c>
      <c r="G2229" s="27" t="s">
        <v>2864</v>
      </c>
      <c r="H2229" s="102" t="s">
        <v>2838</v>
      </c>
      <c r="I2229" s="8" t="s">
        <v>2839</v>
      </c>
      <c r="J2229" s="8" t="s">
        <v>2840</v>
      </c>
      <c r="K2229" s="8" t="s">
        <v>32</v>
      </c>
      <c r="L2229" s="27" t="s">
        <v>2865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8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hidden="1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2866</v>
      </c>
      <c r="F2230" s="27" t="s">
        <v>2866</v>
      </c>
      <c r="G2230" s="27" t="s">
        <v>2866</v>
      </c>
      <c r="H2230" s="102" t="s">
        <v>2838</v>
      </c>
      <c r="I2230" s="8" t="s">
        <v>2839</v>
      </c>
      <c r="J2230" s="8" t="s">
        <v>2840</v>
      </c>
      <c r="K2230" s="8" t="s">
        <v>32</v>
      </c>
      <c r="L2230" s="27" t="s">
        <v>2867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8"/>
      <c r="AF2230" s="27"/>
      <c r="AG2230" s="27" t="s">
        <v>51</v>
      </c>
      <c r="AH2230" s="32">
        <v>0</v>
      </c>
      <c r="AI2230" t="e">
        <v>#N/A</v>
      </c>
    </row>
    <row r="2231" spans="1:35" ht="14.25" hidden="1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2838</v>
      </c>
      <c r="I2231" s="8" t="s">
        <v>2839</v>
      </c>
      <c r="J2231" s="8" t="s">
        <v>2840</v>
      </c>
      <c r="K2231" s="8" t="s">
        <v>32</v>
      </c>
      <c r="L2231" s="27" t="s">
        <v>1402</v>
      </c>
      <c r="M2231" s="27"/>
      <c r="N2231" s="27" t="s">
        <v>57</v>
      </c>
      <c r="O2231" s="22" t="s">
        <v>149</v>
      </c>
      <c r="P2231" s="9">
        <v>5.5E-2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>U2231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>U2231*P2231</f>
        <v>133270.10784999997</v>
      </c>
      <c r="AB2231" s="22">
        <f t="shared" si="294"/>
        <v>2423092.8699999996</v>
      </c>
      <c r="AC2231" s="32">
        <v>0.05</v>
      </c>
      <c r="AD2231" s="27"/>
      <c r="AE2231" s="8"/>
      <c r="AF2231" s="27"/>
      <c r="AG2231" s="27" t="s">
        <v>42</v>
      </c>
      <c r="AH2231" s="9" t="s">
        <v>4385</v>
      </c>
      <c r="AI2231" t="e">
        <v>#N/A</v>
      </c>
    </row>
    <row r="2232" spans="1:35" ht="14.25" hidden="1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2838</v>
      </c>
      <c r="I2232" s="8" t="s">
        <v>2839</v>
      </c>
      <c r="J2232" s="8" t="s">
        <v>2840</v>
      </c>
      <c r="K2232" s="8" t="s">
        <v>32</v>
      </c>
      <c r="L2232" s="27" t="s">
        <v>1564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ref="W2232:W2244" si="295">U2232*(1+AH2232)/(1+AH2232+P2232)</f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8"/>
      <c r="AF2232" s="27"/>
      <c r="AG2232" s="27" t="s">
        <v>42</v>
      </c>
      <c r="AH2232" s="32">
        <v>0.41</v>
      </c>
      <c r="AI2232" t="e">
        <v>#N/A</v>
      </c>
    </row>
    <row r="2233" spans="1:35" ht="14.25" hidden="1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2838</v>
      </c>
      <c r="I2233" s="8" t="s">
        <v>2839</v>
      </c>
      <c r="J2233" s="8" t="s">
        <v>2840</v>
      </c>
      <c r="K2233" s="8" t="s">
        <v>32</v>
      </c>
      <c r="L2233" s="27" t="s">
        <v>1564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8"/>
      <c r="AF2233" s="27"/>
      <c r="AG2233" s="27" t="s">
        <v>42</v>
      </c>
      <c r="AH2233" s="32">
        <v>0.46</v>
      </c>
      <c r="AI2233" t="e">
        <v>#N/A</v>
      </c>
    </row>
    <row r="2234" spans="1:35" ht="14.25" hidden="1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1536</v>
      </c>
      <c r="F2234" s="27" t="s">
        <v>1536</v>
      </c>
      <c r="G2234" s="27" t="s">
        <v>1536</v>
      </c>
      <c r="H2234" s="102" t="s">
        <v>2838</v>
      </c>
      <c r="I2234" s="8" t="s">
        <v>2839</v>
      </c>
      <c r="J2234" s="8" t="s">
        <v>2840</v>
      </c>
      <c r="K2234" s="8" t="s">
        <v>32</v>
      </c>
      <c r="L2234" s="27" t="s">
        <v>1564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8"/>
      <c r="AF2234" s="27"/>
      <c r="AG2234" s="27" t="s">
        <v>42</v>
      </c>
      <c r="AH2234" s="32">
        <v>0.41</v>
      </c>
      <c r="AI2234" t="e">
        <v>#N/A</v>
      </c>
    </row>
    <row r="2235" spans="1:35" ht="14.25" hidden="1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2868</v>
      </c>
      <c r="F2235" s="27" t="s">
        <v>2868</v>
      </c>
      <c r="G2235" s="27" t="s">
        <v>2868</v>
      </c>
      <c r="H2235" s="102" t="s">
        <v>2838</v>
      </c>
      <c r="I2235" s="8" t="s">
        <v>2839</v>
      </c>
      <c r="J2235" s="8" t="s">
        <v>2840</v>
      </c>
      <c r="K2235" s="8" t="s">
        <v>32</v>
      </c>
      <c r="L2235" s="27" t="s">
        <v>1564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8"/>
      <c r="AF2235" s="27"/>
      <c r="AG2235" s="27" t="s">
        <v>42</v>
      </c>
      <c r="AH2235" s="32">
        <v>0.46</v>
      </c>
      <c r="AI2235" t="e">
        <v>#N/A</v>
      </c>
    </row>
    <row r="2236" spans="1:35" ht="14.25" hidden="1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1537</v>
      </c>
      <c r="F2236" s="27" t="s">
        <v>3305</v>
      </c>
      <c r="G2236" s="27" t="s">
        <v>1537</v>
      </c>
      <c r="H2236" s="102" t="s">
        <v>2838</v>
      </c>
      <c r="I2236" s="8" t="s">
        <v>2839</v>
      </c>
      <c r="J2236" s="8" t="s">
        <v>2840</v>
      </c>
      <c r="K2236" s="8" t="s">
        <v>32</v>
      </c>
      <c r="L2236" s="27" t="s">
        <v>1564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8"/>
      <c r="AF2236" s="27"/>
      <c r="AG2236" s="27" t="s">
        <v>42</v>
      </c>
      <c r="AH2236" s="32">
        <v>0.37</v>
      </c>
      <c r="AI2236" t="e">
        <v>#N/A</v>
      </c>
    </row>
    <row r="2237" spans="1:35" ht="14.25" hidden="1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2869</v>
      </c>
      <c r="F2237" s="27" t="s">
        <v>2869</v>
      </c>
      <c r="G2237" s="27" t="s">
        <v>2869</v>
      </c>
      <c r="H2237" s="102" t="s">
        <v>2838</v>
      </c>
      <c r="I2237" s="8" t="s">
        <v>2839</v>
      </c>
      <c r="J2237" s="8" t="s">
        <v>2840</v>
      </c>
      <c r="K2237" s="8" t="s">
        <v>32</v>
      </c>
      <c r="L2237" s="27" t="s">
        <v>1564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8"/>
      <c r="AF2237" s="27"/>
      <c r="AG2237" s="27" t="s">
        <v>42</v>
      </c>
      <c r="AH2237" s="32">
        <v>0.41</v>
      </c>
      <c r="AI2237" t="e">
        <v>#N/A</v>
      </c>
    </row>
    <row r="2238" spans="1:35" ht="14.25" hidden="1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1546</v>
      </c>
      <c r="F2238" s="27" t="s">
        <v>1546</v>
      </c>
      <c r="G2238" s="27" t="s">
        <v>1546</v>
      </c>
      <c r="H2238" s="102" t="s">
        <v>2838</v>
      </c>
      <c r="I2238" s="8" t="s">
        <v>2839</v>
      </c>
      <c r="J2238" s="8" t="s">
        <v>2840</v>
      </c>
      <c r="K2238" s="8" t="s">
        <v>32</v>
      </c>
      <c r="L2238" s="27" t="s">
        <v>2870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8"/>
      <c r="AF2238" s="27"/>
      <c r="AG2238" s="27" t="s">
        <v>42</v>
      </c>
      <c r="AH2238" s="32">
        <v>0.46</v>
      </c>
      <c r="AI2238" t="e">
        <v>#N/A</v>
      </c>
    </row>
    <row r="2239" spans="1:35" ht="14.25" hidden="1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1551</v>
      </c>
      <c r="F2239" s="27" t="s">
        <v>1551</v>
      </c>
      <c r="G2239" s="27" t="s">
        <v>1551</v>
      </c>
      <c r="H2239" s="102" t="s">
        <v>2838</v>
      </c>
      <c r="I2239" s="8" t="s">
        <v>2839</v>
      </c>
      <c r="J2239" s="8" t="s">
        <v>2840</v>
      </c>
      <c r="K2239" s="8" t="s">
        <v>32</v>
      </c>
      <c r="L2239" s="27" t="s">
        <v>1564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8"/>
      <c r="AF2239" s="27"/>
      <c r="AG2239" s="27" t="s">
        <v>42</v>
      </c>
      <c r="AH2239" s="32">
        <v>0</v>
      </c>
      <c r="AI2239" t="e">
        <v>#N/A</v>
      </c>
    </row>
    <row r="2240" spans="1:35" ht="14.25" hidden="1" customHeight="1">
      <c r="A2240" s="7">
        <v>43831</v>
      </c>
      <c r="B2240" s="27" t="s">
        <v>32</v>
      </c>
      <c r="C2240" s="27" t="s">
        <v>1516</v>
      </c>
      <c r="D2240" s="27" t="s">
        <v>1554</v>
      </c>
      <c r="E2240" s="27" t="s">
        <v>1593</v>
      </c>
      <c r="F2240" s="27" t="s">
        <v>1593</v>
      </c>
      <c r="G2240" s="27" t="s">
        <v>1593</v>
      </c>
      <c r="H2240" s="102" t="s">
        <v>2838</v>
      </c>
      <c r="I2240" s="8" t="s">
        <v>2839</v>
      </c>
      <c r="J2240" s="8" t="s">
        <v>2840</v>
      </c>
      <c r="K2240" s="8" t="s">
        <v>32</v>
      </c>
      <c r="L2240" s="27" t="s">
        <v>1564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8"/>
      <c r="AF2240" s="27"/>
      <c r="AG2240" s="27" t="s">
        <v>42</v>
      </c>
      <c r="AH2240" s="32">
        <v>0.46</v>
      </c>
      <c r="AI2240" t="e">
        <v>#N/A</v>
      </c>
    </row>
    <row r="2241" spans="1:35" ht="14.25" hidden="1" customHeight="1">
      <c r="A2241" s="7">
        <v>43831</v>
      </c>
      <c r="B2241" s="27" t="s">
        <v>32</v>
      </c>
      <c r="C2241" s="27" t="s">
        <v>1516</v>
      </c>
      <c r="D2241" s="27" t="s">
        <v>1554</v>
      </c>
      <c r="E2241" s="27" t="s">
        <v>1597</v>
      </c>
      <c r="F2241" s="27" t="s">
        <v>1597</v>
      </c>
      <c r="G2241" s="27" t="s">
        <v>1597</v>
      </c>
      <c r="H2241" s="102" t="s">
        <v>2838</v>
      </c>
      <c r="I2241" s="8" t="s">
        <v>2839</v>
      </c>
      <c r="J2241" s="8" t="s">
        <v>2840</v>
      </c>
      <c r="K2241" s="8" t="s">
        <v>32</v>
      </c>
      <c r="L2241" s="27" t="s">
        <v>1564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8"/>
      <c r="AF2241" s="27"/>
      <c r="AG2241" s="27" t="s">
        <v>42</v>
      </c>
      <c r="AH2241" s="32">
        <v>0.46</v>
      </c>
      <c r="AI2241" t="e">
        <v>#N/A</v>
      </c>
    </row>
    <row r="2242" spans="1:35" ht="14.25" hidden="1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2871</v>
      </c>
      <c r="F2242" s="27" t="s">
        <v>2871</v>
      </c>
      <c r="G2242" s="27" t="s">
        <v>2871</v>
      </c>
      <c r="H2242" s="102" t="s">
        <v>2838</v>
      </c>
      <c r="I2242" s="8" t="s">
        <v>2839</v>
      </c>
      <c r="J2242" s="8" t="s">
        <v>2840</v>
      </c>
      <c r="K2242" s="8" t="s">
        <v>32</v>
      </c>
      <c r="L2242" s="28" t="s">
        <v>2871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8"/>
      <c r="AF2242" s="27"/>
      <c r="AG2242" s="27" t="s">
        <v>42</v>
      </c>
      <c r="AH2242" s="32">
        <v>0</v>
      </c>
      <c r="AI2242" t="e">
        <v>#N/A</v>
      </c>
    </row>
    <row r="2243" spans="1:35" ht="14.25" hidden="1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2872</v>
      </c>
      <c r="F2243" s="27" t="s">
        <v>2873</v>
      </c>
      <c r="G2243" s="27" t="s">
        <v>2872</v>
      </c>
      <c r="H2243" s="102" t="s">
        <v>2838</v>
      </c>
      <c r="I2243" s="8" t="s">
        <v>2839</v>
      </c>
      <c r="J2243" s="8" t="s">
        <v>2840</v>
      </c>
      <c r="K2243" s="8" t="s">
        <v>32</v>
      </c>
      <c r="L2243" s="28" t="s">
        <v>2874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8"/>
      <c r="AF2243" s="27"/>
      <c r="AG2243" s="27" t="s">
        <v>42</v>
      </c>
      <c r="AH2243" s="32">
        <v>0</v>
      </c>
      <c r="AI2243" t="e">
        <v>#N/A</v>
      </c>
    </row>
    <row r="2244" spans="1:35" ht="14.25" hidden="1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2872</v>
      </c>
      <c r="F2244" s="27" t="s">
        <v>2875</v>
      </c>
      <c r="G2244" s="27" t="s">
        <v>2872</v>
      </c>
      <c r="H2244" s="102" t="s">
        <v>2838</v>
      </c>
      <c r="I2244" s="8" t="s">
        <v>2839</v>
      </c>
      <c r="J2244" s="8" t="s">
        <v>2840</v>
      </c>
      <c r="K2244" s="8" t="s">
        <v>32</v>
      </c>
      <c r="L2244" s="28" t="s">
        <v>2876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8"/>
      <c r="AF2244" s="27"/>
      <c r="AG2244" s="27" t="s">
        <v>42</v>
      </c>
      <c r="AH2244" s="32">
        <v>0</v>
      </c>
      <c r="AI2244" t="e">
        <v>#N/A</v>
      </c>
    </row>
    <row r="2245" spans="1:35" ht="14.25" hidden="1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2838</v>
      </c>
      <c r="I2245" s="8" t="s">
        <v>2839</v>
      </c>
      <c r="J2245" s="8" t="s">
        <v>2840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</f>
        <v>621745.70000000019</v>
      </c>
      <c r="X2245" s="13"/>
      <c r="Y2245" s="13">
        <f t="shared" si="298"/>
        <v>0</v>
      </c>
      <c r="Z2245" s="14">
        <f t="shared" si="296"/>
        <v>621745.70000000019</v>
      </c>
      <c r="AA2245" s="31">
        <f>U2245*P2245</f>
        <v>31087.285000000011</v>
      </c>
      <c r="AB2245" s="22">
        <f t="shared" si="294"/>
        <v>621745.70000000019</v>
      </c>
      <c r="AC2245" s="32">
        <v>0.05</v>
      </c>
      <c r="AD2245" s="27"/>
      <c r="AE2245" s="8"/>
      <c r="AF2245" s="27"/>
      <c r="AG2245" s="27" t="s">
        <v>42</v>
      </c>
      <c r="AH2245" s="32">
        <v>0.15</v>
      </c>
      <c r="AI2245" t="e">
        <v>#N/A</v>
      </c>
    </row>
    <row r="2246" spans="1:35" ht="14.25" hidden="1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1887</v>
      </c>
      <c r="F2246" s="27" t="s">
        <v>1888</v>
      </c>
      <c r="G2246" s="27" t="s">
        <v>1887</v>
      </c>
      <c r="H2246" s="102" t="s">
        <v>2838</v>
      </c>
      <c r="I2246" s="8" t="s">
        <v>2839</v>
      </c>
      <c r="J2246" s="8" t="s">
        <v>2840</v>
      </c>
      <c r="K2246" s="8" t="s">
        <v>32</v>
      </c>
      <c r="L2246" s="28" t="s">
        <v>1887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8"/>
      <c r="AF2246" s="27"/>
      <c r="AG2246" s="27" t="s">
        <v>42</v>
      </c>
      <c r="AH2246" s="32">
        <v>0.33</v>
      </c>
      <c r="AI2246" t="e">
        <v>#N/A</v>
      </c>
    </row>
    <row r="2247" spans="1:35" ht="14.25" hidden="1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2864</v>
      </c>
      <c r="F2247" s="27" t="s">
        <v>2864</v>
      </c>
      <c r="G2247" s="27" t="s">
        <v>2864</v>
      </c>
      <c r="H2247" s="102" t="s">
        <v>2838</v>
      </c>
      <c r="I2247" s="8" t="s">
        <v>2839</v>
      </c>
      <c r="J2247" s="8" t="s">
        <v>2840</v>
      </c>
      <c r="K2247" s="8" t="s">
        <v>32</v>
      </c>
      <c r="L2247" s="28" t="s">
        <v>2865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8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hidden="1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2864</v>
      </c>
      <c r="F2248" s="27" t="s">
        <v>2864</v>
      </c>
      <c r="G2248" s="27" t="s">
        <v>2864</v>
      </c>
      <c r="H2248" s="102" t="s">
        <v>2838</v>
      </c>
      <c r="I2248" s="8" t="s">
        <v>2839</v>
      </c>
      <c r="J2248" s="8" t="s">
        <v>2840</v>
      </c>
      <c r="K2248" s="8" t="s">
        <v>32</v>
      </c>
      <c r="L2248" s="28" t="s">
        <v>2865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8"/>
      <c r="AF2248" s="27"/>
      <c r="AG2248" s="27" t="s">
        <v>42</v>
      </c>
      <c r="AH2248" s="32">
        <v>0.26</v>
      </c>
      <c r="AI2248" t="e">
        <v>#N/A</v>
      </c>
    </row>
    <row r="2249" spans="1:35" ht="14.25" hidden="1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1732</v>
      </c>
      <c r="F2249" s="27" t="s">
        <v>2845</v>
      </c>
      <c r="G2249" s="27" t="s">
        <v>1732</v>
      </c>
      <c r="H2249" s="102" t="s">
        <v>2838</v>
      </c>
      <c r="I2249" s="8" t="s">
        <v>2839</v>
      </c>
      <c r="J2249" s="8" t="s">
        <v>2840</v>
      </c>
      <c r="K2249" s="8" t="s">
        <v>32</v>
      </c>
      <c r="L2249" s="28" t="s">
        <v>1734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8"/>
      <c r="AF2249" s="27"/>
      <c r="AG2249" s="27" t="s">
        <v>42</v>
      </c>
      <c r="AH2249" s="32">
        <v>0.16</v>
      </c>
      <c r="AI2249" t="e">
        <v>#N/A</v>
      </c>
    </row>
    <row r="2250" spans="1:35" ht="14.25" hidden="1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1732</v>
      </c>
      <c r="F2250" s="27" t="s">
        <v>2846</v>
      </c>
      <c r="G2250" s="27" t="s">
        <v>1732</v>
      </c>
      <c r="H2250" s="102" t="s">
        <v>2838</v>
      </c>
      <c r="I2250" s="8" t="s">
        <v>2839</v>
      </c>
      <c r="J2250" s="8" t="s">
        <v>2840</v>
      </c>
      <c r="K2250" s="8" t="s">
        <v>32</v>
      </c>
      <c r="L2250" s="28" t="s">
        <v>1734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8"/>
      <c r="AF2250" s="27"/>
      <c r="AG2250" s="27" t="s">
        <v>42</v>
      </c>
      <c r="AH2250" s="32">
        <v>0.26</v>
      </c>
      <c r="AI2250" t="e">
        <v>#N/A</v>
      </c>
    </row>
    <row r="2251" spans="1:35" ht="14.25" hidden="1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2848</v>
      </c>
      <c r="F2251" s="27" t="s">
        <v>4493</v>
      </c>
      <c r="G2251" s="27" t="s">
        <v>2848</v>
      </c>
      <c r="H2251" s="102" t="s">
        <v>2838</v>
      </c>
      <c r="I2251" s="8" t="s">
        <v>2839</v>
      </c>
      <c r="J2251" s="8" t="s">
        <v>2840</v>
      </c>
      <c r="K2251" s="8" t="s">
        <v>32</v>
      </c>
      <c r="L2251" s="28" t="s">
        <v>2849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8"/>
      <c r="AF2251" s="27"/>
      <c r="AG2251" s="27" t="s">
        <v>42</v>
      </c>
      <c r="AH2251" s="32">
        <v>0</v>
      </c>
      <c r="AI2251" t="e">
        <v>#N/A</v>
      </c>
    </row>
    <row r="2252" spans="1:35" ht="14.25" hidden="1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4512</v>
      </c>
      <c r="G2252" s="27" t="s">
        <v>542</v>
      </c>
      <c r="H2252" s="102" t="s">
        <v>2838</v>
      </c>
      <c r="I2252" s="8" t="s">
        <v>2839</v>
      </c>
      <c r="J2252" s="8" t="s">
        <v>2840</v>
      </c>
      <c r="K2252" s="8" t="s">
        <v>32</v>
      </c>
      <c r="L2252" s="28" t="s">
        <v>1737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8"/>
      <c r="AF2252" s="27"/>
      <c r="AG2252" s="27" t="s">
        <v>42</v>
      </c>
      <c r="AH2252" s="32">
        <v>0</v>
      </c>
      <c r="AI2252" t="e">
        <v>#N/A</v>
      </c>
    </row>
    <row r="2253" spans="1:35" ht="14.25" hidden="1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1746</v>
      </c>
      <c r="F2253" s="65" t="s">
        <v>4490</v>
      </c>
      <c r="G2253" s="27" t="s">
        <v>1746</v>
      </c>
      <c r="H2253" s="102" t="s">
        <v>2838</v>
      </c>
      <c r="I2253" s="8" t="s">
        <v>2839</v>
      </c>
      <c r="J2253" s="8" t="s">
        <v>2840</v>
      </c>
      <c r="K2253" s="8" t="s">
        <v>32</v>
      </c>
      <c r="L2253" s="28" t="s">
        <v>2850</v>
      </c>
      <c r="M2253" s="27"/>
      <c r="N2253" s="27" t="s">
        <v>57</v>
      </c>
      <c r="O2253" s="22" t="s">
        <v>41</v>
      </c>
      <c r="P2253" s="28">
        <v>5.5E-2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2296.8056872037919</v>
      </c>
      <c r="X2253" s="13"/>
      <c r="Y2253" s="13">
        <f t="shared" si="298"/>
        <v>0</v>
      </c>
      <c r="Z2253" s="14">
        <f t="shared" si="296"/>
        <v>2296.8056872037919</v>
      </c>
      <c r="AA2253" s="31">
        <f t="shared" si="299"/>
        <v>126.32431279620823</v>
      </c>
      <c r="AB2253" s="22">
        <f t="shared" si="294"/>
        <v>2423.13</v>
      </c>
      <c r="AC2253" s="32">
        <v>0.05</v>
      </c>
      <c r="AD2253" s="27"/>
      <c r="AE2253" s="8"/>
      <c r="AF2253" s="27"/>
      <c r="AG2253" s="27" t="s">
        <v>42</v>
      </c>
      <c r="AH2253" s="32">
        <v>0</v>
      </c>
      <c r="AI2253" t="e">
        <v>#N/A</v>
      </c>
    </row>
    <row r="2254" spans="1:35" ht="14.25" hidden="1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1746</v>
      </c>
      <c r="F2254" s="65" t="s">
        <v>4490</v>
      </c>
      <c r="G2254" s="27" t="s">
        <v>1746</v>
      </c>
      <c r="H2254" s="102" t="s">
        <v>2838</v>
      </c>
      <c r="I2254" s="8" t="s">
        <v>2839</v>
      </c>
      <c r="J2254" s="8" t="s">
        <v>2840</v>
      </c>
      <c r="K2254" s="8" t="s">
        <v>32</v>
      </c>
      <c r="L2254" s="28" t="s">
        <v>1748</v>
      </c>
      <c r="M2254" s="27"/>
      <c r="N2254" s="27" t="s">
        <v>57</v>
      </c>
      <c r="O2254" s="22" t="s">
        <v>41</v>
      </c>
      <c r="P2254" s="28">
        <v>5.5E-2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394483.49763033172</v>
      </c>
      <c r="X2254" s="13"/>
      <c r="Y2254" s="13">
        <f t="shared" si="298"/>
        <v>0</v>
      </c>
      <c r="Z2254" s="14">
        <f t="shared" si="296"/>
        <v>394483.49763033172</v>
      </c>
      <c r="AA2254" s="31">
        <f t="shared" si="299"/>
        <v>21696.592369668244</v>
      </c>
      <c r="AB2254" s="22">
        <f t="shared" si="294"/>
        <v>416180.08999999997</v>
      </c>
      <c r="AC2254" s="32">
        <v>0.05</v>
      </c>
      <c r="AD2254" s="27"/>
      <c r="AE2254" s="8"/>
      <c r="AF2254" s="27"/>
      <c r="AG2254" s="27" t="s">
        <v>42</v>
      </c>
      <c r="AH2254" s="32">
        <v>0</v>
      </c>
      <c r="AI2254" t="e">
        <v>#N/A</v>
      </c>
    </row>
    <row r="2255" spans="1:35" ht="14.25" hidden="1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1746</v>
      </c>
      <c r="F2255" s="65" t="s">
        <v>4490</v>
      </c>
      <c r="G2255" s="27" t="s">
        <v>1746</v>
      </c>
      <c r="H2255" s="102" t="s">
        <v>2838</v>
      </c>
      <c r="I2255" s="8" t="s">
        <v>2839</v>
      </c>
      <c r="J2255" s="8" t="s">
        <v>2840</v>
      </c>
      <c r="K2255" s="8" t="s">
        <v>32</v>
      </c>
      <c r="L2255" s="28" t="s">
        <v>1748</v>
      </c>
      <c r="M2255" s="27"/>
      <c r="N2255" s="27" t="s">
        <v>40</v>
      </c>
      <c r="O2255" s="22" t="s">
        <v>41</v>
      </c>
      <c r="P2255" s="28">
        <v>5.5E-2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198386.54028436003</v>
      </c>
      <c r="X2255" s="13"/>
      <c r="Y2255" s="13">
        <f t="shared" si="298"/>
        <v>0</v>
      </c>
      <c r="Z2255" s="14">
        <f t="shared" si="296"/>
        <v>198386.54028436003</v>
      </c>
      <c r="AA2255" s="31">
        <f t="shared" si="299"/>
        <v>10911.259715639782</v>
      </c>
      <c r="AB2255" s="22">
        <f t="shared" si="294"/>
        <v>209297.79999999981</v>
      </c>
      <c r="AC2255" s="32">
        <v>0.05</v>
      </c>
      <c r="AD2255" s="27"/>
      <c r="AE2255" s="8"/>
      <c r="AF2255" s="27"/>
      <c r="AG2255" s="27" t="s">
        <v>42</v>
      </c>
      <c r="AH2255" s="32">
        <v>0</v>
      </c>
      <c r="AI2255" t="e">
        <v>#N/A</v>
      </c>
    </row>
    <row r="2256" spans="1:35" ht="14.25" hidden="1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2851</v>
      </c>
      <c r="F2256" s="65" t="s">
        <v>4374</v>
      </c>
      <c r="G2256" s="27" t="s">
        <v>2851</v>
      </c>
      <c r="H2256" s="102" t="s">
        <v>2838</v>
      </c>
      <c r="I2256" s="8" t="s">
        <v>2839</v>
      </c>
      <c r="J2256" s="8" t="s">
        <v>2840</v>
      </c>
      <c r="K2256" s="8" t="s">
        <v>32</v>
      </c>
      <c r="L2256" s="28" t="s">
        <v>1742</v>
      </c>
      <c r="M2256" s="27"/>
      <c r="N2256" s="27" t="s">
        <v>57</v>
      </c>
      <c r="O2256" s="22" t="s">
        <v>41</v>
      </c>
      <c r="P2256" s="28">
        <v>5.5E-2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828830.13991489366</v>
      </c>
      <c r="X2256" s="13"/>
      <c r="Y2256" s="13">
        <f t="shared" si="298"/>
        <v>0</v>
      </c>
      <c r="Z2256" s="14">
        <f t="shared" si="296"/>
        <v>828830.13991489366</v>
      </c>
      <c r="AA2256" s="31">
        <f t="shared" si="299"/>
        <v>40701.480085106334</v>
      </c>
      <c r="AB2256" s="22">
        <f t="shared" si="294"/>
        <v>869531.62</v>
      </c>
      <c r="AC2256" s="32">
        <v>0.05</v>
      </c>
      <c r="AD2256" s="27"/>
      <c r="AE2256" s="8"/>
      <c r="AF2256" s="27"/>
      <c r="AG2256" s="27" t="s">
        <v>42</v>
      </c>
      <c r="AH2256" s="32">
        <v>0.12</v>
      </c>
      <c r="AI2256" t="e">
        <v>#N/A</v>
      </c>
    </row>
    <row r="2257" spans="1:35" ht="14.25" hidden="1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2851</v>
      </c>
      <c r="F2257" s="65" t="s">
        <v>4374</v>
      </c>
      <c r="G2257" s="27" t="s">
        <v>2851</v>
      </c>
      <c r="H2257" s="102" t="s">
        <v>2838</v>
      </c>
      <c r="I2257" s="8" t="s">
        <v>2839</v>
      </c>
      <c r="J2257" s="8" t="s">
        <v>2840</v>
      </c>
      <c r="K2257" s="8" t="s">
        <v>32</v>
      </c>
      <c r="L2257" s="28" t="s">
        <v>1742</v>
      </c>
      <c r="M2257" s="27"/>
      <c r="N2257" s="27" t="s">
        <v>40</v>
      </c>
      <c r="O2257" s="22" t="s">
        <v>41</v>
      </c>
      <c r="P2257" s="28">
        <v>5.5E-2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376797.64425531914</v>
      </c>
      <c r="X2257" s="13"/>
      <c r="Y2257" s="13">
        <f t="shared" si="298"/>
        <v>0</v>
      </c>
      <c r="Z2257" s="14">
        <f t="shared" si="296"/>
        <v>376797.64425531914</v>
      </c>
      <c r="AA2257" s="31">
        <f t="shared" si="299"/>
        <v>18503.455744680832</v>
      </c>
      <c r="AB2257" s="22">
        <f t="shared" si="294"/>
        <v>395301.1</v>
      </c>
      <c r="AC2257" s="32">
        <v>0.05</v>
      </c>
      <c r="AD2257" s="27"/>
      <c r="AE2257" s="8"/>
      <c r="AF2257" s="27"/>
      <c r="AG2257" s="27" t="s">
        <v>42</v>
      </c>
      <c r="AH2257" s="32">
        <v>0.12</v>
      </c>
      <c r="AI2257" t="e">
        <v>#N/A</v>
      </c>
    </row>
    <row r="2258" spans="1:35" ht="14.25" hidden="1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1744</v>
      </c>
      <c r="F2258" s="27" t="s">
        <v>1744</v>
      </c>
      <c r="G2258" s="27" t="s">
        <v>1744</v>
      </c>
      <c r="H2258" s="102" t="s">
        <v>2838</v>
      </c>
      <c r="I2258" s="8" t="s">
        <v>2839</v>
      </c>
      <c r="J2258" s="8" t="s">
        <v>2840</v>
      </c>
      <c r="K2258" s="8" t="s">
        <v>32</v>
      </c>
      <c r="L2258" s="28" t="s">
        <v>1744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8"/>
      <c r="AF2258" s="27"/>
      <c r="AG2258" s="27" t="s">
        <v>42</v>
      </c>
      <c r="AH2258" s="32">
        <v>0</v>
      </c>
      <c r="AI2258" t="e">
        <v>#N/A</v>
      </c>
    </row>
    <row r="2259" spans="1:35" ht="14.25" hidden="1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1744</v>
      </c>
      <c r="F2259" s="27" t="s">
        <v>1744</v>
      </c>
      <c r="G2259" s="27" t="s">
        <v>1744</v>
      </c>
      <c r="H2259" s="102" t="s">
        <v>2838</v>
      </c>
      <c r="I2259" s="8" t="s">
        <v>2839</v>
      </c>
      <c r="J2259" s="8" t="s">
        <v>2840</v>
      </c>
      <c r="K2259" s="8" t="s">
        <v>32</v>
      </c>
      <c r="L2259" s="28" t="s">
        <v>1744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8"/>
      <c r="AF2259" s="27"/>
      <c r="AG2259" s="27" t="s">
        <v>42</v>
      </c>
      <c r="AH2259" s="32">
        <v>0</v>
      </c>
      <c r="AI2259" t="e">
        <v>#N/A</v>
      </c>
    </row>
    <row r="2260" spans="1:35" ht="14.25" hidden="1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2877</v>
      </c>
      <c r="F2260" s="27" t="s">
        <v>2877</v>
      </c>
      <c r="G2260" s="27" t="s">
        <v>2877</v>
      </c>
      <c r="H2260" s="102" t="s">
        <v>2838</v>
      </c>
      <c r="I2260" s="8" t="s">
        <v>2839</v>
      </c>
      <c r="J2260" s="8" t="s">
        <v>2840</v>
      </c>
      <c r="K2260" s="8" t="s">
        <v>32</v>
      </c>
      <c r="L2260" s="28" t="s">
        <v>2878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8"/>
      <c r="AF2260" s="27"/>
      <c r="AG2260" s="27" t="s">
        <v>51</v>
      </c>
      <c r="AH2260" s="32">
        <v>0</v>
      </c>
      <c r="AI2260" t="e">
        <v>#N/A</v>
      </c>
    </row>
    <row r="2261" spans="1:35" ht="14.25" hidden="1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2838</v>
      </c>
      <c r="I2261" s="8" t="s">
        <v>2839</v>
      </c>
      <c r="J2261" s="8" t="s">
        <v>2840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8"/>
      <c r="AF2261" s="27"/>
      <c r="AG2261" s="27" t="s">
        <v>42</v>
      </c>
      <c r="AH2261" s="32">
        <v>0</v>
      </c>
      <c r="AI2261" t="e">
        <v>#N/A</v>
      </c>
    </row>
    <row r="2262" spans="1:35" ht="14.25" hidden="1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2838</v>
      </c>
      <c r="I2262" s="8" t="s">
        <v>2839</v>
      </c>
      <c r="J2262" s="8" t="s">
        <v>2840</v>
      </c>
      <c r="K2262" s="8" t="s">
        <v>32</v>
      </c>
      <c r="L2262" s="28" t="s">
        <v>2879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8"/>
      <c r="AF2262" s="27"/>
      <c r="AG2262" s="27" t="s">
        <v>42</v>
      </c>
      <c r="AH2262" s="32">
        <v>0.02</v>
      </c>
      <c r="AI2262" t="e">
        <v>#N/A</v>
      </c>
    </row>
    <row r="2263" spans="1:35" ht="14.25" hidden="1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2838</v>
      </c>
      <c r="I2263" s="8" t="s">
        <v>2839</v>
      </c>
      <c r="J2263" s="8" t="s">
        <v>2840</v>
      </c>
      <c r="K2263" s="8" t="s">
        <v>32</v>
      </c>
      <c r="L2263" s="28" t="s">
        <v>2860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8"/>
      <c r="AF2263" s="27"/>
      <c r="AG2263" s="27" t="s">
        <v>42</v>
      </c>
      <c r="AH2263" s="32">
        <v>0.32</v>
      </c>
      <c r="AI2263" t="e">
        <v>#N/A</v>
      </c>
    </row>
    <row r="2264" spans="1:35" ht="14.25" hidden="1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2838</v>
      </c>
      <c r="I2264" s="8" t="s">
        <v>2839</v>
      </c>
      <c r="J2264" s="8" t="s">
        <v>2840</v>
      </c>
      <c r="K2264" s="8" t="s">
        <v>32</v>
      </c>
      <c r="L2264" s="28" t="s">
        <v>2860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8"/>
      <c r="AF2264" s="27"/>
      <c r="AG2264" s="27" t="s">
        <v>42</v>
      </c>
      <c r="AH2264" s="32">
        <v>0.39</v>
      </c>
      <c r="AI2264" t="e">
        <v>#N/A</v>
      </c>
    </row>
    <row r="2265" spans="1:35" ht="14.25" hidden="1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2838</v>
      </c>
      <c r="I2265" s="8" t="s">
        <v>2839</v>
      </c>
      <c r="J2265" s="8" t="s">
        <v>2840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8"/>
      <c r="AF2265" s="27"/>
      <c r="AG2265" s="27" t="s">
        <v>42</v>
      </c>
      <c r="AH2265" s="32">
        <v>0</v>
      </c>
      <c r="AI2265" t="e">
        <v>#N/A</v>
      </c>
    </row>
    <row r="2266" spans="1:35" ht="14.25" hidden="1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2838</v>
      </c>
      <c r="I2266" s="8" t="s">
        <v>2839</v>
      </c>
      <c r="J2266" s="8" t="s">
        <v>2840</v>
      </c>
      <c r="K2266" s="8" t="s">
        <v>32</v>
      </c>
      <c r="L2266" s="28" t="s">
        <v>2863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8"/>
      <c r="AF2266" s="27"/>
      <c r="AG2266" s="27" t="s">
        <v>42</v>
      </c>
      <c r="AH2266" s="32">
        <v>0</v>
      </c>
      <c r="AI2266" t="e">
        <v>#N/A</v>
      </c>
    </row>
    <row r="2267" spans="1:35" ht="14.25" hidden="1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2838</v>
      </c>
      <c r="I2267" s="8" t="s">
        <v>2839</v>
      </c>
      <c r="J2267" s="8" t="s">
        <v>2840</v>
      </c>
      <c r="K2267" s="8" t="s">
        <v>32</v>
      </c>
      <c r="L2267" s="28" t="s">
        <v>2863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8"/>
      <c r="AF2267" s="27"/>
      <c r="AG2267" s="27" t="s">
        <v>42</v>
      </c>
      <c r="AH2267" s="32">
        <v>0</v>
      </c>
      <c r="AI2267" t="e">
        <v>#N/A</v>
      </c>
    </row>
    <row r="2268" spans="1:35" ht="14.25" hidden="1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1683</v>
      </c>
      <c r="F2268" s="27" t="s">
        <v>2837</v>
      </c>
      <c r="G2268" s="27" t="s">
        <v>1683</v>
      </c>
      <c r="H2268" s="102" t="s">
        <v>2838</v>
      </c>
      <c r="I2268" s="8" t="s">
        <v>2839</v>
      </c>
      <c r="J2268" s="8" t="s">
        <v>2840</v>
      </c>
      <c r="K2268" s="8" t="s">
        <v>32</v>
      </c>
      <c r="L2268" s="28" t="s">
        <v>2841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8"/>
      <c r="AF2268" s="27"/>
      <c r="AG2268" s="27" t="s">
        <v>42</v>
      </c>
      <c r="AH2268" s="32">
        <v>0.09</v>
      </c>
      <c r="AI2268" t="e">
        <v>#N/A</v>
      </c>
    </row>
    <row r="2269" spans="1:35" ht="14.25" hidden="1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2880</v>
      </c>
      <c r="F2269" s="27" t="s">
        <v>2880</v>
      </c>
      <c r="G2269" s="27" t="s">
        <v>2880</v>
      </c>
      <c r="H2269" s="102" t="s">
        <v>2838</v>
      </c>
      <c r="I2269" s="8" t="s">
        <v>2839</v>
      </c>
      <c r="J2269" s="8" t="s">
        <v>2840</v>
      </c>
      <c r="K2269" s="8" t="s">
        <v>32</v>
      </c>
      <c r="L2269" s="28" t="s">
        <v>2870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8"/>
      <c r="AF2269" s="27"/>
      <c r="AG2269" s="27" t="s">
        <v>51</v>
      </c>
      <c r="AH2269" s="32">
        <v>0.46</v>
      </c>
      <c r="AI2269" t="e">
        <v>#N/A</v>
      </c>
    </row>
    <row r="2270" spans="1:35" ht="14.25" hidden="1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2881</v>
      </c>
      <c r="F2270" s="27" t="s">
        <v>2881</v>
      </c>
      <c r="G2270" s="27" t="s">
        <v>2881</v>
      </c>
      <c r="H2270" s="102" t="s">
        <v>2838</v>
      </c>
      <c r="I2270" s="8" t="s">
        <v>2839</v>
      </c>
      <c r="J2270" s="8" t="s">
        <v>2840</v>
      </c>
      <c r="K2270" s="8" t="s">
        <v>32</v>
      </c>
      <c r="L2270" s="28" t="s">
        <v>2870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8"/>
      <c r="AF2270" s="27"/>
      <c r="AG2270" s="27" t="s">
        <v>42</v>
      </c>
      <c r="AH2270" s="32">
        <v>0.41</v>
      </c>
      <c r="AI2270" t="e">
        <v>#N/A</v>
      </c>
    </row>
    <row r="2271" spans="1:35" ht="14.25" hidden="1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1621</v>
      </c>
      <c r="F2271" s="27" t="s">
        <v>1621</v>
      </c>
      <c r="G2271" s="27" t="s">
        <v>1621</v>
      </c>
      <c r="H2271" s="102" t="s">
        <v>2838</v>
      </c>
      <c r="I2271" s="8" t="s">
        <v>2839</v>
      </c>
      <c r="J2271" s="8" t="s">
        <v>2840</v>
      </c>
      <c r="K2271" s="8" t="s">
        <v>32</v>
      </c>
      <c r="L2271" s="28" t="s">
        <v>2870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8"/>
      <c r="AF2271" s="27"/>
      <c r="AG2271" s="27" t="s">
        <v>51</v>
      </c>
      <c r="AH2271" s="32">
        <v>0.46</v>
      </c>
      <c r="AI2271" t="e">
        <v>#N/A</v>
      </c>
    </row>
    <row r="2272" spans="1:35" ht="14.25" hidden="1" customHeight="1">
      <c r="A2272" s="7">
        <v>43831</v>
      </c>
      <c r="B2272" s="27" t="s">
        <v>32</v>
      </c>
      <c r="C2272" s="27" t="s">
        <v>1516</v>
      </c>
      <c r="D2272" s="27" t="s">
        <v>1554</v>
      </c>
      <c r="E2272" s="27" t="s">
        <v>2870</v>
      </c>
      <c r="F2272" s="27" t="s">
        <v>2882</v>
      </c>
      <c r="G2272" s="27" t="s">
        <v>2870</v>
      </c>
      <c r="H2272" s="102" t="s">
        <v>2838</v>
      </c>
      <c r="I2272" s="8" t="s">
        <v>2839</v>
      </c>
      <c r="J2272" s="8" t="s">
        <v>2840</v>
      </c>
      <c r="K2272" s="8" t="s">
        <v>32</v>
      </c>
      <c r="L2272" s="28" t="s">
        <v>2870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8"/>
      <c r="AF2272" s="27"/>
      <c r="AG2272" s="27" t="s">
        <v>42</v>
      </c>
      <c r="AH2272" s="32">
        <v>0.41</v>
      </c>
      <c r="AI2272" t="e">
        <v>#N/A</v>
      </c>
    </row>
    <row r="2273" spans="1:35" ht="14.25" hidden="1" customHeight="1">
      <c r="A2273" s="7">
        <v>43831</v>
      </c>
      <c r="B2273" s="27" t="s">
        <v>32</v>
      </c>
      <c r="C2273" s="27" t="s">
        <v>1516</v>
      </c>
      <c r="D2273" s="27" t="s">
        <v>1554</v>
      </c>
      <c r="E2273" s="27" t="s">
        <v>2870</v>
      </c>
      <c r="F2273" s="27" t="s">
        <v>2882</v>
      </c>
      <c r="G2273" s="27" t="s">
        <v>2870</v>
      </c>
      <c r="H2273" s="102" t="s">
        <v>2838</v>
      </c>
      <c r="I2273" s="8" t="s">
        <v>2839</v>
      </c>
      <c r="J2273" s="8" t="s">
        <v>2840</v>
      </c>
      <c r="K2273" s="8" t="s">
        <v>32</v>
      </c>
      <c r="L2273" s="28" t="s">
        <v>2870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8"/>
      <c r="AF2273" s="27"/>
      <c r="AG2273" s="27" t="s">
        <v>42</v>
      </c>
      <c r="AH2273" s="32">
        <v>0.46</v>
      </c>
      <c r="AI2273" t="e">
        <v>#N/A</v>
      </c>
    </row>
    <row r="2274" spans="1:35" ht="14.25" hidden="1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2883</v>
      </c>
      <c r="F2274" s="27" t="s">
        <v>2884</v>
      </c>
      <c r="G2274" s="27" t="s">
        <v>2883</v>
      </c>
      <c r="H2274" s="102" t="s">
        <v>2838</v>
      </c>
      <c r="I2274" s="8" t="s">
        <v>2839</v>
      </c>
      <c r="J2274" s="8" t="s">
        <v>2840</v>
      </c>
      <c r="K2274" s="8" t="s">
        <v>32</v>
      </c>
      <c r="L2274" s="28" t="s">
        <v>2870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8"/>
      <c r="AF2274" s="27"/>
      <c r="AG2274" s="27" t="s">
        <v>42</v>
      </c>
      <c r="AH2274" s="32">
        <v>0.46</v>
      </c>
      <c r="AI2274" t="e">
        <v>#N/A</v>
      </c>
    </row>
    <row r="2275" spans="1:35" ht="14.25" hidden="1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1732</v>
      </c>
      <c r="F2275" s="27" t="s">
        <v>2844</v>
      </c>
      <c r="G2275" s="27" t="s">
        <v>1732</v>
      </c>
      <c r="H2275" s="102" t="s">
        <v>2838</v>
      </c>
      <c r="I2275" s="8" t="s">
        <v>2839</v>
      </c>
      <c r="J2275" s="8" t="s">
        <v>2840</v>
      </c>
      <c r="K2275" s="8" t="s">
        <v>32</v>
      </c>
      <c r="L2275" s="28" t="s">
        <v>1734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8"/>
      <c r="AF2275" s="27"/>
      <c r="AG2275" s="27" t="s">
        <v>42</v>
      </c>
      <c r="AH2275" s="32">
        <v>0.16</v>
      </c>
      <c r="AI2275" t="e">
        <v>#N/A</v>
      </c>
    </row>
    <row r="2276" spans="1:35" ht="14.25" hidden="1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2885</v>
      </c>
      <c r="F2276" s="27" t="s">
        <v>2885</v>
      </c>
      <c r="G2276" s="27" t="s">
        <v>2885</v>
      </c>
      <c r="H2276" s="102" t="s">
        <v>2838</v>
      </c>
      <c r="I2276" s="8" t="s">
        <v>2839</v>
      </c>
      <c r="J2276" s="8" t="s">
        <v>2840</v>
      </c>
      <c r="K2276" s="8" t="s">
        <v>32</v>
      </c>
      <c r="L2276" s="28" t="s">
        <v>2886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8"/>
      <c r="AF2276" s="27"/>
      <c r="AG2276" s="27" t="s">
        <v>51</v>
      </c>
      <c r="AH2276" s="32">
        <v>0</v>
      </c>
      <c r="AI2276" t="e">
        <v>#N/A</v>
      </c>
    </row>
    <row r="2277" spans="1:35" ht="14.25" hidden="1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2859</v>
      </c>
      <c r="F2277" s="27" t="s">
        <v>2859</v>
      </c>
      <c r="G2277" s="27" t="s">
        <v>2859</v>
      </c>
      <c r="H2277" s="102" t="s">
        <v>2838</v>
      </c>
      <c r="I2277" s="8" t="s">
        <v>2839</v>
      </c>
      <c r="J2277" s="8" t="s">
        <v>2840</v>
      </c>
      <c r="K2277" s="8" t="s">
        <v>32</v>
      </c>
      <c r="L2277" s="28" t="s">
        <v>1796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8"/>
      <c r="AF2277" s="27"/>
      <c r="AG2277" s="27" t="s">
        <v>42</v>
      </c>
      <c r="AH2277" s="32">
        <v>0.02</v>
      </c>
      <c r="AI2277" t="e">
        <v>#N/A</v>
      </c>
    </row>
    <row r="2278" spans="1:35" ht="14.25" hidden="1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2856</v>
      </c>
      <c r="F2278" s="27" t="s">
        <v>2856</v>
      </c>
      <c r="G2278" s="27" t="s">
        <v>2856</v>
      </c>
      <c r="H2278" s="102" t="s">
        <v>2838</v>
      </c>
      <c r="I2278" s="8" t="s">
        <v>2839</v>
      </c>
      <c r="J2278" s="8" t="s">
        <v>2840</v>
      </c>
      <c r="K2278" s="8" t="s">
        <v>32</v>
      </c>
      <c r="L2278" s="28" t="s">
        <v>2857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8"/>
      <c r="AF2278" s="27"/>
      <c r="AG2278" s="27" t="s">
        <v>51</v>
      </c>
      <c r="AH2278" s="32">
        <v>0.02</v>
      </c>
      <c r="AI2278" t="e">
        <v>#N/A</v>
      </c>
    </row>
    <row r="2279" spans="1:35" ht="14.25" hidden="1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2887</v>
      </c>
      <c r="F2279" s="27" t="s">
        <v>2887</v>
      </c>
      <c r="G2279" s="27" t="s">
        <v>2887</v>
      </c>
      <c r="H2279" s="102" t="s">
        <v>2838</v>
      </c>
      <c r="I2279" s="8" t="s">
        <v>2839</v>
      </c>
      <c r="J2279" s="8" t="s">
        <v>2840</v>
      </c>
      <c r="K2279" s="8" t="s">
        <v>32</v>
      </c>
      <c r="L2279" s="28" t="s">
        <v>2887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8"/>
      <c r="AF2279" s="27"/>
      <c r="AG2279" s="27" t="s">
        <v>42</v>
      </c>
      <c r="AH2279" s="32">
        <v>0.39</v>
      </c>
      <c r="AI2279" t="e">
        <v>#N/A</v>
      </c>
    </row>
    <row r="2280" spans="1:35" ht="14.25" hidden="1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2200</v>
      </c>
      <c r="F2280" s="27" t="s">
        <v>2200</v>
      </c>
      <c r="G2280" s="27" t="s">
        <v>2200</v>
      </c>
      <c r="H2280" s="102" t="s">
        <v>2838</v>
      </c>
      <c r="I2280" s="8" t="s">
        <v>2839</v>
      </c>
      <c r="J2280" s="8" t="s">
        <v>2840</v>
      </c>
      <c r="K2280" s="8" t="s">
        <v>32</v>
      </c>
      <c r="L2280" s="28" t="s">
        <v>2200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8"/>
      <c r="AF2280" s="27"/>
      <c r="AG2280" s="27" t="s">
        <v>42</v>
      </c>
      <c r="AH2280" s="32">
        <v>0</v>
      </c>
      <c r="AI2280" t="e">
        <v>#N/A</v>
      </c>
    </row>
    <row r="2281" spans="1:35" ht="14.25" hidden="1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2340</v>
      </c>
      <c r="F2281" s="27" t="s">
        <v>2340</v>
      </c>
      <c r="G2281" s="27" t="s">
        <v>2340</v>
      </c>
      <c r="H2281" s="102" t="s">
        <v>2838</v>
      </c>
      <c r="I2281" s="8" t="s">
        <v>2839</v>
      </c>
      <c r="J2281" s="8" t="s">
        <v>2840</v>
      </c>
      <c r="K2281" s="8" t="s">
        <v>32</v>
      </c>
      <c r="L2281" s="28" t="s">
        <v>2340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8"/>
      <c r="AF2281" s="27"/>
      <c r="AG2281" s="27" t="s">
        <v>42</v>
      </c>
      <c r="AH2281" s="32">
        <v>0.02</v>
      </c>
      <c r="AI2281" t="e">
        <v>#N/A</v>
      </c>
    </row>
    <row r="2282" spans="1:35" ht="14.25" hidden="1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2888</v>
      </c>
      <c r="F2282" s="27" t="s">
        <v>2889</v>
      </c>
      <c r="G2282" s="27" t="s">
        <v>2888</v>
      </c>
      <c r="H2282" s="102" t="s">
        <v>2838</v>
      </c>
      <c r="I2282" s="8" t="s">
        <v>2839</v>
      </c>
      <c r="J2282" s="8" t="s">
        <v>2840</v>
      </c>
      <c r="K2282" s="8" t="s">
        <v>32</v>
      </c>
      <c r="L2282" s="28" t="s">
        <v>2890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8"/>
      <c r="AF2282" s="27"/>
      <c r="AG2282" s="27" t="s">
        <v>42</v>
      </c>
      <c r="AH2282" s="32">
        <v>0</v>
      </c>
      <c r="AI2282" t="e">
        <v>#N/A</v>
      </c>
    </row>
    <row r="2283" spans="1:35" ht="14.25" hidden="1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2891</v>
      </c>
      <c r="F2283" s="27" t="s">
        <v>2891</v>
      </c>
      <c r="G2283" s="27" t="s">
        <v>2891</v>
      </c>
      <c r="H2283" s="102" t="s">
        <v>2838</v>
      </c>
      <c r="I2283" s="8" t="s">
        <v>2839</v>
      </c>
      <c r="J2283" s="8" t="s">
        <v>2840</v>
      </c>
      <c r="K2283" s="8" t="s">
        <v>32</v>
      </c>
      <c r="L2283" s="28" t="s">
        <v>2892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8"/>
      <c r="AF2283" s="27"/>
      <c r="AG2283" s="27" t="s">
        <v>42</v>
      </c>
      <c r="AH2283" s="32">
        <v>0.37</v>
      </c>
      <c r="AI2283" t="e">
        <v>#N/A</v>
      </c>
    </row>
    <row r="2284" spans="1:35" ht="14.25" hidden="1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1662</v>
      </c>
      <c r="F2284" s="27" t="s">
        <v>2861</v>
      </c>
      <c r="G2284" s="27" t="s">
        <v>1662</v>
      </c>
      <c r="H2284" s="102" t="s">
        <v>2838</v>
      </c>
      <c r="I2284" s="8" t="s">
        <v>2839</v>
      </c>
      <c r="J2284" s="8" t="s">
        <v>2840</v>
      </c>
      <c r="K2284" s="8" t="s">
        <v>32</v>
      </c>
      <c r="L2284" s="28" t="s">
        <v>1663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8"/>
      <c r="AF2284" s="27"/>
      <c r="AG2284" s="27" t="s">
        <v>42</v>
      </c>
      <c r="AH2284" s="32">
        <v>0.37</v>
      </c>
      <c r="AI2284" t="e">
        <v>#N/A</v>
      </c>
    </row>
    <row r="2285" spans="1:35" ht="14.25" hidden="1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2893</v>
      </c>
      <c r="F2285" s="27" t="s">
        <v>2894</v>
      </c>
      <c r="G2285" s="27" t="s">
        <v>2893</v>
      </c>
      <c r="H2285" s="102" t="s">
        <v>2838</v>
      </c>
      <c r="I2285" s="8" t="s">
        <v>2839</v>
      </c>
      <c r="J2285" s="8" t="s">
        <v>2840</v>
      </c>
      <c r="K2285" s="8" t="s">
        <v>32</v>
      </c>
      <c r="L2285" s="28" t="s">
        <v>2893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8"/>
      <c r="AF2285" s="27"/>
      <c r="AG2285" s="27" t="s">
        <v>51</v>
      </c>
      <c r="AH2285" s="32">
        <v>0</v>
      </c>
      <c r="AI2285" t="e">
        <v>#N/A</v>
      </c>
    </row>
    <row r="2286" spans="1:35" ht="14.25" hidden="1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2895</v>
      </c>
      <c r="F2286" s="27" t="s">
        <v>2895</v>
      </c>
      <c r="G2286" s="27" t="s">
        <v>2895</v>
      </c>
      <c r="H2286" s="102" t="s">
        <v>2838</v>
      </c>
      <c r="I2286" s="8" t="s">
        <v>2839</v>
      </c>
      <c r="J2286" s="8" t="s">
        <v>2840</v>
      </c>
      <c r="K2286" s="8" t="s">
        <v>32</v>
      </c>
      <c r="L2286" s="28" t="s">
        <v>2895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8"/>
      <c r="AF2286" s="27"/>
      <c r="AG2286" s="27" t="s">
        <v>42</v>
      </c>
      <c r="AH2286" s="32">
        <v>0</v>
      </c>
      <c r="AI2286" t="e">
        <v>#N/A</v>
      </c>
    </row>
    <row r="2287" spans="1:35" ht="14.25" hidden="1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1557</v>
      </c>
      <c r="F2287" s="27" t="s">
        <v>1557</v>
      </c>
      <c r="G2287" s="27" t="s">
        <v>1557</v>
      </c>
      <c r="H2287" s="102" t="s">
        <v>2838</v>
      </c>
      <c r="I2287" s="8" t="s">
        <v>2839</v>
      </c>
      <c r="J2287" s="8" t="s">
        <v>2840</v>
      </c>
      <c r="K2287" s="8" t="s">
        <v>32</v>
      </c>
      <c r="L2287" s="28" t="s">
        <v>2870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8"/>
      <c r="AF2287" s="27"/>
      <c r="AG2287" s="27" t="s">
        <v>42</v>
      </c>
      <c r="AH2287" s="32">
        <v>0.46</v>
      </c>
      <c r="AI2287" t="e">
        <v>#N/A</v>
      </c>
    </row>
    <row r="2288" spans="1:35" ht="14.25" hidden="1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2838</v>
      </c>
      <c r="I2288" s="8" t="s">
        <v>2839</v>
      </c>
      <c r="J2288" s="8" t="s">
        <v>2840</v>
      </c>
      <c r="K2288" s="8" t="s">
        <v>32</v>
      </c>
      <c r="L2288" s="28" t="s">
        <v>2870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8"/>
      <c r="AF2288" s="27"/>
      <c r="AG2288" s="27" t="s">
        <v>42</v>
      </c>
      <c r="AH2288" s="32">
        <v>0.46</v>
      </c>
      <c r="AI2288" t="e">
        <v>#N/A</v>
      </c>
    </row>
    <row r="2289" spans="1:35" ht="14.25" hidden="1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1549</v>
      </c>
      <c r="F2289" s="27" t="s">
        <v>1549</v>
      </c>
      <c r="G2289" s="27" t="s">
        <v>1549</v>
      </c>
      <c r="H2289" s="102" t="s">
        <v>2838</v>
      </c>
      <c r="I2289" s="8" t="s">
        <v>2839</v>
      </c>
      <c r="J2289" s="8" t="s">
        <v>2840</v>
      </c>
      <c r="K2289" s="8" t="s">
        <v>32</v>
      </c>
      <c r="L2289" s="28" t="s">
        <v>2870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8"/>
      <c r="AF2289" s="27"/>
      <c r="AG2289" s="27" t="s">
        <v>51</v>
      </c>
      <c r="AH2289" s="32">
        <v>0.46</v>
      </c>
      <c r="AI2289" t="e">
        <v>#N/A</v>
      </c>
    </row>
    <row r="2290" spans="1:35" ht="14.25" hidden="1" customHeight="1">
      <c r="A2290" s="7">
        <v>43831</v>
      </c>
      <c r="B2290" s="27" t="s">
        <v>32</v>
      </c>
      <c r="C2290" s="27" t="s">
        <v>1516</v>
      </c>
      <c r="D2290" s="27" t="s">
        <v>1554</v>
      </c>
      <c r="E2290" s="27" t="s">
        <v>1532</v>
      </c>
      <c r="F2290" s="27" t="s">
        <v>1532</v>
      </c>
      <c r="G2290" s="27" t="s">
        <v>1532</v>
      </c>
      <c r="H2290" s="102" t="s">
        <v>2838</v>
      </c>
      <c r="I2290" s="8" t="s">
        <v>2839</v>
      </c>
      <c r="J2290" s="8" t="s">
        <v>2840</v>
      </c>
      <c r="K2290" s="8" t="s">
        <v>32</v>
      </c>
      <c r="L2290" s="28" t="s">
        <v>2870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8"/>
      <c r="AF2290" s="27"/>
      <c r="AG2290" s="27" t="s">
        <v>42</v>
      </c>
      <c r="AH2290" s="32">
        <v>0.46</v>
      </c>
      <c r="AI2290" t="e">
        <v>#N/A</v>
      </c>
    </row>
    <row r="2291" spans="1:35" ht="14.25" hidden="1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2838</v>
      </c>
      <c r="I2291" s="8" t="s">
        <v>2839</v>
      </c>
      <c r="J2291" s="8" t="s">
        <v>2840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8"/>
      <c r="AF2291" s="27"/>
      <c r="AG2291" s="27" t="s">
        <v>42</v>
      </c>
      <c r="AH2291" s="32">
        <v>0</v>
      </c>
      <c r="AI2291" t="e">
        <v>#N/A</v>
      </c>
    </row>
    <row r="2292" spans="1:35" ht="14.25" hidden="1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2896</v>
      </c>
      <c r="F2292" s="27" t="s">
        <v>2896</v>
      </c>
      <c r="G2292" s="27" t="s">
        <v>2896</v>
      </c>
      <c r="H2292" s="102" t="s">
        <v>2838</v>
      </c>
      <c r="I2292" s="8" t="s">
        <v>2839</v>
      </c>
      <c r="J2292" s="8" t="s">
        <v>2840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8"/>
      <c r="AF2292" s="27"/>
      <c r="AG2292" s="27" t="s">
        <v>42</v>
      </c>
      <c r="AH2292" s="32">
        <v>0</v>
      </c>
      <c r="AI2292" t="e">
        <v>#N/A</v>
      </c>
    </row>
    <row r="2293" spans="1:35" ht="14.25" hidden="1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2838</v>
      </c>
      <c r="I2293" s="8" t="s">
        <v>2839</v>
      </c>
      <c r="J2293" s="8" t="s">
        <v>2840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8"/>
      <c r="AF2293" s="27"/>
      <c r="AG2293" s="27" t="s">
        <v>51</v>
      </c>
      <c r="AH2293" s="32">
        <v>0</v>
      </c>
      <c r="AI2293" t="e">
        <v>#N/A</v>
      </c>
    </row>
    <row r="2294" spans="1:35" ht="14.25" hidden="1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2838</v>
      </c>
      <c r="I2294" s="8" t="s">
        <v>2839</v>
      </c>
      <c r="J2294" s="8" t="s">
        <v>2840</v>
      </c>
      <c r="K2294" s="8" t="s">
        <v>32</v>
      </c>
      <c r="L2294" s="28" t="s">
        <v>2897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8"/>
      <c r="AF2294" s="27"/>
      <c r="AG2294" s="27" t="s">
        <v>42</v>
      </c>
      <c r="AH2294" s="32">
        <v>0.36</v>
      </c>
      <c r="AI2294" t="e">
        <v>#N/A</v>
      </c>
    </row>
    <row r="2295" spans="1:35" ht="14.25" hidden="1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2838</v>
      </c>
      <c r="I2295" s="8" t="s">
        <v>2839</v>
      </c>
      <c r="J2295" s="8" t="s">
        <v>2840</v>
      </c>
      <c r="K2295" s="8" t="s">
        <v>32</v>
      </c>
      <c r="L2295" s="28" t="s">
        <v>2897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8"/>
      <c r="AF2295" s="27"/>
      <c r="AG2295" s="27" t="s">
        <v>42</v>
      </c>
      <c r="AH2295" s="32">
        <v>0.27</v>
      </c>
      <c r="AI2295" t="e">
        <v>#N/A</v>
      </c>
    </row>
    <row r="2296" spans="1:35" ht="14.25" hidden="1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2888</v>
      </c>
      <c r="F2296" s="27" t="s">
        <v>2889</v>
      </c>
      <c r="G2296" s="27" t="s">
        <v>2888</v>
      </c>
      <c r="H2296" s="102" t="s">
        <v>2838</v>
      </c>
      <c r="I2296" s="8" t="s">
        <v>2839</v>
      </c>
      <c r="J2296" s="8" t="s">
        <v>2840</v>
      </c>
      <c r="K2296" s="8" t="s">
        <v>32</v>
      </c>
      <c r="L2296" s="28" t="s">
        <v>2898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8"/>
      <c r="AF2296" s="27"/>
      <c r="AG2296" s="27" t="s">
        <v>42</v>
      </c>
      <c r="AH2296" s="32">
        <v>0</v>
      </c>
      <c r="AI2296" t="e">
        <v>#N/A</v>
      </c>
    </row>
    <row r="2297" spans="1:35" ht="14.25" hidden="1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2899</v>
      </c>
      <c r="F2297" s="27" t="s">
        <v>2899</v>
      </c>
      <c r="G2297" s="27" t="s">
        <v>2899</v>
      </c>
      <c r="H2297" s="102" t="s">
        <v>2838</v>
      </c>
      <c r="I2297" s="8" t="s">
        <v>2839</v>
      </c>
      <c r="J2297" s="8" t="s">
        <v>2840</v>
      </c>
      <c r="K2297" s="8" t="s">
        <v>32</v>
      </c>
      <c r="L2297" s="28" t="s">
        <v>2899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8"/>
      <c r="AF2297" s="27"/>
      <c r="AG2297" s="27" t="s">
        <v>51</v>
      </c>
      <c r="AH2297" s="32">
        <v>0</v>
      </c>
      <c r="AI2297" t="e">
        <v>#N/A</v>
      </c>
    </row>
    <row r="2298" spans="1:35" ht="14.25" hidden="1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2482</v>
      </c>
      <c r="F2298" s="27" t="s">
        <v>2482</v>
      </c>
      <c r="G2298" s="27" t="s">
        <v>2482</v>
      </c>
      <c r="H2298" s="102" t="s">
        <v>2838</v>
      </c>
      <c r="I2298" s="8" t="s">
        <v>2839</v>
      </c>
      <c r="J2298" s="8" t="s">
        <v>2840</v>
      </c>
      <c r="K2298" s="8" t="s">
        <v>32</v>
      </c>
      <c r="L2298" s="28" t="s">
        <v>2482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8"/>
      <c r="AF2298" s="27"/>
      <c r="AG2298" s="27" t="s">
        <v>42</v>
      </c>
      <c r="AH2298" s="32">
        <v>0</v>
      </c>
      <c r="AI2298" t="e">
        <v>#N/A</v>
      </c>
    </row>
    <row r="2299" spans="1:35" ht="14.25" hidden="1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2900</v>
      </c>
      <c r="F2299" s="27" t="s">
        <v>2900</v>
      </c>
      <c r="G2299" s="27" t="s">
        <v>2900</v>
      </c>
      <c r="H2299" s="102" t="s">
        <v>2838</v>
      </c>
      <c r="I2299" s="8" t="s">
        <v>2839</v>
      </c>
      <c r="J2299" s="8" t="s">
        <v>2840</v>
      </c>
      <c r="K2299" s="8" t="s">
        <v>32</v>
      </c>
      <c r="L2299" s="28" t="s">
        <v>2900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8"/>
      <c r="AF2299" s="27"/>
      <c r="AG2299" s="27" t="s">
        <v>42</v>
      </c>
      <c r="AH2299" s="32">
        <v>0</v>
      </c>
      <c r="AI2299" t="e">
        <v>#N/A</v>
      </c>
    </row>
    <row r="2300" spans="1:35" ht="14.25" hidden="1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2859</v>
      </c>
      <c r="F2300" s="27" t="s">
        <v>2859</v>
      </c>
      <c r="G2300" s="27" t="s">
        <v>2859</v>
      </c>
      <c r="H2300" s="102" t="s">
        <v>2838</v>
      </c>
      <c r="I2300" s="8" t="s">
        <v>2839</v>
      </c>
      <c r="J2300" s="8" t="s">
        <v>2840</v>
      </c>
      <c r="K2300" s="8" t="s">
        <v>32</v>
      </c>
      <c r="L2300" s="28" t="s">
        <v>1796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8"/>
      <c r="AF2300" s="27"/>
      <c r="AG2300" s="27" t="s">
        <v>42</v>
      </c>
      <c r="AH2300" s="32">
        <v>0.02</v>
      </c>
      <c r="AI2300" t="e">
        <v>#N/A</v>
      </c>
    </row>
    <row r="2301" spans="1:35" ht="14.25" hidden="1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2901</v>
      </c>
      <c r="F2301" s="27" t="s">
        <v>2901</v>
      </c>
      <c r="G2301" s="27" t="s">
        <v>2901</v>
      </c>
      <c r="H2301" s="102" t="s">
        <v>2838</v>
      </c>
      <c r="I2301" s="8" t="s">
        <v>2839</v>
      </c>
      <c r="J2301" s="8" t="s">
        <v>2840</v>
      </c>
      <c r="K2301" s="8" t="s">
        <v>32</v>
      </c>
      <c r="L2301" s="28" t="s">
        <v>2901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8"/>
      <c r="AF2301" s="27"/>
      <c r="AG2301" s="27" t="s">
        <v>51</v>
      </c>
      <c r="AH2301" s="32">
        <v>0</v>
      </c>
      <c r="AI2301" t="e">
        <v>#N/A</v>
      </c>
    </row>
    <row r="2302" spans="1:35" ht="14.25" hidden="1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2902</v>
      </c>
      <c r="F2302" s="27" t="s">
        <v>2903</v>
      </c>
      <c r="G2302" s="27" t="s">
        <v>2902</v>
      </c>
      <c r="H2302" s="102" t="s">
        <v>2838</v>
      </c>
      <c r="I2302" s="8" t="s">
        <v>2839</v>
      </c>
      <c r="J2302" s="8" t="s">
        <v>2840</v>
      </c>
      <c r="K2302" s="8" t="s">
        <v>32</v>
      </c>
      <c r="L2302" s="28" t="s">
        <v>2902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8"/>
      <c r="AF2302" s="27"/>
      <c r="AG2302" s="27" t="s">
        <v>42</v>
      </c>
      <c r="AH2302" s="32">
        <v>0.36</v>
      </c>
      <c r="AI2302" t="e">
        <v>#N/A</v>
      </c>
    </row>
    <row r="2303" spans="1:35" ht="14.25" hidden="1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2838</v>
      </c>
      <c r="I2303" s="8" t="s">
        <v>2839</v>
      </c>
      <c r="J2303" s="8" t="s">
        <v>2840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8"/>
      <c r="AF2303" s="27"/>
      <c r="AG2303" s="27" t="s">
        <v>51</v>
      </c>
      <c r="AH2303" s="32">
        <v>0</v>
      </c>
      <c r="AI2303" t="e">
        <v>#N/A</v>
      </c>
    </row>
    <row r="2304" spans="1:35" ht="14.25" hidden="1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2232</v>
      </c>
      <c r="F2304" s="27" t="s">
        <v>2232</v>
      </c>
      <c r="G2304" s="27" t="s">
        <v>2232</v>
      </c>
      <c r="H2304" s="102" t="s">
        <v>2838</v>
      </c>
      <c r="I2304" s="8" t="s">
        <v>2839</v>
      </c>
      <c r="J2304" s="8" t="s">
        <v>2840</v>
      </c>
      <c r="K2304" s="8" t="s">
        <v>32</v>
      </c>
      <c r="L2304" s="28" t="s">
        <v>2233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8"/>
      <c r="AF2304" s="27"/>
      <c r="AG2304" s="27" t="s">
        <v>51</v>
      </c>
      <c r="AH2304" s="32">
        <v>0</v>
      </c>
      <c r="AI2304" t="e">
        <v>#N/A</v>
      </c>
    </row>
    <row r="2305" spans="1:35" ht="14.25" hidden="1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2838</v>
      </c>
      <c r="I2305" s="8" t="s">
        <v>2839</v>
      </c>
      <c r="J2305" s="8" t="s">
        <v>2840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8"/>
      <c r="AF2305" s="27"/>
      <c r="AG2305" s="27" t="s">
        <v>42</v>
      </c>
      <c r="AH2305" s="32">
        <v>0</v>
      </c>
      <c r="AI2305" t="e">
        <v>#N/A</v>
      </c>
    </row>
    <row r="2306" spans="1:35" ht="14.25" hidden="1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2904</v>
      </c>
      <c r="F2306" s="27" t="s">
        <v>2905</v>
      </c>
      <c r="G2306" s="27" t="s">
        <v>2904</v>
      </c>
      <c r="H2306" s="102" t="s">
        <v>2838</v>
      </c>
      <c r="I2306" s="8" t="s">
        <v>2839</v>
      </c>
      <c r="J2306" s="8" t="s">
        <v>2840</v>
      </c>
      <c r="K2306" s="8" t="s">
        <v>32</v>
      </c>
      <c r="L2306" s="28" t="s">
        <v>2904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8"/>
      <c r="AF2306" s="27"/>
      <c r="AG2306" s="27" t="s">
        <v>42</v>
      </c>
      <c r="AH2306" s="32">
        <v>0</v>
      </c>
      <c r="AI2306" t="e">
        <v>#N/A</v>
      </c>
    </row>
    <row r="2307" spans="1:35" ht="14.25" hidden="1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2838</v>
      </c>
      <c r="I2307" s="8" t="s">
        <v>2839</v>
      </c>
      <c r="J2307" s="8" t="s">
        <v>2840</v>
      </c>
      <c r="K2307" s="8" t="s">
        <v>32</v>
      </c>
      <c r="L2307" s="28" t="s">
        <v>2879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8"/>
      <c r="AF2307" s="27"/>
      <c r="AG2307" s="27" t="s">
        <v>42</v>
      </c>
      <c r="AH2307" s="32">
        <v>0.3</v>
      </c>
      <c r="AI2307" t="e">
        <v>#N/A</v>
      </c>
    </row>
    <row r="2308" spans="1:35" ht="14.25" hidden="1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2838</v>
      </c>
      <c r="I2308" s="8" t="s">
        <v>2839</v>
      </c>
      <c r="J2308" s="8" t="s">
        <v>2840</v>
      </c>
      <c r="K2308" s="8" t="s">
        <v>32</v>
      </c>
      <c r="L2308" s="28" t="s">
        <v>2906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8"/>
      <c r="AF2308" s="27"/>
      <c r="AG2308" s="27" t="s">
        <v>51</v>
      </c>
      <c r="AH2308" s="32">
        <v>0</v>
      </c>
      <c r="AI2308" t="e">
        <v>#N/A</v>
      </c>
    </row>
    <row r="2309" spans="1:35" ht="14.25" hidden="1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2896</v>
      </c>
      <c r="F2309" s="27" t="s">
        <v>2896</v>
      </c>
      <c r="G2309" s="27" t="s">
        <v>2896</v>
      </c>
      <c r="H2309" s="102" t="s">
        <v>2838</v>
      </c>
      <c r="I2309" s="8" t="s">
        <v>2839</v>
      </c>
      <c r="J2309" s="8" t="s">
        <v>2840</v>
      </c>
      <c r="K2309" s="8" t="s">
        <v>32</v>
      </c>
      <c r="L2309" s="28" t="s">
        <v>4491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8"/>
      <c r="AF2309" s="27"/>
      <c r="AG2309" s="27" t="s">
        <v>42</v>
      </c>
      <c r="AH2309" s="32">
        <v>0.24</v>
      </c>
      <c r="AI2309" t="e">
        <v>#N/A</v>
      </c>
    </row>
    <row r="2310" spans="1:35" ht="14.25" hidden="1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2907</v>
      </c>
      <c r="F2310" s="27" t="s">
        <v>2907</v>
      </c>
      <c r="G2310" s="27" t="s">
        <v>2907</v>
      </c>
      <c r="H2310" s="102" t="s">
        <v>2838</v>
      </c>
      <c r="I2310" s="8" t="s">
        <v>2839</v>
      </c>
      <c r="J2310" s="8" t="s">
        <v>2840</v>
      </c>
      <c r="K2310" s="8" t="s">
        <v>32</v>
      </c>
      <c r="L2310" s="28" t="s">
        <v>1564</v>
      </c>
      <c r="M2310" s="27"/>
      <c r="N2310" s="27" t="s">
        <v>108</v>
      </c>
      <c r="O2310" s="8" t="s">
        <v>3312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8"/>
      <c r="AF2310" s="27"/>
      <c r="AG2310" s="27" t="s">
        <v>42</v>
      </c>
      <c r="AH2310" s="32">
        <v>0.41</v>
      </c>
      <c r="AI2310" t="e">
        <v>#N/A</v>
      </c>
    </row>
    <row r="2311" spans="1:35" ht="14.25" hidden="1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1564</v>
      </c>
      <c r="F2311" s="27" t="s">
        <v>1564</v>
      </c>
      <c r="G2311" s="27" t="s">
        <v>1564</v>
      </c>
      <c r="H2311" s="102" t="s">
        <v>2838</v>
      </c>
      <c r="I2311" s="8" t="s">
        <v>2839</v>
      </c>
      <c r="J2311" s="8" t="s">
        <v>2840</v>
      </c>
      <c r="K2311" s="8" t="s">
        <v>32</v>
      </c>
      <c r="L2311" s="28" t="s">
        <v>1564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8"/>
      <c r="AF2311" s="27"/>
      <c r="AG2311" s="27" t="s">
        <v>42</v>
      </c>
      <c r="AH2311" s="32">
        <v>0.41</v>
      </c>
      <c r="AI2311" t="e">
        <v>#N/A</v>
      </c>
    </row>
    <row r="2312" spans="1:35" ht="14.25" hidden="1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2908</v>
      </c>
      <c r="F2312" s="27" t="s">
        <v>2908</v>
      </c>
      <c r="G2312" s="27" t="s">
        <v>2908</v>
      </c>
      <c r="H2312" s="102" t="s">
        <v>2838</v>
      </c>
      <c r="I2312" s="8" t="s">
        <v>2839</v>
      </c>
      <c r="J2312" s="8" t="s">
        <v>2840</v>
      </c>
      <c r="K2312" s="8" t="s">
        <v>32</v>
      </c>
      <c r="L2312" s="28" t="s">
        <v>1564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8"/>
      <c r="AF2312" s="27"/>
      <c r="AG2312" s="27" t="s">
        <v>42</v>
      </c>
      <c r="AH2312" s="32">
        <v>0.41</v>
      </c>
      <c r="AI2312" t="e">
        <v>#N/A</v>
      </c>
    </row>
    <row r="2313" spans="1:35" ht="14.25" hidden="1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2908</v>
      </c>
      <c r="F2313" s="27" t="s">
        <v>2908</v>
      </c>
      <c r="G2313" s="27" t="s">
        <v>2908</v>
      </c>
      <c r="H2313" s="102" t="s">
        <v>2838</v>
      </c>
      <c r="I2313" s="8" t="s">
        <v>2839</v>
      </c>
      <c r="J2313" s="8" t="s">
        <v>2840</v>
      </c>
      <c r="K2313" s="8" t="s">
        <v>32</v>
      </c>
      <c r="L2313" s="28" t="s">
        <v>1564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8"/>
      <c r="AF2313" s="27"/>
      <c r="AG2313" s="27" t="s">
        <v>42</v>
      </c>
      <c r="AH2313" s="32">
        <v>0.41</v>
      </c>
      <c r="AI2313" t="e">
        <v>#N/A</v>
      </c>
    </row>
    <row r="2314" spans="1:35" ht="14.25" hidden="1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2838</v>
      </c>
      <c r="I2314" s="8" t="s">
        <v>2839</v>
      </c>
      <c r="J2314" s="8" t="s">
        <v>2840</v>
      </c>
      <c r="K2314" s="8" t="s">
        <v>32</v>
      </c>
      <c r="L2314" s="28" t="s">
        <v>1564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8"/>
      <c r="AF2314" s="27"/>
      <c r="AG2314" s="27" t="s">
        <v>42</v>
      </c>
      <c r="AH2314" s="32">
        <v>0.37</v>
      </c>
      <c r="AI2314" t="e">
        <v>#N/A</v>
      </c>
    </row>
    <row r="2315" spans="1:35" ht="14.25" hidden="1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2909</v>
      </c>
      <c r="F2315" s="27" t="s">
        <v>2910</v>
      </c>
      <c r="G2315" s="27" t="s">
        <v>2909</v>
      </c>
      <c r="H2315" s="102" t="s">
        <v>2838</v>
      </c>
      <c r="I2315" s="8" t="s">
        <v>2839</v>
      </c>
      <c r="J2315" s="8" t="s">
        <v>2840</v>
      </c>
      <c r="K2315" s="8" t="s">
        <v>32</v>
      </c>
      <c r="L2315" s="28" t="s">
        <v>1564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8"/>
      <c r="AF2315" s="27"/>
      <c r="AG2315" s="27" t="s">
        <v>42</v>
      </c>
      <c r="AH2315" s="32">
        <v>0.46</v>
      </c>
      <c r="AI2315" t="e">
        <v>#N/A</v>
      </c>
    </row>
    <row r="2316" spans="1:35" ht="14.25" hidden="1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1528</v>
      </c>
      <c r="F2316" s="27" t="s">
        <v>1528</v>
      </c>
      <c r="G2316" s="27" t="s">
        <v>1528</v>
      </c>
      <c r="H2316" s="102" t="s">
        <v>2838</v>
      </c>
      <c r="I2316" s="8" t="s">
        <v>2839</v>
      </c>
      <c r="J2316" s="8" t="s">
        <v>2840</v>
      </c>
      <c r="K2316" s="8" t="s">
        <v>32</v>
      </c>
      <c r="L2316" s="28" t="s">
        <v>1564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8"/>
      <c r="AF2316" s="27"/>
      <c r="AG2316" s="27" t="s">
        <v>42</v>
      </c>
      <c r="AH2316" s="32">
        <v>0.37</v>
      </c>
      <c r="AI2316" t="e">
        <v>#N/A</v>
      </c>
    </row>
    <row r="2317" spans="1:35" ht="14.25" hidden="1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1528</v>
      </c>
      <c r="F2317" s="27" t="s">
        <v>1528</v>
      </c>
      <c r="G2317" s="27" t="s">
        <v>1528</v>
      </c>
      <c r="H2317" s="102" t="s">
        <v>2838</v>
      </c>
      <c r="I2317" s="8" t="s">
        <v>2839</v>
      </c>
      <c r="J2317" s="8" t="s">
        <v>2840</v>
      </c>
      <c r="K2317" s="8" t="s">
        <v>32</v>
      </c>
      <c r="L2317" s="28" t="s">
        <v>1564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8"/>
      <c r="AF2317" s="27"/>
      <c r="AG2317" s="27" t="s">
        <v>42</v>
      </c>
      <c r="AH2317" s="32">
        <v>0.46</v>
      </c>
      <c r="AI2317" t="e">
        <v>#N/A</v>
      </c>
    </row>
    <row r="2318" spans="1:35" ht="14.25" hidden="1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1528</v>
      </c>
      <c r="F2318" s="27" t="s">
        <v>1528</v>
      </c>
      <c r="G2318" s="27" t="s">
        <v>1528</v>
      </c>
      <c r="H2318" s="102" t="s">
        <v>2838</v>
      </c>
      <c r="I2318" s="8" t="s">
        <v>2839</v>
      </c>
      <c r="J2318" s="8" t="s">
        <v>2840</v>
      </c>
      <c r="K2318" s="8" t="s">
        <v>32</v>
      </c>
      <c r="L2318" s="28" t="s">
        <v>1564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8"/>
      <c r="AF2318" s="27"/>
      <c r="AG2318" s="27" t="s">
        <v>42</v>
      </c>
      <c r="AH2318" s="32">
        <v>0.41</v>
      </c>
      <c r="AI2318" t="e">
        <v>#N/A</v>
      </c>
    </row>
    <row r="2319" spans="1:35" ht="14.25" hidden="1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1568</v>
      </c>
      <c r="F2319" s="27" t="s">
        <v>1568</v>
      </c>
      <c r="G2319" s="27" t="s">
        <v>1568</v>
      </c>
      <c r="H2319" s="102" t="s">
        <v>2838</v>
      </c>
      <c r="I2319" s="8" t="s">
        <v>2839</v>
      </c>
      <c r="J2319" s="8" t="s">
        <v>2840</v>
      </c>
      <c r="K2319" s="8" t="s">
        <v>32</v>
      </c>
      <c r="L2319" s="28" t="s">
        <v>1564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8"/>
      <c r="AF2319" s="27"/>
      <c r="AG2319" s="27" t="s">
        <v>42</v>
      </c>
      <c r="AH2319" s="32">
        <v>0.37</v>
      </c>
      <c r="AI2319" t="e">
        <v>#N/A</v>
      </c>
    </row>
    <row r="2320" spans="1:35" ht="14.25" hidden="1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2883</v>
      </c>
      <c r="F2320" s="27" t="s">
        <v>2884</v>
      </c>
      <c r="G2320" s="27" t="s">
        <v>2883</v>
      </c>
      <c r="H2320" s="102" t="s">
        <v>2838</v>
      </c>
      <c r="I2320" s="8" t="s">
        <v>2839</v>
      </c>
      <c r="J2320" s="8" t="s">
        <v>2840</v>
      </c>
      <c r="K2320" s="8" t="s">
        <v>32</v>
      </c>
      <c r="L2320" s="28" t="s">
        <v>1564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8"/>
      <c r="AF2320" s="27"/>
      <c r="AG2320" s="27" t="s">
        <v>42</v>
      </c>
      <c r="AH2320" s="32">
        <v>0.41</v>
      </c>
      <c r="AI2320" t="e">
        <v>#N/A</v>
      </c>
    </row>
    <row r="2321" spans="1:35" ht="14.25" hidden="1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2911</v>
      </c>
      <c r="F2321" s="27" t="s">
        <v>2911</v>
      </c>
      <c r="G2321" s="27" t="s">
        <v>2911</v>
      </c>
      <c r="H2321" s="102" t="s">
        <v>2838</v>
      </c>
      <c r="I2321" s="8" t="s">
        <v>2839</v>
      </c>
      <c r="J2321" s="8" t="s">
        <v>2840</v>
      </c>
      <c r="K2321" s="8" t="s">
        <v>32</v>
      </c>
      <c r="L2321" s="28" t="s">
        <v>1564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8"/>
      <c r="AF2321" s="27"/>
      <c r="AG2321" s="27" t="s">
        <v>42</v>
      </c>
      <c r="AH2321" s="32">
        <v>0.46</v>
      </c>
      <c r="AI2321" t="e">
        <v>#N/A</v>
      </c>
    </row>
    <row r="2322" spans="1:35" ht="14.25" hidden="1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2868</v>
      </c>
      <c r="F2322" s="27" t="s">
        <v>2868</v>
      </c>
      <c r="G2322" s="27" t="s">
        <v>2868</v>
      </c>
      <c r="H2322" s="102" t="s">
        <v>2838</v>
      </c>
      <c r="I2322" s="8" t="s">
        <v>2839</v>
      </c>
      <c r="J2322" s="8" t="s">
        <v>2840</v>
      </c>
      <c r="K2322" s="8" t="s">
        <v>32</v>
      </c>
      <c r="L2322" s="28" t="s">
        <v>1564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8"/>
      <c r="AF2322" s="27"/>
      <c r="AG2322" s="27" t="s">
        <v>42</v>
      </c>
      <c r="AH2322" s="32">
        <v>0.41</v>
      </c>
      <c r="AI2322" t="e">
        <v>#N/A</v>
      </c>
    </row>
    <row r="2323" spans="1:35" ht="14.25" hidden="1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1537</v>
      </c>
      <c r="F2323" s="27" t="s">
        <v>1579</v>
      </c>
      <c r="G2323" s="27" t="s">
        <v>1537</v>
      </c>
      <c r="H2323" s="102" t="s">
        <v>2838</v>
      </c>
      <c r="I2323" s="8" t="s">
        <v>2839</v>
      </c>
      <c r="J2323" s="8" t="s">
        <v>2840</v>
      </c>
      <c r="K2323" s="8" t="s">
        <v>32</v>
      </c>
      <c r="L2323" s="28" t="s">
        <v>1564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8"/>
      <c r="AF2323" s="27"/>
      <c r="AG2323" s="27" t="s">
        <v>42</v>
      </c>
      <c r="AH2323" s="32">
        <v>0.41</v>
      </c>
      <c r="AI2323" t="e">
        <v>#N/A</v>
      </c>
    </row>
    <row r="2324" spans="1:35" ht="14.25" hidden="1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1538</v>
      </c>
      <c r="F2324" s="27" t="s">
        <v>1538</v>
      </c>
      <c r="G2324" s="27" t="s">
        <v>1538</v>
      </c>
      <c r="H2324" s="102" t="s">
        <v>2838</v>
      </c>
      <c r="I2324" s="8" t="s">
        <v>2839</v>
      </c>
      <c r="J2324" s="8" t="s">
        <v>2840</v>
      </c>
      <c r="K2324" s="8" t="s">
        <v>32</v>
      </c>
      <c r="L2324" s="28" t="s">
        <v>1564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8"/>
      <c r="AF2324" s="27"/>
      <c r="AG2324" s="27" t="s">
        <v>42</v>
      </c>
      <c r="AH2324" s="32">
        <v>0.41</v>
      </c>
      <c r="AI2324" t="e">
        <v>#N/A</v>
      </c>
    </row>
    <row r="2325" spans="1:35" ht="14.25" hidden="1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1538</v>
      </c>
      <c r="F2325" s="27" t="s">
        <v>1538</v>
      </c>
      <c r="G2325" s="27" t="s">
        <v>1538</v>
      </c>
      <c r="H2325" s="102" t="s">
        <v>2838</v>
      </c>
      <c r="I2325" s="8" t="s">
        <v>2839</v>
      </c>
      <c r="J2325" s="8" t="s">
        <v>2840</v>
      </c>
      <c r="K2325" s="8" t="s">
        <v>32</v>
      </c>
      <c r="L2325" s="28" t="s">
        <v>1564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8"/>
      <c r="AF2325" s="27"/>
      <c r="AG2325" s="27" t="s">
        <v>42</v>
      </c>
      <c r="AH2325" s="32">
        <v>0.41</v>
      </c>
      <c r="AI2325" t="e">
        <v>#N/A</v>
      </c>
    </row>
    <row r="2326" spans="1:35" ht="14.25" hidden="1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2869</v>
      </c>
      <c r="F2326" s="27" t="s">
        <v>2869</v>
      </c>
      <c r="G2326" s="27" t="s">
        <v>2869</v>
      </c>
      <c r="H2326" s="102" t="s">
        <v>2838</v>
      </c>
      <c r="I2326" s="8" t="s">
        <v>2839</v>
      </c>
      <c r="J2326" s="8" t="s">
        <v>2840</v>
      </c>
      <c r="K2326" s="8" t="s">
        <v>32</v>
      </c>
      <c r="L2326" s="28" t="s">
        <v>1564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8"/>
      <c r="AF2326" s="27"/>
      <c r="AG2326" s="27" t="s">
        <v>42</v>
      </c>
      <c r="AH2326" s="32">
        <v>0.41</v>
      </c>
      <c r="AI2326" t="e">
        <v>#N/A</v>
      </c>
    </row>
    <row r="2327" spans="1:35" ht="14.25" hidden="1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2912</v>
      </c>
      <c r="F2327" s="27" t="s">
        <v>2912</v>
      </c>
      <c r="G2327" s="27" t="s">
        <v>2912</v>
      </c>
      <c r="H2327" s="102" t="s">
        <v>2838</v>
      </c>
      <c r="I2327" s="8" t="s">
        <v>2839</v>
      </c>
      <c r="J2327" s="8" t="s">
        <v>2840</v>
      </c>
      <c r="K2327" s="8" t="s">
        <v>32</v>
      </c>
      <c r="L2327" s="28" t="s">
        <v>1564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8"/>
      <c r="AF2327" s="27"/>
      <c r="AG2327" s="27" t="s">
        <v>42</v>
      </c>
      <c r="AH2327" s="32">
        <v>0.46</v>
      </c>
      <c r="AI2327" t="e">
        <v>#N/A</v>
      </c>
    </row>
    <row r="2328" spans="1:35" ht="14.25" hidden="1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2913</v>
      </c>
      <c r="F2328" s="27" t="s">
        <v>2913</v>
      </c>
      <c r="G2328" s="27" t="s">
        <v>2913</v>
      </c>
      <c r="H2328" s="102" t="s">
        <v>2838</v>
      </c>
      <c r="I2328" s="8" t="s">
        <v>2839</v>
      </c>
      <c r="J2328" s="8" t="s">
        <v>2840</v>
      </c>
      <c r="K2328" s="8" t="s">
        <v>32</v>
      </c>
      <c r="L2328" s="28" t="s">
        <v>1564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8"/>
      <c r="AF2328" s="27"/>
      <c r="AG2328" s="27" t="s">
        <v>42</v>
      </c>
      <c r="AH2328" s="32">
        <v>0.41</v>
      </c>
      <c r="AI2328" t="e">
        <v>#N/A</v>
      </c>
    </row>
    <row r="2329" spans="1:35" ht="14.25" hidden="1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2881</v>
      </c>
      <c r="F2329" s="27" t="s">
        <v>2881</v>
      </c>
      <c r="G2329" s="27" t="s">
        <v>2881</v>
      </c>
      <c r="H2329" s="102" t="s">
        <v>2838</v>
      </c>
      <c r="I2329" s="8" t="s">
        <v>2839</v>
      </c>
      <c r="J2329" s="8" t="s">
        <v>2840</v>
      </c>
      <c r="K2329" s="8" t="s">
        <v>32</v>
      </c>
      <c r="L2329" s="28" t="s">
        <v>1564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8"/>
      <c r="AF2329" s="27"/>
      <c r="AG2329" s="27" t="s">
        <v>42</v>
      </c>
      <c r="AH2329" s="32">
        <v>0.46</v>
      </c>
      <c r="AI2329" t="e">
        <v>#N/A</v>
      </c>
    </row>
    <row r="2330" spans="1:35" ht="14.25" hidden="1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2881</v>
      </c>
      <c r="F2330" s="27" t="s">
        <v>2881</v>
      </c>
      <c r="G2330" s="27" t="s">
        <v>2881</v>
      </c>
      <c r="H2330" s="102" t="s">
        <v>2838</v>
      </c>
      <c r="I2330" s="8" t="s">
        <v>2839</v>
      </c>
      <c r="J2330" s="8" t="s">
        <v>2840</v>
      </c>
      <c r="K2330" s="8" t="s">
        <v>32</v>
      </c>
      <c r="L2330" s="28" t="s">
        <v>1564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8"/>
      <c r="AF2330" s="27"/>
      <c r="AG2330" s="27" t="s">
        <v>42</v>
      </c>
      <c r="AH2330" s="32">
        <v>0.41</v>
      </c>
      <c r="AI2330" t="e">
        <v>#N/A</v>
      </c>
    </row>
    <row r="2331" spans="1:35" ht="14.25" hidden="1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2914</v>
      </c>
      <c r="F2331" s="27" t="s">
        <v>2914</v>
      </c>
      <c r="G2331" s="27" t="s">
        <v>2914</v>
      </c>
      <c r="H2331" s="102" t="s">
        <v>2838</v>
      </c>
      <c r="I2331" s="8" t="s">
        <v>2839</v>
      </c>
      <c r="J2331" s="8" t="s">
        <v>2840</v>
      </c>
      <c r="K2331" s="8" t="s">
        <v>32</v>
      </c>
      <c r="L2331" s="28" t="s">
        <v>1564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8"/>
      <c r="AF2331" s="27"/>
      <c r="AG2331" s="27" t="s">
        <v>42</v>
      </c>
      <c r="AH2331" s="32">
        <v>0.41</v>
      </c>
      <c r="AI2331" t="e">
        <v>#N/A</v>
      </c>
    </row>
    <row r="2332" spans="1:35" ht="14.25" hidden="1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2915</v>
      </c>
      <c r="F2332" s="27" t="s">
        <v>2915</v>
      </c>
      <c r="G2332" s="27" t="s">
        <v>2915</v>
      </c>
      <c r="H2332" s="102" t="s">
        <v>2838</v>
      </c>
      <c r="I2332" s="8" t="s">
        <v>2839</v>
      </c>
      <c r="J2332" s="8" t="s">
        <v>2840</v>
      </c>
      <c r="K2332" s="8" t="s">
        <v>32</v>
      </c>
      <c r="L2332" s="28" t="s">
        <v>1564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8"/>
      <c r="AF2332" s="27"/>
      <c r="AG2332" s="27" t="s">
        <v>42</v>
      </c>
      <c r="AH2332" s="32">
        <v>0.41</v>
      </c>
      <c r="AI2332" t="e">
        <v>#N/A</v>
      </c>
    </row>
    <row r="2333" spans="1:35" ht="14.25" hidden="1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2916</v>
      </c>
      <c r="F2333" s="27" t="s">
        <v>2916</v>
      </c>
      <c r="G2333" s="27" t="s">
        <v>2916</v>
      </c>
      <c r="H2333" s="102" t="s">
        <v>2838</v>
      </c>
      <c r="I2333" s="8" t="s">
        <v>2839</v>
      </c>
      <c r="J2333" s="8" t="s">
        <v>2840</v>
      </c>
      <c r="K2333" s="8" t="s">
        <v>32</v>
      </c>
      <c r="L2333" s="28" t="s">
        <v>1564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8"/>
      <c r="AF2333" s="27"/>
      <c r="AG2333" s="27" t="s">
        <v>42</v>
      </c>
      <c r="AH2333" s="32">
        <v>0.41</v>
      </c>
      <c r="AI2333" t="e">
        <v>#N/A</v>
      </c>
    </row>
    <row r="2334" spans="1:35" ht="14.25" hidden="1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2917</v>
      </c>
      <c r="F2334" s="27" t="s">
        <v>2917</v>
      </c>
      <c r="G2334" s="27" t="s">
        <v>2917</v>
      </c>
      <c r="H2334" s="102" t="s">
        <v>2838</v>
      </c>
      <c r="I2334" s="8" t="s">
        <v>2839</v>
      </c>
      <c r="J2334" s="8" t="s">
        <v>2840</v>
      </c>
      <c r="K2334" s="8" t="s">
        <v>32</v>
      </c>
      <c r="L2334" s="28" t="s">
        <v>1564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8"/>
      <c r="AF2334" s="27"/>
      <c r="AG2334" s="27" t="s">
        <v>42</v>
      </c>
      <c r="AH2334" s="32">
        <v>0.46</v>
      </c>
      <c r="AI2334" t="e">
        <v>#N/A</v>
      </c>
    </row>
    <row r="2335" spans="1:35" ht="14.25" hidden="1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1604</v>
      </c>
      <c r="F2335" s="27" t="s">
        <v>1604</v>
      </c>
      <c r="G2335" s="27" t="s">
        <v>1604</v>
      </c>
      <c r="H2335" s="102" t="s">
        <v>2838</v>
      </c>
      <c r="I2335" s="8" t="s">
        <v>2839</v>
      </c>
      <c r="J2335" s="8" t="s">
        <v>2840</v>
      </c>
      <c r="K2335" s="8" t="s">
        <v>32</v>
      </c>
      <c r="L2335" s="28" t="s">
        <v>1564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8"/>
      <c r="AF2335" s="27"/>
      <c r="AG2335" s="27" t="s">
        <v>51</v>
      </c>
      <c r="AH2335" s="32">
        <v>0.37</v>
      </c>
      <c r="AI2335" t="e">
        <v>#N/A</v>
      </c>
    </row>
    <row r="2336" spans="1:35" ht="14.25" hidden="1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1604</v>
      </c>
      <c r="F2336" s="27" t="s">
        <v>1604</v>
      </c>
      <c r="G2336" s="27" t="s">
        <v>1604</v>
      </c>
      <c r="H2336" s="102" t="s">
        <v>2838</v>
      </c>
      <c r="I2336" s="8" t="s">
        <v>2839</v>
      </c>
      <c r="J2336" s="8" t="s">
        <v>2840</v>
      </c>
      <c r="K2336" s="8" t="s">
        <v>32</v>
      </c>
      <c r="L2336" s="28" t="s">
        <v>1564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8"/>
      <c r="AF2336" s="27"/>
      <c r="AG2336" s="27" t="s">
        <v>51</v>
      </c>
      <c r="AH2336" s="32">
        <v>0.41</v>
      </c>
      <c r="AI2336" t="e">
        <v>#N/A</v>
      </c>
    </row>
    <row r="2337" spans="1:35" ht="14.25" hidden="1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1604</v>
      </c>
      <c r="F2337" s="27" t="s">
        <v>1604</v>
      </c>
      <c r="G2337" s="27" t="s">
        <v>1604</v>
      </c>
      <c r="H2337" s="102" t="s">
        <v>2838</v>
      </c>
      <c r="I2337" s="8" t="s">
        <v>2839</v>
      </c>
      <c r="J2337" s="8" t="s">
        <v>2840</v>
      </c>
      <c r="K2337" s="8" t="s">
        <v>32</v>
      </c>
      <c r="L2337" s="28" t="s">
        <v>1564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8"/>
      <c r="AF2337" s="27"/>
      <c r="AG2337" s="27" t="s">
        <v>51</v>
      </c>
      <c r="AH2337" s="32">
        <v>0.46</v>
      </c>
      <c r="AI2337" t="e">
        <v>#N/A</v>
      </c>
    </row>
    <row r="2338" spans="1:35" ht="14.25" hidden="1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2918</v>
      </c>
      <c r="F2338" s="27" t="s">
        <v>2918</v>
      </c>
      <c r="G2338" s="27" t="s">
        <v>2918</v>
      </c>
      <c r="H2338" s="102" t="s">
        <v>2838</v>
      </c>
      <c r="I2338" s="8" t="s">
        <v>2839</v>
      </c>
      <c r="J2338" s="8" t="s">
        <v>2840</v>
      </c>
      <c r="K2338" s="8" t="s">
        <v>32</v>
      </c>
      <c r="L2338" s="28" t="s">
        <v>1564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8"/>
      <c r="AF2338" s="27"/>
      <c r="AG2338" s="27" t="s">
        <v>42</v>
      </c>
      <c r="AH2338" s="32">
        <v>0.37</v>
      </c>
      <c r="AI2338" t="e">
        <v>#N/A</v>
      </c>
    </row>
    <row r="2339" spans="1:35" ht="14.25" hidden="1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2919</v>
      </c>
      <c r="F2339" s="27" t="s">
        <v>2919</v>
      </c>
      <c r="G2339" s="27" t="s">
        <v>2919</v>
      </c>
      <c r="H2339" s="102" t="s">
        <v>2838</v>
      </c>
      <c r="I2339" s="8" t="s">
        <v>2839</v>
      </c>
      <c r="J2339" s="8" t="s">
        <v>2840</v>
      </c>
      <c r="K2339" s="8" t="s">
        <v>32</v>
      </c>
      <c r="L2339" s="28" t="s">
        <v>1564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8"/>
      <c r="AF2339" s="27"/>
      <c r="AG2339" s="27" t="s">
        <v>42</v>
      </c>
      <c r="AH2339" s="32">
        <v>0.46</v>
      </c>
      <c r="AI2339" t="e">
        <v>#N/A</v>
      </c>
    </row>
    <row r="2340" spans="1:35" ht="14.25" hidden="1" customHeight="1">
      <c r="A2340" s="7">
        <v>43831</v>
      </c>
      <c r="B2340" s="27" t="s">
        <v>32</v>
      </c>
      <c r="C2340" s="27" t="s">
        <v>1516</v>
      </c>
      <c r="D2340" s="27" t="s">
        <v>1554</v>
      </c>
      <c r="E2340" s="27" t="s">
        <v>2920</v>
      </c>
      <c r="F2340" s="27" t="s">
        <v>2920</v>
      </c>
      <c r="G2340" s="27" t="s">
        <v>2920</v>
      </c>
      <c r="H2340" s="102" t="s">
        <v>2838</v>
      </c>
      <c r="I2340" s="8" t="s">
        <v>2839</v>
      </c>
      <c r="J2340" s="8" t="s">
        <v>2840</v>
      </c>
      <c r="K2340" s="8" t="s">
        <v>32</v>
      </c>
      <c r="L2340" s="28" t="s">
        <v>1564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8"/>
      <c r="AF2340" s="27"/>
      <c r="AG2340" s="27" t="s">
        <v>42</v>
      </c>
      <c r="AH2340" s="32">
        <v>0.41</v>
      </c>
      <c r="AI2340" t="e">
        <v>#N/A</v>
      </c>
    </row>
    <row r="2341" spans="1:35" ht="16.5" hidden="1" customHeight="1">
      <c r="A2341" s="7">
        <v>43831</v>
      </c>
      <c r="B2341" s="27" t="s">
        <v>32</v>
      </c>
      <c r="C2341" s="27" t="s">
        <v>1516</v>
      </c>
      <c r="D2341" s="27" t="s">
        <v>1554</v>
      </c>
      <c r="E2341" s="27" t="s">
        <v>2920</v>
      </c>
      <c r="F2341" s="27" t="s">
        <v>2920</v>
      </c>
      <c r="G2341" s="27" t="s">
        <v>2920</v>
      </c>
      <c r="H2341" s="102" t="s">
        <v>2838</v>
      </c>
      <c r="I2341" s="8" t="s">
        <v>2839</v>
      </c>
      <c r="J2341" s="8" t="s">
        <v>2840</v>
      </c>
      <c r="K2341" s="8" t="s">
        <v>32</v>
      </c>
      <c r="L2341" s="28" t="s">
        <v>1564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8"/>
      <c r="AF2341" s="27"/>
      <c r="AG2341" s="27" t="s">
        <v>42</v>
      </c>
      <c r="AH2341" s="32">
        <v>0.46</v>
      </c>
      <c r="AI2341" t="e">
        <v>#N/A</v>
      </c>
    </row>
    <row r="2342" spans="1:35" ht="14.25" hidden="1" customHeight="1">
      <c r="A2342" s="7">
        <v>43831</v>
      </c>
      <c r="B2342" s="27" t="s">
        <v>32</v>
      </c>
      <c r="C2342" s="27" t="s">
        <v>1516</v>
      </c>
      <c r="D2342" s="27" t="s">
        <v>1554</v>
      </c>
      <c r="E2342" s="27" t="s">
        <v>2921</v>
      </c>
      <c r="F2342" s="27" t="s">
        <v>2921</v>
      </c>
      <c r="G2342" s="27" t="s">
        <v>2921</v>
      </c>
      <c r="H2342" s="102" t="s">
        <v>2838</v>
      </c>
      <c r="I2342" s="8" t="s">
        <v>2839</v>
      </c>
      <c r="J2342" s="8" t="s">
        <v>2840</v>
      </c>
      <c r="K2342" s="8" t="s">
        <v>32</v>
      </c>
      <c r="L2342" s="28" t="s">
        <v>1564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8"/>
      <c r="AF2342" s="27"/>
      <c r="AG2342" s="27" t="s">
        <v>42</v>
      </c>
      <c r="AH2342" s="32">
        <v>0.37</v>
      </c>
      <c r="AI2342" t="e">
        <v>#N/A</v>
      </c>
    </row>
    <row r="2343" spans="1:35" ht="14.25" hidden="1" customHeight="1">
      <c r="A2343" s="7">
        <v>43831</v>
      </c>
      <c r="B2343" s="27" t="s">
        <v>32</v>
      </c>
      <c r="C2343" s="27" t="s">
        <v>1516</v>
      </c>
      <c r="D2343" s="27" t="s">
        <v>1554</v>
      </c>
      <c r="E2343" s="27" t="s">
        <v>2921</v>
      </c>
      <c r="F2343" s="27" t="s">
        <v>2921</v>
      </c>
      <c r="G2343" s="27" t="s">
        <v>2921</v>
      </c>
      <c r="H2343" s="102" t="s">
        <v>2838</v>
      </c>
      <c r="I2343" s="8" t="s">
        <v>2839</v>
      </c>
      <c r="J2343" s="8" t="s">
        <v>2840</v>
      </c>
      <c r="K2343" s="8" t="s">
        <v>32</v>
      </c>
      <c r="L2343" s="28" t="s">
        <v>1564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8"/>
      <c r="AF2343" s="27"/>
      <c r="AG2343" s="27" t="s">
        <v>42</v>
      </c>
      <c r="AH2343" s="32">
        <v>0.37</v>
      </c>
      <c r="AI2343" t="e">
        <v>#N/A</v>
      </c>
    </row>
    <row r="2344" spans="1:35" ht="14.25" hidden="1" customHeight="1">
      <c r="A2344" s="7">
        <v>43831</v>
      </c>
      <c r="B2344" s="27" t="s">
        <v>32</v>
      </c>
      <c r="C2344" s="27" t="s">
        <v>1516</v>
      </c>
      <c r="D2344" s="27" t="s">
        <v>1554</v>
      </c>
      <c r="E2344" s="27" t="s">
        <v>1532</v>
      </c>
      <c r="F2344" s="27" t="s">
        <v>1532</v>
      </c>
      <c r="G2344" s="27" t="s">
        <v>1532</v>
      </c>
      <c r="H2344" s="102" t="s">
        <v>2838</v>
      </c>
      <c r="I2344" s="8" t="s">
        <v>2839</v>
      </c>
      <c r="J2344" s="8" t="s">
        <v>2840</v>
      </c>
      <c r="K2344" s="8" t="s">
        <v>32</v>
      </c>
      <c r="L2344" s="28" t="s">
        <v>1564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8"/>
      <c r="AF2344" s="27"/>
      <c r="AG2344" s="27" t="s">
        <v>42</v>
      </c>
      <c r="AH2344" s="32">
        <v>0.37</v>
      </c>
      <c r="AI2344" t="e">
        <v>#N/A</v>
      </c>
    </row>
    <row r="2345" spans="1:35" ht="14.25" hidden="1" customHeight="1">
      <c r="A2345" s="7">
        <v>43831</v>
      </c>
      <c r="B2345" s="27" t="s">
        <v>32</v>
      </c>
      <c r="C2345" s="27" t="s">
        <v>1516</v>
      </c>
      <c r="D2345" s="27" t="s">
        <v>1554</v>
      </c>
      <c r="E2345" s="27" t="s">
        <v>1572</v>
      </c>
      <c r="F2345" s="27" t="s">
        <v>1572</v>
      </c>
      <c r="G2345" s="27" t="s">
        <v>1572</v>
      </c>
      <c r="H2345" s="102" t="s">
        <v>2838</v>
      </c>
      <c r="I2345" s="8" t="s">
        <v>2839</v>
      </c>
      <c r="J2345" s="8" t="s">
        <v>2840</v>
      </c>
      <c r="K2345" s="8" t="s">
        <v>32</v>
      </c>
      <c r="L2345" s="28" t="s">
        <v>1564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8"/>
      <c r="AF2345" s="27"/>
      <c r="AG2345" s="27" t="s">
        <v>42</v>
      </c>
      <c r="AH2345" s="32">
        <v>0.46</v>
      </c>
      <c r="AI2345" t="e">
        <v>#N/A</v>
      </c>
    </row>
    <row r="2346" spans="1:35" ht="14.25" hidden="1" customHeight="1">
      <c r="A2346" s="7">
        <v>43831</v>
      </c>
      <c r="B2346" s="27" t="s">
        <v>32</v>
      </c>
      <c r="C2346" s="27" t="s">
        <v>1516</v>
      </c>
      <c r="D2346" s="27" t="s">
        <v>1554</v>
      </c>
      <c r="E2346" s="27" t="s">
        <v>1537</v>
      </c>
      <c r="F2346" s="27" t="s">
        <v>3306</v>
      </c>
      <c r="G2346" s="27" t="s">
        <v>1537</v>
      </c>
      <c r="H2346" s="102" t="s">
        <v>2838</v>
      </c>
      <c r="I2346" s="8" t="s">
        <v>2839</v>
      </c>
      <c r="J2346" s="8" t="s">
        <v>2840</v>
      </c>
      <c r="K2346" s="8" t="s">
        <v>32</v>
      </c>
      <c r="L2346" s="28" t="s">
        <v>1564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8"/>
      <c r="AF2346" s="27"/>
      <c r="AG2346" s="27" t="s">
        <v>42</v>
      </c>
      <c r="AH2346" s="32">
        <v>0.41</v>
      </c>
      <c r="AI2346" t="e">
        <v>#N/A</v>
      </c>
    </row>
    <row r="2347" spans="1:35" ht="14.25" hidden="1" customHeight="1">
      <c r="A2347" s="7">
        <v>43831</v>
      </c>
      <c r="B2347" s="27" t="s">
        <v>32</v>
      </c>
      <c r="C2347" s="27" t="s">
        <v>1516</v>
      </c>
      <c r="D2347" s="27" t="s">
        <v>1554</v>
      </c>
      <c r="E2347" s="27" t="s">
        <v>2922</v>
      </c>
      <c r="F2347" s="27" t="s">
        <v>2922</v>
      </c>
      <c r="G2347" s="27" t="s">
        <v>2922</v>
      </c>
      <c r="H2347" s="102" t="s">
        <v>2838</v>
      </c>
      <c r="I2347" s="8" t="s">
        <v>2839</v>
      </c>
      <c r="J2347" s="8" t="s">
        <v>2840</v>
      </c>
      <c r="K2347" s="8" t="s">
        <v>32</v>
      </c>
      <c r="L2347" s="28" t="s">
        <v>1564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8"/>
      <c r="AF2347" s="27"/>
      <c r="AG2347" s="27" t="s">
        <v>42</v>
      </c>
      <c r="AH2347" s="32">
        <v>0.46</v>
      </c>
      <c r="AI2347" t="e">
        <v>#N/A</v>
      </c>
    </row>
    <row r="2348" spans="1:35" ht="14.25" hidden="1" customHeight="1">
      <c r="A2348" s="7">
        <v>43831</v>
      </c>
      <c r="B2348" s="27" t="s">
        <v>32</v>
      </c>
      <c r="C2348" s="27" t="s">
        <v>1516</v>
      </c>
      <c r="D2348" s="27" t="s">
        <v>1554</v>
      </c>
      <c r="E2348" s="27" t="s">
        <v>2922</v>
      </c>
      <c r="F2348" s="27" t="s">
        <v>2922</v>
      </c>
      <c r="G2348" s="27" t="s">
        <v>2922</v>
      </c>
      <c r="H2348" s="102" t="s">
        <v>2838</v>
      </c>
      <c r="I2348" s="8" t="s">
        <v>2839</v>
      </c>
      <c r="J2348" s="8" t="s">
        <v>2840</v>
      </c>
      <c r="K2348" s="8" t="s">
        <v>32</v>
      </c>
      <c r="L2348" s="28" t="s">
        <v>1564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8"/>
      <c r="AF2348" s="27"/>
      <c r="AG2348" s="27" t="s">
        <v>42</v>
      </c>
      <c r="AH2348" s="32">
        <v>0.41</v>
      </c>
      <c r="AI2348" t="e">
        <v>#N/A</v>
      </c>
    </row>
    <row r="2349" spans="1:35" ht="14.25" hidden="1" customHeight="1">
      <c r="A2349" s="7">
        <v>43831</v>
      </c>
      <c r="B2349" s="27" t="s">
        <v>32</v>
      </c>
      <c r="C2349" s="27" t="s">
        <v>1516</v>
      </c>
      <c r="D2349" s="27" t="s">
        <v>1554</v>
      </c>
      <c r="E2349" s="27" t="s">
        <v>2923</v>
      </c>
      <c r="F2349" s="27" t="s">
        <v>2923</v>
      </c>
      <c r="G2349" s="27" t="s">
        <v>2923</v>
      </c>
      <c r="H2349" s="102" t="s">
        <v>2838</v>
      </c>
      <c r="I2349" s="8" t="s">
        <v>2839</v>
      </c>
      <c r="J2349" s="8" t="s">
        <v>2840</v>
      </c>
      <c r="K2349" s="8" t="s">
        <v>32</v>
      </c>
      <c r="L2349" s="28" t="s">
        <v>1564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8"/>
      <c r="AF2349" s="27"/>
      <c r="AG2349" s="27" t="s">
        <v>42</v>
      </c>
      <c r="AH2349" s="32">
        <v>0.46</v>
      </c>
      <c r="AI2349" t="e">
        <v>#N/A</v>
      </c>
    </row>
    <row r="2350" spans="1:35" ht="14.25" hidden="1" customHeight="1">
      <c r="A2350" s="7">
        <v>43831</v>
      </c>
      <c r="B2350" s="27" t="s">
        <v>32</v>
      </c>
      <c r="C2350" s="27" t="s">
        <v>1516</v>
      </c>
      <c r="D2350" s="27" t="s">
        <v>1554</v>
      </c>
      <c r="E2350" s="27" t="s">
        <v>2924</v>
      </c>
      <c r="F2350" s="27" t="s">
        <v>2924</v>
      </c>
      <c r="G2350" s="27" t="s">
        <v>2924</v>
      </c>
      <c r="H2350" s="102" t="s">
        <v>2838</v>
      </c>
      <c r="I2350" s="8" t="s">
        <v>2839</v>
      </c>
      <c r="J2350" s="8" t="s">
        <v>2840</v>
      </c>
      <c r="K2350" s="8" t="s">
        <v>32</v>
      </c>
      <c r="L2350" s="28" t="s">
        <v>1564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8"/>
      <c r="AF2350" s="27"/>
      <c r="AG2350" s="27" t="s">
        <v>42</v>
      </c>
      <c r="AH2350" s="32">
        <v>0.46</v>
      </c>
      <c r="AI2350" t="e">
        <v>#N/A</v>
      </c>
    </row>
    <row r="2351" spans="1:35" ht="14.25" hidden="1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1559</v>
      </c>
      <c r="F2351" s="27" t="s">
        <v>2925</v>
      </c>
      <c r="G2351" s="27" t="s">
        <v>1559</v>
      </c>
      <c r="H2351" s="102" t="s">
        <v>2838</v>
      </c>
      <c r="I2351" s="8" t="s">
        <v>2839</v>
      </c>
      <c r="J2351" s="8" t="s">
        <v>2840</v>
      </c>
      <c r="K2351" s="8" t="s">
        <v>32</v>
      </c>
      <c r="L2351" s="28" t="s">
        <v>1564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8"/>
      <c r="AF2351" s="27"/>
      <c r="AG2351" s="27" t="s">
        <v>42</v>
      </c>
      <c r="AH2351" s="32">
        <v>0.46</v>
      </c>
      <c r="AI2351" t="e">
        <v>#N/A</v>
      </c>
    </row>
    <row r="2352" spans="1:35" ht="14.25" hidden="1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2926</v>
      </c>
      <c r="G2352" s="27" t="s">
        <v>1521</v>
      </c>
      <c r="H2352" s="102" t="s">
        <v>2838</v>
      </c>
      <c r="I2352" s="8" t="s">
        <v>2839</v>
      </c>
      <c r="J2352" s="8" t="s">
        <v>2840</v>
      </c>
      <c r="K2352" s="8" t="s">
        <v>32</v>
      </c>
      <c r="L2352" s="28" t="s">
        <v>1564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8"/>
      <c r="AF2352" s="27"/>
      <c r="AG2352" s="27" t="s">
        <v>42</v>
      </c>
      <c r="AH2352" s="32">
        <v>0.46</v>
      </c>
      <c r="AI2352" t="e">
        <v>#N/A</v>
      </c>
    </row>
    <row r="2353" spans="1:35" ht="14.25" hidden="1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1564</v>
      </c>
      <c r="F2353" s="27" t="s">
        <v>1564</v>
      </c>
      <c r="G2353" s="27" t="s">
        <v>1564</v>
      </c>
      <c r="H2353" s="102" t="s">
        <v>2838</v>
      </c>
      <c r="I2353" s="8" t="s">
        <v>2839</v>
      </c>
      <c r="J2353" s="8" t="s">
        <v>2840</v>
      </c>
      <c r="K2353" s="8" t="s">
        <v>32</v>
      </c>
      <c r="L2353" s="28" t="s">
        <v>1564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8"/>
      <c r="AF2353" s="27"/>
      <c r="AG2353" s="27" t="s">
        <v>42</v>
      </c>
      <c r="AH2353" s="32">
        <v>0.41</v>
      </c>
      <c r="AI2353" t="e">
        <v>#N/A</v>
      </c>
    </row>
    <row r="2354" spans="1:35" ht="14.25" hidden="1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1568</v>
      </c>
      <c r="F2354" s="27" t="s">
        <v>1568</v>
      </c>
      <c r="G2354" s="27" t="s">
        <v>1568</v>
      </c>
      <c r="H2354" s="102" t="s">
        <v>2838</v>
      </c>
      <c r="I2354" s="8" t="s">
        <v>2839</v>
      </c>
      <c r="J2354" s="8" t="s">
        <v>2840</v>
      </c>
      <c r="K2354" s="8" t="s">
        <v>32</v>
      </c>
      <c r="L2354" s="28" t="s">
        <v>1564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8"/>
      <c r="AF2354" s="27"/>
      <c r="AG2354" s="27" t="s">
        <v>42</v>
      </c>
      <c r="AH2354" s="32">
        <v>0.46</v>
      </c>
      <c r="AI2354" t="e">
        <v>#N/A</v>
      </c>
    </row>
    <row r="2355" spans="1:35" ht="14.25" hidden="1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2927</v>
      </c>
      <c r="F2355" s="27" t="s">
        <v>2927</v>
      </c>
      <c r="G2355" s="27" t="s">
        <v>2927</v>
      </c>
      <c r="H2355" s="102" t="s">
        <v>2838</v>
      </c>
      <c r="I2355" s="8" t="s">
        <v>2839</v>
      </c>
      <c r="J2355" s="8" t="s">
        <v>2840</v>
      </c>
      <c r="K2355" s="8" t="s">
        <v>32</v>
      </c>
      <c r="L2355" s="28" t="s">
        <v>1564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8"/>
      <c r="AF2355" s="27"/>
      <c r="AG2355" s="27" t="s">
        <v>42</v>
      </c>
      <c r="AH2355" s="32">
        <v>0.46</v>
      </c>
      <c r="AI2355" t="e">
        <v>#N/A</v>
      </c>
    </row>
    <row r="2356" spans="1:35" ht="14.25" hidden="1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2928</v>
      </c>
      <c r="F2356" s="27" t="s">
        <v>2928</v>
      </c>
      <c r="G2356" s="27" t="s">
        <v>2928</v>
      </c>
      <c r="H2356" s="102" t="s">
        <v>2838</v>
      </c>
      <c r="I2356" s="8" t="s">
        <v>2839</v>
      </c>
      <c r="J2356" s="8" t="s">
        <v>2840</v>
      </c>
      <c r="K2356" s="8" t="s">
        <v>32</v>
      </c>
      <c r="L2356" s="28" t="s">
        <v>1564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8"/>
      <c r="AF2356" s="27"/>
      <c r="AG2356" s="27" t="s">
        <v>42</v>
      </c>
      <c r="AH2356" s="32">
        <v>0.37</v>
      </c>
      <c r="AI2356" t="e">
        <v>#N/A</v>
      </c>
    </row>
    <row r="2357" spans="1:35" ht="14.25" hidden="1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1538</v>
      </c>
      <c r="F2357" s="27" t="s">
        <v>1538</v>
      </c>
      <c r="G2357" s="27" t="s">
        <v>1538</v>
      </c>
      <c r="H2357" s="102" t="s">
        <v>2838</v>
      </c>
      <c r="I2357" s="8" t="s">
        <v>2839</v>
      </c>
      <c r="J2357" s="8" t="s">
        <v>2840</v>
      </c>
      <c r="K2357" s="8" t="s">
        <v>32</v>
      </c>
      <c r="L2357" s="28" t="s">
        <v>1564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8"/>
      <c r="AF2357" s="27"/>
      <c r="AG2357" s="27" t="s">
        <v>42</v>
      </c>
      <c r="AH2357" s="32">
        <v>0.37</v>
      </c>
      <c r="AI2357" t="e">
        <v>#N/A</v>
      </c>
    </row>
    <row r="2358" spans="1:35" ht="14.25" hidden="1" customHeight="1">
      <c r="A2358" s="7">
        <v>43831</v>
      </c>
      <c r="B2358" s="27" t="s">
        <v>32</v>
      </c>
      <c r="C2358" s="27" t="s">
        <v>1516</v>
      </c>
      <c r="D2358" s="27" t="s">
        <v>1554</v>
      </c>
      <c r="E2358" s="27" t="s">
        <v>1592</v>
      </c>
      <c r="F2358" s="27" t="s">
        <v>1592</v>
      </c>
      <c r="G2358" s="27" t="s">
        <v>1592</v>
      </c>
      <c r="H2358" s="102" t="s">
        <v>2838</v>
      </c>
      <c r="I2358" s="8" t="s">
        <v>2839</v>
      </c>
      <c r="J2358" s="8" t="s">
        <v>2840</v>
      </c>
      <c r="K2358" s="8" t="s">
        <v>32</v>
      </c>
      <c r="L2358" s="28" t="s">
        <v>1564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8"/>
      <c r="AF2358" s="27"/>
      <c r="AG2358" s="27" t="s">
        <v>42</v>
      </c>
      <c r="AH2358" s="32">
        <v>0.46</v>
      </c>
      <c r="AI2358" t="e">
        <v>#N/A</v>
      </c>
    </row>
    <row r="2359" spans="1:35" ht="14.25" hidden="1" customHeight="1">
      <c r="A2359" s="7">
        <v>43831</v>
      </c>
      <c r="B2359" s="27" t="s">
        <v>32</v>
      </c>
      <c r="C2359" s="27" t="s">
        <v>1516</v>
      </c>
      <c r="D2359" s="27" t="s">
        <v>1554</v>
      </c>
      <c r="E2359" s="27" t="s">
        <v>2929</v>
      </c>
      <c r="F2359" s="27" t="s">
        <v>2929</v>
      </c>
      <c r="G2359" s="27" t="s">
        <v>2929</v>
      </c>
      <c r="H2359" s="102" t="s">
        <v>2838</v>
      </c>
      <c r="I2359" s="8" t="s">
        <v>2839</v>
      </c>
      <c r="J2359" s="8" t="s">
        <v>2840</v>
      </c>
      <c r="K2359" s="8" t="s">
        <v>32</v>
      </c>
      <c r="L2359" s="28" t="s">
        <v>1564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8"/>
      <c r="AF2359" s="27"/>
      <c r="AG2359" s="27" t="s">
        <v>42</v>
      </c>
      <c r="AH2359" s="32">
        <v>0.46</v>
      </c>
      <c r="AI2359" t="e">
        <v>#N/A</v>
      </c>
    </row>
    <row r="2360" spans="1:35" ht="14.25" hidden="1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1548</v>
      </c>
      <c r="F2360" s="27" t="s">
        <v>1548</v>
      </c>
      <c r="G2360" s="27" t="s">
        <v>1548</v>
      </c>
      <c r="H2360" s="102" t="s">
        <v>2838</v>
      </c>
      <c r="I2360" s="8" t="s">
        <v>2839</v>
      </c>
      <c r="J2360" s="8" t="s">
        <v>2840</v>
      </c>
      <c r="K2360" s="8" t="s">
        <v>32</v>
      </c>
      <c r="L2360" s="28" t="s">
        <v>1564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8"/>
      <c r="AF2360" s="27"/>
      <c r="AG2360" s="27" t="s">
        <v>42</v>
      </c>
      <c r="AH2360" s="32">
        <v>0.46</v>
      </c>
      <c r="AI2360" t="e">
        <v>#N/A</v>
      </c>
    </row>
    <row r="2361" spans="1:35" ht="14.25" hidden="1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2930</v>
      </c>
      <c r="F2361" s="27" t="s">
        <v>2930</v>
      </c>
      <c r="G2361" s="27" t="s">
        <v>2930</v>
      </c>
      <c r="H2361" s="102" t="s">
        <v>2838</v>
      </c>
      <c r="I2361" s="8" t="s">
        <v>2839</v>
      </c>
      <c r="J2361" s="8" t="s">
        <v>2840</v>
      </c>
      <c r="K2361" s="8" t="s">
        <v>32</v>
      </c>
      <c r="L2361" s="28" t="s">
        <v>1564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8"/>
      <c r="AF2361" s="27"/>
      <c r="AG2361" s="27" t="s">
        <v>42</v>
      </c>
      <c r="AH2361" s="32">
        <v>0.46</v>
      </c>
      <c r="AI2361" t="e">
        <v>#N/A</v>
      </c>
    </row>
    <row r="2362" spans="1:35" ht="14.25" hidden="1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2931</v>
      </c>
      <c r="F2362" s="27" t="s">
        <v>2931</v>
      </c>
      <c r="G2362" s="27" t="s">
        <v>2931</v>
      </c>
      <c r="H2362" s="102" t="s">
        <v>2838</v>
      </c>
      <c r="I2362" s="8" t="s">
        <v>2839</v>
      </c>
      <c r="J2362" s="8" t="s">
        <v>2840</v>
      </c>
      <c r="K2362" s="8" t="s">
        <v>32</v>
      </c>
      <c r="L2362" s="28" t="s">
        <v>1564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8"/>
      <c r="AF2362" s="27"/>
      <c r="AG2362" s="27" t="s">
        <v>42</v>
      </c>
      <c r="AH2362" s="32">
        <v>0.37</v>
      </c>
      <c r="AI2362" t="e">
        <v>#N/A</v>
      </c>
    </row>
    <row r="2363" spans="1:35" ht="14.25" hidden="1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2932</v>
      </c>
      <c r="F2363" s="27" t="s">
        <v>2932</v>
      </c>
      <c r="G2363" s="27" t="s">
        <v>2932</v>
      </c>
      <c r="H2363" s="102" t="s">
        <v>2838</v>
      </c>
      <c r="I2363" s="8" t="s">
        <v>2839</v>
      </c>
      <c r="J2363" s="8" t="s">
        <v>2840</v>
      </c>
      <c r="K2363" s="8" t="s">
        <v>32</v>
      </c>
      <c r="L2363" s="28" t="s">
        <v>1564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8"/>
      <c r="AF2363" s="27"/>
      <c r="AG2363" s="27" t="s">
        <v>42</v>
      </c>
      <c r="AH2363" s="32">
        <v>0.46</v>
      </c>
      <c r="AI2363" t="e">
        <v>#N/A</v>
      </c>
    </row>
    <row r="2364" spans="1:35" ht="14.25" hidden="1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1557</v>
      </c>
      <c r="F2364" s="27" t="s">
        <v>1557</v>
      </c>
      <c r="G2364" s="27" t="s">
        <v>1557</v>
      </c>
      <c r="H2364" s="102" t="s">
        <v>2838</v>
      </c>
      <c r="I2364" s="8" t="s">
        <v>2839</v>
      </c>
      <c r="J2364" s="8" t="s">
        <v>2840</v>
      </c>
      <c r="K2364" s="8" t="s">
        <v>32</v>
      </c>
      <c r="L2364" s="28" t="s">
        <v>1564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8"/>
      <c r="AF2364" s="27"/>
      <c r="AG2364" s="27" t="s">
        <v>42</v>
      </c>
      <c r="AH2364" s="32">
        <v>0.46</v>
      </c>
      <c r="AI2364" t="e">
        <v>#N/A</v>
      </c>
    </row>
    <row r="2365" spans="1:35" ht="14.25" hidden="1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1529</v>
      </c>
      <c r="F2365" s="27" t="s">
        <v>1529</v>
      </c>
      <c r="G2365" s="27" t="s">
        <v>1529</v>
      </c>
      <c r="H2365" s="102" t="s">
        <v>2838</v>
      </c>
      <c r="I2365" s="8" t="s">
        <v>2839</v>
      </c>
      <c r="J2365" s="8" t="s">
        <v>2840</v>
      </c>
      <c r="K2365" s="8" t="s">
        <v>32</v>
      </c>
      <c r="L2365" s="28" t="s">
        <v>1564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8"/>
      <c r="AF2365" s="27"/>
      <c r="AG2365" s="27" t="s">
        <v>51</v>
      </c>
      <c r="AH2365" s="32">
        <v>0.46</v>
      </c>
      <c r="AI2365" t="e">
        <v>#N/A</v>
      </c>
    </row>
    <row r="2366" spans="1:35" ht="14.25" hidden="1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1545</v>
      </c>
      <c r="F2366" s="27" t="s">
        <v>1545</v>
      </c>
      <c r="G2366" s="27" t="s">
        <v>1545</v>
      </c>
      <c r="H2366" s="102" t="s">
        <v>2838</v>
      </c>
      <c r="I2366" s="8" t="s">
        <v>2839</v>
      </c>
      <c r="J2366" s="8" t="s">
        <v>2840</v>
      </c>
      <c r="K2366" s="8" t="s">
        <v>32</v>
      </c>
      <c r="L2366" s="28" t="s">
        <v>1564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8"/>
      <c r="AF2366" s="27"/>
      <c r="AG2366" s="27" t="s">
        <v>42</v>
      </c>
      <c r="AH2366" s="32">
        <v>0.46</v>
      </c>
      <c r="AI2366" t="e">
        <v>#N/A</v>
      </c>
    </row>
    <row r="2367" spans="1:35" ht="14.25" hidden="1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2933</v>
      </c>
      <c r="F2367" s="27" t="s">
        <v>2933</v>
      </c>
      <c r="G2367" s="27" t="s">
        <v>2933</v>
      </c>
      <c r="H2367" s="102" t="s">
        <v>2838</v>
      </c>
      <c r="I2367" s="8" t="s">
        <v>2839</v>
      </c>
      <c r="J2367" s="8" t="s">
        <v>2840</v>
      </c>
      <c r="K2367" s="8" t="s">
        <v>32</v>
      </c>
      <c r="L2367" s="28" t="s">
        <v>1564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8"/>
      <c r="AF2367" s="27"/>
      <c r="AG2367" s="27" t="s">
        <v>42</v>
      </c>
      <c r="AH2367" s="32">
        <v>0.46</v>
      </c>
      <c r="AI2367" t="e">
        <v>#N/A</v>
      </c>
    </row>
    <row r="2368" spans="1:35" ht="14.25" hidden="1" customHeight="1">
      <c r="A2368" s="7">
        <v>43831</v>
      </c>
      <c r="B2368" s="27" t="s">
        <v>32</v>
      </c>
      <c r="C2368" s="27" t="s">
        <v>1516</v>
      </c>
      <c r="D2368" s="27" t="s">
        <v>1554</v>
      </c>
      <c r="E2368" s="27" t="s">
        <v>1532</v>
      </c>
      <c r="F2368" s="27" t="s">
        <v>1532</v>
      </c>
      <c r="G2368" s="27" t="s">
        <v>1532</v>
      </c>
      <c r="H2368" s="102" t="s">
        <v>2838</v>
      </c>
      <c r="I2368" s="8" t="s">
        <v>2839</v>
      </c>
      <c r="J2368" s="8" t="s">
        <v>2840</v>
      </c>
      <c r="K2368" s="8" t="s">
        <v>32</v>
      </c>
      <c r="L2368" s="28" t="s">
        <v>1564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8"/>
      <c r="AF2368" s="27"/>
      <c r="AG2368" s="27" t="s">
        <v>42</v>
      </c>
      <c r="AH2368" s="32">
        <v>0.46</v>
      </c>
      <c r="AI2368" t="e">
        <v>#N/A</v>
      </c>
    </row>
    <row r="2369" spans="1:35" ht="14.25" hidden="1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2926</v>
      </c>
      <c r="G2369" s="27" t="s">
        <v>1521</v>
      </c>
      <c r="H2369" s="102" t="s">
        <v>2838</v>
      </c>
      <c r="I2369" s="8" t="s">
        <v>2839</v>
      </c>
      <c r="J2369" s="8" t="s">
        <v>2840</v>
      </c>
      <c r="K2369" s="8" t="s">
        <v>32</v>
      </c>
      <c r="L2369" s="28" t="s">
        <v>1564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8"/>
      <c r="AF2369" s="27"/>
      <c r="AG2369" s="27" t="s">
        <v>42</v>
      </c>
      <c r="AH2369" s="32">
        <v>0.46</v>
      </c>
      <c r="AI2369" t="e">
        <v>#N/A</v>
      </c>
    </row>
    <row r="2370" spans="1:35" ht="14.25" hidden="1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2934</v>
      </c>
      <c r="F2370" s="27" t="s">
        <v>2934</v>
      </c>
      <c r="G2370" s="27" t="s">
        <v>2934</v>
      </c>
      <c r="H2370" s="102" t="s">
        <v>2838</v>
      </c>
      <c r="I2370" s="8" t="s">
        <v>2839</v>
      </c>
      <c r="J2370" s="8" t="s">
        <v>2840</v>
      </c>
      <c r="K2370" s="8" t="s">
        <v>32</v>
      </c>
      <c r="L2370" s="28" t="s">
        <v>1564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8"/>
      <c r="AF2370" s="27"/>
      <c r="AG2370" s="27" t="s">
        <v>42</v>
      </c>
      <c r="AH2370" s="32">
        <v>0.46</v>
      </c>
      <c r="AI2370" t="e">
        <v>#N/A</v>
      </c>
    </row>
    <row r="2371" spans="1:35" ht="14.25" hidden="1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2935</v>
      </c>
      <c r="F2371" s="27" t="s">
        <v>2935</v>
      </c>
      <c r="G2371" s="27" t="s">
        <v>2935</v>
      </c>
      <c r="H2371" s="102" t="s">
        <v>2838</v>
      </c>
      <c r="I2371" s="8" t="s">
        <v>2839</v>
      </c>
      <c r="J2371" s="8" t="s">
        <v>2840</v>
      </c>
      <c r="K2371" s="8" t="s">
        <v>32</v>
      </c>
      <c r="L2371" s="28" t="s">
        <v>1564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8"/>
      <c r="AF2371" s="27"/>
      <c r="AG2371" s="27" t="s">
        <v>42</v>
      </c>
      <c r="AH2371" s="32">
        <v>0.46</v>
      </c>
      <c r="AI2371" t="e">
        <v>#N/A</v>
      </c>
    </row>
    <row r="2372" spans="1:35" ht="14.25" hidden="1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1582</v>
      </c>
      <c r="F2372" s="27" t="s">
        <v>1582</v>
      </c>
      <c r="G2372" s="27" t="s">
        <v>1582</v>
      </c>
      <c r="H2372" s="102" t="s">
        <v>2838</v>
      </c>
      <c r="I2372" s="8" t="s">
        <v>2839</v>
      </c>
      <c r="J2372" s="8" t="s">
        <v>2840</v>
      </c>
      <c r="K2372" s="8" t="s">
        <v>32</v>
      </c>
      <c r="L2372" s="28" t="s">
        <v>1564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8"/>
      <c r="AF2372" s="27"/>
      <c r="AG2372" s="27" t="s">
        <v>42</v>
      </c>
      <c r="AH2372" s="32">
        <v>0.46</v>
      </c>
      <c r="AI2372" t="e">
        <v>#N/A</v>
      </c>
    </row>
    <row r="2373" spans="1:35" ht="14.25" hidden="1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2936</v>
      </c>
      <c r="F2373" s="27" t="s">
        <v>2936</v>
      </c>
      <c r="G2373" s="27" t="s">
        <v>2936</v>
      </c>
      <c r="H2373" s="102" t="s">
        <v>2838</v>
      </c>
      <c r="I2373" s="8" t="s">
        <v>2839</v>
      </c>
      <c r="J2373" s="8" t="s">
        <v>2840</v>
      </c>
      <c r="K2373" s="8" t="s">
        <v>32</v>
      </c>
      <c r="L2373" s="28" t="s">
        <v>1564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8"/>
      <c r="AF2373" s="27"/>
      <c r="AG2373" s="27" t="s">
        <v>42</v>
      </c>
      <c r="AH2373" s="32">
        <v>0.46</v>
      </c>
      <c r="AI2373" t="e">
        <v>#N/A</v>
      </c>
    </row>
    <row r="2374" spans="1:35" ht="14.25" hidden="1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2937</v>
      </c>
      <c r="F2374" s="27" t="s">
        <v>2937</v>
      </c>
      <c r="G2374" s="27" t="s">
        <v>2937</v>
      </c>
      <c r="H2374" s="102" t="s">
        <v>2838</v>
      </c>
      <c r="I2374" s="8" t="s">
        <v>2839</v>
      </c>
      <c r="J2374" s="8" t="s">
        <v>2840</v>
      </c>
      <c r="K2374" s="8" t="s">
        <v>32</v>
      </c>
      <c r="L2374" s="28" t="s">
        <v>1564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8"/>
      <c r="AF2374" s="27"/>
      <c r="AG2374" s="27" t="s">
        <v>42</v>
      </c>
      <c r="AH2374" s="32">
        <v>0.46</v>
      </c>
      <c r="AI2374" t="e">
        <v>#N/A</v>
      </c>
    </row>
    <row r="2375" spans="1:35" ht="14.25" hidden="1" customHeight="1">
      <c r="A2375" s="7">
        <v>43831</v>
      </c>
      <c r="B2375" s="27" t="s">
        <v>32</v>
      </c>
      <c r="C2375" s="27" t="s">
        <v>1516</v>
      </c>
      <c r="D2375" s="27" t="s">
        <v>1554</v>
      </c>
      <c r="E2375" s="27" t="s">
        <v>2921</v>
      </c>
      <c r="F2375" s="27" t="s">
        <v>2921</v>
      </c>
      <c r="G2375" s="27" t="s">
        <v>2921</v>
      </c>
      <c r="H2375" s="102" t="s">
        <v>2838</v>
      </c>
      <c r="I2375" s="8" t="s">
        <v>2839</v>
      </c>
      <c r="J2375" s="8" t="s">
        <v>2840</v>
      </c>
      <c r="K2375" s="8" t="s">
        <v>32</v>
      </c>
      <c r="L2375" s="28" t="s">
        <v>1564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8"/>
      <c r="AF2375" s="27"/>
      <c r="AG2375" s="27" t="s">
        <v>42</v>
      </c>
      <c r="AH2375" s="32">
        <v>0.46</v>
      </c>
      <c r="AI2375" t="e">
        <v>#N/A</v>
      </c>
    </row>
    <row r="2376" spans="1:35" ht="14.25" hidden="1" customHeight="1">
      <c r="A2376" s="7">
        <v>43831</v>
      </c>
      <c r="B2376" s="27" t="s">
        <v>32</v>
      </c>
      <c r="C2376" s="27" t="s">
        <v>1516</v>
      </c>
      <c r="D2376" s="27" t="s">
        <v>1554</v>
      </c>
      <c r="E2376" s="27" t="s">
        <v>2938</v>
      </c>
      <c r="F2376" s="27" t="s">
        <v>2938</v>
      </c>
      <c r="G2376" s="27" t="s">
        <v>2938</v>
      </c>
      <c r="H2376" s="102" t="s">
        <v>2838</v>
      </c>
      <c r="I2376" s="8" t="s">
        <v>2839</v>
      </c>
      <c r="J2376" s="8" t="s">
        <v>2840</v>
      </c>
      <c r="K2376" s="8" t="s">
        <v>32</v>
      </c>
      <c r="L2376" s="28" t="s">
        <v>1564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8"/>
      <c r="AF2376" s="27"/>
      <c r="AG2376" s="27" t="s">
        <v>42</v>
      </c>
      <c r="AH2376" s="32">
        <v>0.46</v>
      </c>
      <c r="AI2376" t="e">
        <v>#N/A</v>
      </c>
    </row>
    <row r="2377" spans="1:35" ht="14.25" hidden="1" customHeight="1">
      <c r="A2377" s="7">
        <v>43831</v>
      </c>
      <c r="B2377" s="27" t="s">
        <v>32</v>
      </c>
      <c r="C2377" s="27" t="s">
        <v>1516</v>
      </c>
      <c r="D2377" s="27" t="s">
        <v>1554</v>
      </c>
      <c r="E2377" s="27" t="s">
        <v>1630</v>
      </c>
      <c r="F2377" s="27" t="s">
        <v>4500</v>
      </c>
      <c r="G2377" s="27" t="s">
        <v>1630</v>
      </c>
      <c r="H2377" s="102" t="s">
        <v>2838</v>
      </c>
      <c r="I2377" s="8" t="s">
        <v>2839</v>
      </c>
      <c r="J2377" s="8" t="s">
        <v>2840</v>
      </c>
      <c r="K2377" s="8" t="s">
        <v>32</v>
      </c>
      <c r="L2377" s="28" t="s">
        <v>1564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8"/>
      <c r="AF2377" s="27"/>
      <c r="AG2377" s="27" t="s">
        <v>42</v>
      </c>
      <c r="AH2377" s="32">
        <v>0.46</v>
      </c>
      <c r="AI2377" t="e">
        <v>#N/A</v>
      </c>
    </row>
    <row r="2378" spans="1:35" ht="14.25" hidden="1" customHeight="1">
      <c r="A2378" s="7">
        <v>43831</v>
      </c>
      <c r="B2378" s="27" t="s">
        <v>32</v>
      </c>
      <c r="C2378" s="27" t="s">
        <v>1516</v>
      </c>
      <c r="D2378" s="27" t="s">
        <v>1554</v>
      </c>
      <c r="E2378" s="29" t="s">
        <v>1538</v>
      </c>
      <c r="F2378" s="29" t="s">
        <v>1538</v>
      </c>
      <c r="G2378" s="27" t="s">
        <v>2939</v>
      </c>
      <c r="H2378" s="102" t="s">
        <v>2838</v>
      </c>
      <c r="I2378" s="8" t="s">
        <v>2839</v>
      </c>
      <c r="J2378" s="8" t="s">
        <v>2840</v>
      </c>
      <c r="K2378" s="8" t="s">
        <v>32</v>
      </c>
      <c r="L2378" s="28" t="s">
        <v>1564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8"/>
      <c r="AF2378" s="27"/>
      <c r="AG2378" s="27" t="s">
        <v>42</v>
      </c>
      <c r="AH2378" s="32">
        <v>0.46</v>
      </c>
      <c r="AI2378" t="e">
        <v>#N/A</v>
      </c>
    </row>
    <row r="2379" spans="1:35" ht="14.25" hidden="1" customHeight="1">
      <c r="A2379" s="7">
        <v>43831</v>
      </c>
      <c r="B2379" s="27" t="s">
        <v>32</v>
      </c>
      <c r="C2379" s="27" t="s">
        <v>1516</v>
      </c>
      <c r="D2379" s="27" t="s">
        <v>1554</v>
      </c>
      <c r="E2379" s="27" t="s">
        <v>2940</v>
      </c>
      <c r="F2379" s="27" t="s">
        <v>2940</v>
      </c>
      <c r="G2379" s="27" t="s">
        <v>2940</v>
      </c>
      <c r="H2379" s="102" t="s">
        <v>2838</v>
      </c>
      <c r="I2379" s="8" t="s">
        <v>2839</v>
      </c>
      <c r="J2379" s="8" t="s">
        <v>2840</v>
      </c>
      <c r="K2379" s="8" t="s">
        <v>32</v>
      </c>
      <c r="L2379" s="28" t="s">
        <v>1564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8"/>
      <c r="AF2379" s="27"/>
      <c r="AG2379" s="27" t="s">
        <v>42</v>
      </c>
      <c r="AH2379" s="32">
        <v>0.46</v>
      </c>
      <c r="AI2379" t="e">
        <v>#N/A</v>
      </c>
    </row>
    <row r="2380" spans="1:35" ht="14.25" hidden="1" customHeight="1">
      <c r="A2380" s="7">
        <v>43831</v>
      </c>
      <c r="B2380" s="27" t="s">
        <v>32</v>
      </c>
      <c r="C2380" s="27" t="s">
        <v>1516</v>
      </c>
      <c r="D2380" s="27" t="s">
        <v>1554</v>
      </c>
      <c r="E2380" s="27" t="s">
        <v>2941</v>
      </c>
      <c r="F2380" s="27" t="s">
        <v>2941</v>
      </c>
      <c r="G2380" s="27" t="s">
        <v>2941</v>
      </c>
      <c r="H2380" s="102" t="s">
        <v>2838</v>
      </c>
      <c r="I2380" s="8" t="s">
        <v>2839</v>
      </c>
      <c r="J2380" s="8" t="s">
        <v>2840</v>
      </c>
      <c r="K2380" s="8" t="s">
        <v>32</v>
      </c>
      <c r="L2380" s="28" t="s">
        <v>1564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8"/>
      <c r="AF2380" s="27"/>
      <c r="AG2380" s="27" t="s">
        <v>42</v>
      </c>
      <c r="AH2380" s="32">
        <v>0.46</v>
      </c>
      <c r="AI2380" t="e">
        <v>#N/A</v>
      </c>
    </row>
    <row r="2381" spans="1:35" ht="14.25" hidden="1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2942</v>
      </c>
      <c r="F2381" s="27" t="s">
        <v>2942</v>
      </c>
      <c r="G2381" s="27" t="s">
        <v>2942</v>
      </c>
      <c r="H2381" s="102" t="s">
        <v>2838</v>
      </c>
      <c r="I2381" s="8" t="s">
        <v>2839</v>
      </c>
      <c r="J2381" s="8" t="s">
        <v>2840</v>
      </c>
      <c r="K2381" s="8" t="s">
        <v>32</v>
      </c>
      <c r="L2381" s="28" t="s">
        <v>1564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8"/>
      <c r="AF2381" s="27"/>
      <c r="AG2381" s="27" t="s">
        <v>42</v>
      </c>
      <c r="AH2381" s="32">
        <v>0.37</v>
      </c>
      <c r="AI2381" t="e">
        <v>#N/A</v>
      </c>
    </row>
    <row r="2382" spans="1:35" ht="14.25" hidden="1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1564</v>
      </c>
      <c r="F2382" s="27" t="s">
        <v>1564</v>
      </c>
      <c r="G2382" s="27" t="s">
        <v>1564</v>
      </c>
      <c r="H2382" s="102" t="s">
        <v>2838</v>
      </c>
      <c r="I2382" s="8" t="s">
        <v>2839</v>
      </c>
      <c r="J2382" s="8" t="s">
        <v>2840</v>
      </c>
      <c r="K2382" s="8" t="s">
        <v>32</v>
      </c>
      <c r="L2382" s="28" t="s">
        <v>1564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8"/>
      <c r="AF2382" s="27"/>
      <c r="AG2382" s="27" t="s">
        <v>42</v>
      </c>
      <c r="AH2382" s="32">
        <v>0.37</v>
      </c>
      <c r="AI2382" t="e">
        <v>#N/A</v>
      </c>
    </row>
    <row r="2383" spans="1:35" ht="14.25" hidden="1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2943</v>
      </c>
      <c r="F2383" s="27" t="s">
        <v>2943</v>
      </c>
      <c r="G2383" s="27" t="s">
        <v>2943</v>
      </c>
      <c r="H2383" s="102" t="s">
        <v>2838</v>
      </c>
      <c r="I2383" s="8" t="s">
        <v>2839</v>
      </c>
      <c r="J2383" s="8" t="s">
        <v>2840</v>
      </c>
      <c r="K2383" s="8" t="s">
        <v>32</v>
      </c>
      <c r="L2383" s="28" t="s">
        <v>1564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8"/>
      <c r="AF2383" s="27"/>
      <c r="AG2383" s="27" t="s">
        <v>42</v>
      </c>
      <c r="AH2383" s="32">
        <v>0.37</v>
      </c>
      <c r="AI2383" t="e">
        <v>#N/A</v>
      </c>
    </row>
    <row r="2384" spans="1:35" ht="14.25" hidden="1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1548</v>
      </c>
      <c r="F2384" s="27" t="s">
        <v>1548</v>
      </c>
      <c r="G2384" s="27" t="s">
        <v>1548</v>
      </c>
      <c r="H2384" s="102" t="s">
        <v>2838</v>
      </c>
      <c r="I2384" s="8" t="s">
        <v>2839</v>
      </c>
      <c r="J2384" s="8" t="s">
        <v>2840</v>
      </c>
      <c r="K2384" s="8" t="s">
        <v>32</v>
      </c>
      <c r="L2384" s="28" t="s">
        <v>1564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8"/>
      <c r="AF2384" s="27"/>
      <c r="AG2384" s="27" t="s">
        <v>42</v>
      </c>
      <c r="AH2384" s="32">
        <v>0.37</v>
      </c>
      <c r="AI2384" t="e">
        <v>#N/A</v>
      </c>
    </row>
    <row r="2385" spans="1:35" ht="14.25" hidden="1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1534</v>
      </c>
      <c r="F2385" s="27" t="s">
        <v>1534</v>
      </c>
      <c r="G2385" s="27" t="s">
        <v>1534</v>
      </c>
      <c r="H2385" s="102" t="s">
        <v>2838</v>
      </c>
      <c r="I2385" s="8" t="s">
        <v>2839</v>
      </c>
      <c r="J2385" s="8" t="s">
        <v>2840</v>
      </c>
      <c r="K2385" s="8" t="s">
        <v>32</v>
      </c>
      <c r="L2385" s="28" t="s">
        <v>1564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8"/>
      <c r="AF2385" s="27"/>
      <c r="AG2385" s="27" t="s">
        <v>42</v>
      </c>
      <c r="AH2385" s="32">
        <v>0.46</v>
      </c>
      <c r="AI2385" t="e">
        <v>#N/A</v>
      </c>
    </row>
    <row r="2386" spans="1:35" ht="14.25" hidden="1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1621</v>
      </c>
      <c r="F2386" s="27" t="s">
        <v>1621</v>
      </c>
      <c r="G2386" s="27" t="s">
        <v>1621</v>
      </c>
      <c r="H2386" s="102" t="s">
        <v>2838</v>
      </c>
      <c r="I2386" s="8" t="s">
        <v>2839</v>
      </c>
      <c r="J2386" s="8" t="s">
        <v>2840</v>
      </c>
      <c r="K2386" s="8" t="s">
        <v>32</v>
      </c>
      <c r="L2386" s="28" t="s">
        <v>1564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8"/>
      <c r="AF2386" s="27"/>
      <c r="AG2386" s="27" t="s">
        <v>42</v>
      </c>
      <c r="AH2386" s="32">
        <v>0.46</v>
      </c>
      <c r="AI2386" t="e">
        <v>#N/A</v>
      </c>
    </row>
    <row r="2387" spans="1:35" ht="14.25" hidden="1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2944</v>
      </c>
      <c r="F2387" s="27" t="s">
        <v>2924</v>
      </c>
      <c r="G2387" s="27" t="s">
        <v>2924</v>
      </c>
      <c r="H2387" s="102" t="s">
        <v>2838</v>
      </c>
      <c r="I2387" s="8" t="s">
        <v>2839</v>
      </c>
      <c r="J2387" s="8" t="s">
        <v>2840</v>
      </c>
      <c r="K2387" s="8" t="s">
        <v>32</v>
      </c>
      <c r="L2387" s="28" t="s">
        <v>1564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8"/>
      <c r="AF2387" s="27"/>
      <c r="AG2387" s="27" t="s">
        <v>42</v>
      </c>
      <c r="AH2387" s="32">
        <v>0.46</v>
      </c>
      <c r="AI2387" t="e">
        <v>#N/A</v>
      </c>
    </row>
    <row r="2388" spans="1:35" ht="14.25" hidden="1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1537</v>
      </c>
      <c r="F2388" s="27" t="s">
        <v>1537</v>
      </c>
      <c r="G2388" s="27" t="s">
        <v>1537</v>
      </c>
      <c r="H2388" s="102" t="s">
        <v>2838</v>
      </c>
      <c r="I2388" s="8" t="s">
        <v>2839</v>
      </c>
      <c r="J2388" s="8" t="s">
        <v>2840</v>
      </c>
      <c r="K2388" s="8" t="s">
        <v>32</v>
      </c>
      <c r="L2388" s="28" t="s">
        <v>1564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8"/>
      <c r="AF2388" s="27"/>
      <c r="AG2388" s="27" t="s">
        <v>42</v>
      </c>
      <c r="AH2388" s="32">
        <v>0.37</v>
      </c>
      <c r="AI2388" t="e">
        <v>#N/A</v>
      </c>
    </row>
    <row r="2389" spans="1:35" ht="14.25" hidden="1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2945</v>
      </c>
      <c r="G2389" s="27" t="s">
        <v>352</v>
      </c>
      <c r="H2389" s="102" t="s">
        <v>2838</v>
      </c>
      <c r="I2389" s="8" t="s">
        <v>2839</v>
      </c>
      <c r="J2389" s="8" t="s">
        <v>2840</v>
      </c>
      <c r="K2389" s="8" t="s">
        <v>32</v>
      </c>
      <c r="L2389" s="28" t="s">
        <v>2946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8"/>
      <c r="AF2389" s="27"/>
      <c r="AG2389" s="27" t="s">
        <v>42</v>
      </c>
      <c r="AH2389" s="32">
        <v>0.37</v>
      </c>
      <c r="AI2389" t="e">
        <v>#N/A</v>
      </c>
    </row>
    <row r="2390" spans="1:35" ht="14.25" hidden="1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1676</v>
      </c>
      <c r="F2390" s="27" t="s">
        <v>1677</v>
      </c>
      <c r="G2390" s="27" t="s">
        <v>1676</v>
      </c>
      <c r="H2390" s="102" t="s">
        <v>2838</v>
      </c>
      <c r="I2390" s="8" t="s">
        <v>2839</v>
      </c>
      <c r="J2390" s="8" t="s">
        <v>2840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8"/>
      <c r="AF2390" s="27"/>
      <c r="AG2390" s="27"/>
      <c r="AH2390" s="32"/>
      <c r="AI2390" t="e">
        <v>#N/A</v>
      </c>
    </row>
    <row r="2391" spans="1:35" ht="14.25" hidden="1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2883</v>
      </c>
      <c r="F2391" s="29" t="s">
        <v>2884</v>
      </c>
      <c r="G2391" s="27" t="s">
        <v>2883</v>
      </c>
      <c r="H2391" s="102" t="s">
        <v>2838</v>
      </c>
      <c r="I2391" s="8" t="s">
        <v>2839</v>
      </c>
      <c r="J2391" s="8" t="s">
        <v>2840</v>
      </c>
      <c r="K2391" s="8" t="s">
        <v>32</v>
      </c>
      <c r="L2391" s="28" t="s">
        <v>1564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8"/>
      <c r="AF2391" s="27"/>
      <c r="AG2391" s="27" t="s">
        <v>42</v>
      </c>
      <c r="AH2391" s="32">
        <v>0.37</v>
      </c>
      <c r="AI2391" t="e">
        <v>#N/A</v>
      </c>
    </row>
    <row r="2392" spans="1:35" ht="14.25" hidden="1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2913</v>
      </c>
      <c r="F2392" s="27" t="s">
        <v>2913</v>
      </c>
      <c r="G2392" s="27" t="s">
        <v>2913</v>
      </c>
      <c r="H2392" s="102" t="s">
        <v>2838</v>
      </c>
      <c r="I2392" s="8" t="s">
        <v>2839</v>
      </c>
      <c r="J2392" s="8" t="s">
        <v>2840</v>
      </c>
      <c r="K2392" s="8" t="s">
        <v>32</v>
      </c>
      <c r="L2392" s="28" t="s">
        <v>1564</v>
      </c>
      <c r="M2392" s="27"/>
      <c r="N2392" s="27" t="s">
        <v>57</v>
      </c>
      <c r="O2392" s="22" t="s">
        <v>4510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8"/>
      <c r="AF2392" s="27"/>
      <c r="AG2392" s="27" t="s">
        <v>42</v>
      </c>
      <c r="AH2392" s="32">
        <v>0.37</v>
      </c>
      <c r="AI2392" t="e">
        <v>#N/A</v>
      </c>
    </row>
    <row r="2393" spans="1:35" ht="14.25" hidden="1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2913</v>
      </c>
      <c r="F2393" s="27" t="s">
        <v>2913</v>
      </c>
      <c r="G2393" s="27" t="s">
        <v>2913</v>
      </c>
      <c r="H2393" s="102" t="s">
        <v>2838</v>
      </c>
      <c r="I2393" s="8" t="s">
        <v>2839</v>
      </c>
      <c r="J2393" s="8" t="s">
        <v>2840</v>
      </c>
      <c r="K2393" s="8" t="s">
        <v>32</v>
      </c>
      <c r="L2393" s="28" t="s">
        <v>1564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8"/>
      <c r="AF2393" s="27"/>
      <c r="AG2393" s="27" t="s">
        <v>42</v>
      </c>
      <c r="AH2393" s="32">
        <v>0.41</v>
      </c>
      <c r="AI2393" t="e">
        <v>#N/A</v>
      </c>
    </row>
    <row r="2394" spans="1:35" ht="14.25" hidden="1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2947</v>
      </c>
      <c r="F2394" s="27" t="s">
        <v>2947</v>
      </c>
      <c r="G2394" s="27" t="s">
        <v>2947</v>
      </c>
      <c r="H2394" s="102" t="s">
        <v>2838</v>
      </c>
      <c r="I2394" s="8" t="s">
        <v>2839</v>
      </c>
      <c r="J2394" s="8" t="s">
        <v>2840</v>
      </c>
      <c r="K2394" s="8" t="s">
        <v>32</v>
      </c>
      <c r="L2394" s="28" t="s">
        <v>1564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8"/>
      <c r="AF2394" s="27"/>
      <c r="AG2394" s="27" t="s">
        <v>42</v>
      </c>
      <c r="AH2394" s="32">
        <v>0.41</v>
      </c>
      <c r="AI2394" t="e">
        <v>#N/A</v>
      </c>
    </row>
    <row r="2395" spans="1:35" ht="14.25" hidden="1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1541</v>
      </c>
      <c r="F2395" s="27" t="s">
        <v>1541</v>
      </c>
      <c r="G2395" s="27" t="s">
        <v>1541</v>
      </c>
      <c r="H2395" s="102" t="s">
        <v>2838</v>
      </c>
      <c r="I2395" s="8" t="s">
        <v>2839</v>
      </c>
      <c r="J2395" s="8" t="s">
        <v>2840</v>
      </c>
      <c r="K2395" s="8" t="s">
        <v>32</v>
      </c>
      <c r="L2395" s="28" t="s">
        <v>1564</v>
      </c>
      <c r="M2395" s="27"/>
      <c r="N2395" s="27" t="s">
        <v>108</v>
      </c>
      <c r="O2395" s="22" t="s">
        <v>3313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8"/>
      <c r="AF2395" s="27"/>
      <c r="AG2395" s="27" t="s">
        <v>42</v>
      </c>
      <c r="AH2395" s="32">
        <v>0.41</v>
      </c>
      <c r="AI2395" t="e">
        <v>#N/A</v>
      </c>
    </row>
    <row r="2396" spans="1:35" ht="14.25" hidden="1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2948</v>
      </c>
      <c r="F2396" s="27" t="s">
        <v>2948</v>
      </c>
      <c r="G2396" s="27" t="s">
        <v>2948</v>
      </c>
      <c r="H2396" s="102" t="s">
        <v>2838</v>
      </c>
      <c r="I2396" s="8" t="s">
        <v>2839</v>
      </c>
      <c r="J2396" s="8" t="s">
        <v>2840</v>
      </c>
      <c r="K2396" s="8" t="s">
        <v>32</v>
      </c>
      <c r="L2396" s="28" t="s">
        <v>1564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8"/>
      <c r="AF2396" s="27"/>
      <c r="AG2396" s="27" t="s">
        <v>42</v>
      </c>
      <c r="AH2396" s="32">
        <v>0.46</v>
      </c>
      <c r="AI2396" t="e">
        <v>#N/A</v>
      </c>
    </row>
    <row r="2397" spans="1:35" ht="14.25" hidden="1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1549</v>
      </c>
      <c r="F2397" s="27" t="s">
        <v>1549</v>
      </c>
      <c r="G2397" s="27" t="s">
        <v>1549</v>
      </c>
      <c r="H2397" s="102" t="s">
        <v>2838</v>
      </c>
      <c r="I2397" s="8" t="s">
        <v>2839</v>
      </c>
      <c r="J2397" s="8" t="s">
        <v>2840</v>
      </c>
      <c r="K2397" s="8" t="s">
        <v>32</v>
      </c>
      <c r="L2397" s="28" t="s">
        <v>1564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8"/>
      <c r="AF2397" s="27"/>
      <c r="AG2397" s="27" t="s">
        <v>42</v>
      </c>
      <c r="AH2397" s="32">
        <v>0.46</v>
      </c>
      <c r="AI2397" t="e">
        <v>#N/A</v>
      </c>
    </row>
    <row r="2398" spans="1:35" ht="14.25" hidden="1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2931</v>
      </c>
      <c r="F2398" s="27" t="s">
        <v>2931</v>
      </c>
      <c r="G2398" s="27" t="s">
        <v>2931</v>
      </c>
      <c r="H2398" s="102" t="s">
        <v>2838</v>
      </c>
      <c r="I2398" s="8" t="s">
        <v>2839</v>
      </c>
      <c r="J2398" s="8" t="s">
        <v>2840</v>
      </c>
      <c r="K2398" s="8" t="s">
        <v>32</v>
      </c>
      <c r="L2398" s="28" t="s">
        <v>1564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8"/>
      <c r="AF2398" s="27"/>
      <c r="AG2398" s="27" t="s">
        <v>42</v>
      </c>
      <c r="AH2398" s="32">
        <v>0.41</v>
      </c>
      <c r="AI2398" t="e">
        <v>#N/A</v>
      </c>
    </row>
    <row r="2399" spans="1:35" ht="14.25" hidden="1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2949</v>
      </c>
      <c r="F2399" s="27" t="s">
        <v>2949</v>
      </c>
      <c r="G2399" s="27" t="s">
        <v>2949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8"/>
      <c r="AF2399" s="27"/>
      <c r="AG2399" s="27"/>
      <c r="AH2399" s="32"/>
      <c r="AI2399" t="e">
        <v>#N/A</v>
      </c>
    </row>
    <row r="2400" spans="1:35" ht="14.25" hidden="1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2950</v>
      </c>
      <c r="F2400" s="27" t="s">
        <v>2951</v>
      </c>
      <c r="G2400" s="27" t="s">
        <v>2950</v>
      </c>
      <c r="H2400" s="102" t="s">
        <v>2952</v>
      </c>
      <c r="I2400" s="8" t="s">
        <v>2953</v>
      </c>
      <c r="J2400" s="8" t="s">
        <v>2954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8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hidden="1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2955</v>
      </c>
      <c r="F2401" s="27" t="s">
        <v>2955</v>
      </c>
      <c r="G2401" s="27" t="s">
        <v>2955</v>
      </c>
      <c r="H2401" s="102" t="s">
        <v>2952</v>
      </c>
      <c r="I2401" s="8" t="s">
        <v>2953</v>
      </c>
      <c r="J2401" s="8" t="s">
        <v>2954</v>
      </c>
      <c r="K2401" s="8" t="s">
        <v>32</v>
      </c>
      <c r="L2401" s="27" t="s">
        <v>2956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8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hidden="1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2952</v>
      </c>
      <c r="I2402" s="8" t="s">
        <v>2953</v>
      </c>
      <c r="J2402" s="8" t="s">
        <v>2954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8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hidden="1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2957</v>
      </c>
      <c r="F2403" s="27" t="s">
        <v>2957</v>
      </c>
      <c r="G2403" s="27" t="s">
        <v>2957</v>
      </c>
      <c r="H2403" s="102" t="s">
        <v>2952</v>
      </c>
      <c r="I2403" s="8" t="s">
        <v>2953</v>
      </c>
      <c r="J2403" s="8" t="s">
        <v>2954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8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hidden="1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2958</v>
      </c>
      <c r="F2404" s="27" t="s">
        <v>2958</v>
      </c>
      <c r="G2404" s="27" t="s">
        <v>2958</v>
      </c>
      <c r="H2404" s="102" t="s">
        <v>2952</v>
      </c>
      <c r="I2404" s="8" t="s">
        <v>2953</v>
      </c>
      <c r="J2404" s="8" t="s">
        <v>2954</v>
      </c>
      <c r="K2404" s="8" t="s">
        <v>32</v>
      </c>
      <c r="L2404" s="27" t="s">
        <v>2959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8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hidden="1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2958</v>
      </c>
      <c r="F2405" s="27" t="s">
        <v>2958</v>
      </c>
      <c r="G2405" s="27" t="s">
        <v>2958</v>
      </c>
      <c r="H2405" s="102" t="s">
        <v>2952</v>
      </c>
      <c r="I2405" s="8" t="s">
        <v>2953</v>
      </c>
      <c r="J2405" s="8" t="s">
        <v>2954</v>
      </c>
      <c r="K2405" s="8" t="s">
        <v>32</v>
      </c>
      <c r="L2405" s="27" t="s">
        <v>2960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8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hidden="1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2958</v>
      </c>
      <c r="F2406" s="27" t="s">
        <v>2958</v>
      </c>
      <c r="G2406" s="27" t="s">
        <v>2958</v>
      </c>
      <c r="H2406" s="102" t="s">
        <v>2952</v>
      </c>
      <c r="I2406" s="8" t="s">
        <v>2953</v>
      </c>
      <c r="J2406" s="8" t="s">
        <v>2954</v>
      </c>
      <c r="K2406" s="8" t="s">
        <v>32</v>
      </c>
      <c r="L2406" s="27" t="s">
        <v>2961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8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hidden="1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2952</v>
      </c>
      <c r="I2407" s="8" t="s">
        <v>2953</v>
      </c>
      <c r="J2407" s="8" t="s">
        <v>2954</v>
      </c>
      <c r="K2407" s="8" t="s">
        <v>32</v>
      </c>
      <c r="L2407" s="27" t="s">
        <v>2962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8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hidden="1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2963</v>
      </c>
      <c r="F2408" s="27" t="s">
        <v>2963</v>
      </c>
      <c r="G2408" s="27" t="s">
        <v>2963</v>
      </c>
      <c r="H2408" s="102" t="s">
        <v>2952</v>
      </c>
      <c r="I2408" s="8" t="s">
        <v>2953</v>
      </c>
      <c r="J2408" s="8" t="s">
        <v>2954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8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hidden="1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2055</v>
      </c>
      <c r="F2409" s="27" t="s">
        <v>2055</v>
      </c>
      <c r="G2409" s="27" t="s">
        <v>2055</v>
      </c>
      <c r="H2409" s="102" t="s">
        <v>2952</v>
      </c>
      <c r="I2409" s="8" t="s">
        <v>2953</v>
      </c>
      <c r="J2409" s="8" t="s">
        <v>2954</v>
      </c>
      <c r="K2409" s="8" t="s">
        <v>32</v>
      </c>
      <c r="L2409" s="27" t="s">
        <v>2056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8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hidden="1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2952</v>
      </c>
      <c r="I2410" s="8" t="s">
        <v>2953</v>
      </c>
      <c r="J2410" s="8" t="s">
        <v>2954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8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hidden="1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2952</v>
      </c>
      <c r="I2411" s="8" t="s">
        <v>2953</v>
      </c>
      <c r="J2411" s="8" t="s">
        <v>2954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8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hidden="1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2952</v>
      </c>
      <c r="I2412" s="8" t="s">
        <v>2953</v>
      </c>
      <c r="J2412" s="8" t="s">
        <v>2954</v>
      </c>
      <c r="K2412" s="8" t="s">
        <v>32</v>
      </c>
      <c r="L2412" s="27" t="s">
        <v>2964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8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hidden="1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2952</v>
      </c>
      <c r="I2413" s="8" t="s">
        <v>2953</v>
      </c>
      <c r="J2413" s="8" t="s">
        <v>2954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8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hidden="1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2952</v>
      </c>
      <c r="I2414" s="8" t="s">
        <v>2953</v>
      </c>
      <c r="J2414" s="8" t="s">
        <v>2954</v>
      </c>
      <c r="K2414" s="8" t="s">
        <v>32</v>
      </c>
      <c r="L2414" s="27" t="s">
        <v>2965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8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hidden="1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1638</v>
      </c>
      <c r="G2415" s="27" t="s">
        <v>214</v>
      </c>
      <c r="H2415" s="102" t="s">
        <v>2952</v>
      </c>
      <c r="I2415" s="8" t="s">
        <v>2953</v>
      </c>
      <c r="J2415" s="8" t="s">
        <v>2954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8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hidden="1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2071</v>
      </c>
      <c r="F2416" s="27" t="s">
        <v>2071</v>
      </c>
      <c r="G2416" s="27" t="s">
        <v>2071</v>
      </c>
      <c r="H2416" s="102" t="s">
        <v>2952</v>
      </c>
      <c r="I2416" s="8" t="s">
        <v>2953</v>
      </c>
      <c r="J2416" s="8" t="s">
        <v>2954</v>
      </c>
      <c r="K2416" s="8" t="s">
        <v>32</v>
      </c>
      <c r="L2416" s="27" t="s">
        <v>2071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8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hidden="1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2952</v>
      </c>
      <c r="I2417" s="8" t="s">
        <v>2953</v>
      </c>
      <c r="J2417" s="8" t="s">
        <v>2954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8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hidden="1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2952</v>
      </c>
      <c r="I2418" s="8" t="s">
        <v>2953</v>
      </c>
      <c r="J2418" s="8" t="s">
        <v>2954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8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hidden="1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2966</v>
      </c>
      <c r="F2419" s="27" t="s">
        <v>2966</v>
      </c>
      <c r="G2419" s="27" t="s">
        <v>2966</v>
      </c>
      <c r="H2419" s="102" t="s">
        <v>2952</v>
      </c>
      <c r="I2419" s="8" t="s">
        <v>2953</v>
      </c>
      <c r="J2419" s="8" t="s">
        <v>2954</v>
      </c>
      <c r="K2419" s="8" t="s">
        <v>32</v>
      </c>
      <c r="L2419" s="27" t="s">
        <v>2966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8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hidden="1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2967</v>
      </c>
      <c r="G2420" s="27" t="s">
        <v>231</v>
      </c>
      <c r="H2420" s="102" t="s">
        <v>2952</v>
      </c>
      <c r="I2420" s="8" t="s">
        <v>2953</v>
      </c>
      <c r="J2420" s="8" t="s">
        <v>2954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8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hidden="1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2967</v>
      </c>
      <c r="G2421" s="27" t="s">
        <v>231</v>
      </c>
      <c r="H2421" s="102" t="s">
        <v>2952</v>
      </c>
      <c r="I2421" s="8" t="s">
        <v>2953</v>
      </c>
      <c r="J2421" s="8" t="s">
        <v>2954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8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hidden="1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2968</v>
      </c>
      <c r="G2422" s="27" t="s">
        <v>231</v>
      </c>
      <c r="H2422" s="102" t="s">
        <v>2952</v>
      </c>
      <c r="I2422" s="8" t="s">
        <v>2953</v>
      </c>
      <c r="J2422" s="8" t="s">
        <v>2954</v>
      </c>
      <c r="K2422" s="8" t="s">
        <v>32</v>
      </c>
      <c r="L2422" s="27" t="s">
        <v>2969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8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hidden="1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2080</v>
      </c>
      <c r="F2423" s="27" t="s">
        <v>2081</v>
      </c>
      <c r="G2423" s="27" t="s">
        <v>2080</v>
      </c>
      <c r="H2423" s="102" t="s">
        <v>2952</v>
      </c>
      <c r="I2423" s="8" t="s">
        <v>2953</v>
      </c>
      <c r="J2423" s="8" t="s">
        <v>2954</v>
      </c>
      <c r="K2423" s="8" t="s">
        <v>32</v>
      </c>
      <c r="L2423" s="27" t="s">
        <v>2080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8"/>
      <c r="AF2423" s="27" t="s">
        <v>2970</v>
      </c>
      <c r="AG2423" s="27" t="s">
        <v>51</v>
      </c>
      <c r="AH2423" s="33">
        <v>0</v>
      </c>
      <c r="AI2423" t="e">
        <v>#N/A</v>
      </c>
    </row>
    <row r="2424" spans="1:35" ht="14.25" hidden="1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2080</v>
      </c>
      <c r="F2424" s="27" t="s">
        <v>2971</v>
      </c>
      <c r="G2424" s="27" t="s">
        <v>2080</v>
      </c>
      <c r="H2424" s="102" t="s">
        <v>2952</v>
      </c>
      <c r="I2424" s="8" t="s">
        <v>2953</v>
      </c>
      <c r="J2424" s="8" t="s">
        <v>2954</v>
      </c>
      <c r="K2424" s="8" t="s">
        <v>32</v>
      </c>
      <c r="L2424" s="27" t="s">
        <v>2080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8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hidden="1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2972</v>
      </c>
      <c r="F2425" s="27" t="s">
        <v>2972</v>
      </c>
      <c r="G2425" s="27" t="s">
        <v>2972</v>
      </c>
      <c r="H2425" s="102" t="s">
        <v>2952</v>
      </c>
      <c r="I2425" s="8" t="s">
        <v>2953</v>
      </c>
      <c r="J2425" s="8" t="s">
        <v>2954</v>
      </c>
      <c r="K2425" s="8" t="s">
        <v>32</v>
      </c>
      <c r="L2425" s="27" t="s">
        <v>2972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8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hidden="1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2973</v>
      </c>
      <c r="F2426" s="27" t="s">
        <v>2973</v>
      </c>
      <c r="G2426" s="27" t="s">
        <v>2973</v>
      </c>
      <c r="H2426" s="102" t="s">
        <v>2952</v>
      </c>
      <c r="I2426" s="8" t="s">
        <v>2953</v>
      </c>
      <c r="J2426" s="8" t="s">
        <v>2954</v>
      </c>
      <c r="K2426" s="8" t="s">
        <v>32</v>
      </c>
      <c r="L2426" s="27" t="s">
        <v>2974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8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hidden="1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2975</v>
      </c>
      <c r="F2427" s="27" t="s">
        <v>2975</v>
      </c>
      <c r="G2427" s="27" t="s">
        <v>2975</v>
      </c>
      <c r="H2427" s="102" t="s">
        <v>2952</v>
      </c>
      <c r="I2427" s="8" t="s">
        <v>2953</v>
      </c>
      <c r="J2427" s="8" t="s">
        <v>2954</v>
      </c>
      <c r="K2427" s="8" t="s">
        <v>32</v>
      </c>
      <c r="L2427" s="27" t="s">
        <v>2964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8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hidden="1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2952</v>
      </c>
      <c r="I2428" s="8" t="s">
        <v>2953</v>
      </c>
      <c r="J2428" s="8" t="s">
        <v>2954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8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hidden="1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2976</v>
      </c>
      <c r="F2429" s="27" t="s">
        <v>2976</v>
      </c>
      <c r="G2429" s="27" t="s">
        <v>2976</v>
      </c>
      <c r="H2429" s="102" t="s">
        <v>2952</v>
      </c>
      <c r="I2429" s="8" t="s">
        <v>2953</v>
      </c>
      <c r="J2429" s="8" t="s">
        <v>2954</v>
      </c>
      <c r="K2429" s="8" t="s">
        <v>32</v>
      </c>
      <c r="L2429" s="27" t="s">
        <v>2976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8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hidden="1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2952</v>
      </c>
      <c r="I2430" s="8" t="s">
        <v>2953</v>
      </c>
      <c r="J2430" s="8" t="s">
        <v>2954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8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hidden="1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2952</v>
      </c>
      <c r="I2431" s="8" t="s">
        <v>2953</v>
      </c>
      <c r="J2431" s="8" t="s">
        <v>2954</v>
      </c>
      <c r="K2431" s="8" t="s">
        <v>32</v>
      </c>
      <c r="L2431" s="27" t="s">
        <v>2100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8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hidden="1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2952</v>
      </c>
      <c r="I2432" s="8" t="s">
        <v>2953</v>
      </c>
      <c r="J2432" s="8" t="s">
        <v>2954</v>
      </c>
      <c r="K2432" s="8" t="s">
        <v>32</v>
      </c>
      <c r="L2432" s="27" t="s">
        <v>2977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8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hidden="1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2978</v>
      </c>
      <c r="F2433" s="27" t="s">
        <v>2978</v>
      </c>
      <c r="G2433" s="27" t="s">
        <v>2978</v>
      </c>
      <c r="H2433" s="102" t="s">
        <v>2952</v>
      </c>
      <c r="I2433" s="8" t="s">
        <v>2953</v>
      </c>
      <c r="J2433" s="8" t="s">
        <v>2954</v>
      </c>
      <c r="K2433" s="8" t="s">
        <v>32</v>
      </c>
      <c r="L2433" s="27" t="s">
        <v>2978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8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hidden="1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2952</v>
      </c>
      <c r="I2434" s="8" t="s">
        <v>2953</v>
      </c>
      <c r="J2434" s="8" t="s">
        <v>2954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8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hidden="1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2979</v>
      </c>
      <c r="G2435" s="27" t="s">
        <v>340</v>
      </c>
      <c r="H2435" s="102" t="s">
        <v>2952</v>
      </c>
      <c r="I2435" s="8" t="s">
        <v>2953</v>
      </c>
      <c r="J2435" s="8" t="s">
        <v>2954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8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hidden="1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2952</v>
      </c>
      <c r="I2436" s="8" t="s">
        <v>2953</v>
      </c>
      <c r="J2436" s="8" t="s">
        <v>2954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8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hidden="1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2952</v>
      </c>
      <c r="I2437" s="8" t="s">
        <v>2953</v>
      </c>
      <c r="J2437" s="8" t="s">
        <v>2954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8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hidden="1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1683</v>
      </c>
      <c r="F2438" s="27" t="s">
        <v>1684</v>
      </c>
      <c r="G2438" s="27" t="s">
        <v>1683</v>
      </c>
      <c r="H2438" s="102" t="s">
        <v>2952</v>
      </c>
      <c r="I2438" s="8" t="s">
        <v>2953</v>
      </c>
      <c r="J2438" s="8" t="s">
        <v>2954</v>
      </c>
      <c r="K2438" s="8" t="s">
        <v>32</v>
      </c>
      <c r="L2438" s="27" t="s">
        <v>2980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8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hidden="1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1683</v>
      </c>
      <c r="F2439" s="27" t="s">
        <v>1684</v>
      </c>
      <c r="G2439" s="27" t="s">
        <v>1683</v>
      </c>
      <c r="H2439" s="102" t="s">
        <v>2952</v>
      </c>
      <c r="I2439" s="8" t="s">
        <v>2953</v>
      </c>
      <c r="J2439" s="8" t="s">
        <v>2954</v>
      </c>
      <c r="K2439" s="8" t="s">
        <v>32</v>
      </c>
      <c r="L2439" s="27" t="s">
        <v>1683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8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hidden="1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1683</v>
      </c>
      <c r="F2440" s="27" t="s">
        <v>2981</v>
      </c>
      <c r="G2440" s="27" t="s">
        <v>1683</v>
      </c>
      <c r="H2440" s="102" t="s">
        <v>2952</v>
      </c>
      <c r="I2440" s="8" t="s">
        <v>2953</v>
      </c>
      <c r="J2440" s="8" t="s">
        <v>2954</v>
      </c>
      <c r="K2440" s="8" t="s">
        <v>32</v>
      </c>
      <c r="L2440" s="27" t="s">
        <v>2841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8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hidden="1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2952</v>
      </c>
      <c r="I2441" s="8" t="s">
        <v>2953</v>
      </c>
      <c r="J2441" s="8" t="s">
        <v>2954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8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hidden="1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2952</v>
      </c>
      <c r="I2442" s="8" t="s">
        <v>2953</v>
      </c>
      <c r="J2442" s="8" t="s">
        <v>2954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8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hidden="1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2952</v>
      </c>
      <c r="I2443" s="8" t="s">
        <v>2953</v>
      </c>
      <c r="J2443" s="8" t="s">
        <v>2954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8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hidden="1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2982</v>
      </c>
      <c r="F2444" s="27" t="s">
        <v>2982</v>
      </c>
      <c r="G2444" s="27" t="s">
        <v>2982</v>
      </c>
      <c r="H2444" s="102" t="s">
        <v>2952</v>
      </c>
      <c r="I2444" s="8" t="s">
        <v>2953</v>
      </c>
      <c r="J2444" s="8" t="s">
        <v>2954</v>
      </c>
      <c r="K2444" s="8" t="s">
        <v>32</v>
      </c>
      <c r="L2444" s="27" t="s">
        <v>2982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8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hidden="1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2983</v>
      </c>
      <c r="F2445" s="27" t="s">
        <v>2983</v>
      </c>
      <c r="G2445" s="27" t="s">
        <v>2983</v>
      </c>
      <c r="H2445" s="102" t="s">
        <v>2952</v>
      </c>
      <c r="I2445" s="8" t="s">
        <v>2953</v>
      </c>
      <c r="J2445" s="8" t="s">
        <v>2954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8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hidden="1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2952</v>
      </c>
      <c r="I2446" s="8" t="s">
        <v>2953</v>
      </c>
      <c r="J2446" s="8" t="s">
        <v>2954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8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hidden="1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2952</v>
      </c>
      <c r="I2447" s="8" t="s">
        <v>2953</v>
      </c>
      <c r="J2447" s="8" t="s">
        <v>2954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8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hidden="1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2139</v>
      </c>
      <c r="F2448" s="27" t="s">
        <v>2139</v>
      </c>
      <c r="G2448" s="27" t="s">
        <v>2139</v>
      </c>
      <c r="H2448" s="102" t="s">
        <v>2952</v>
      </c>
      <c r="I2448" s="8" t="s">
        <v>2953</v>
      </c>
      <c r="J2448" s="8" t="s">
        <v>2954</v>
      </c>
      <c r="K2448" s="8" t="s">
        <v>32</v>
      </c>
      <c r="L2448" s="27" t="s">
        <v>2984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8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hidden="1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2952</v>
      </c>
      <c r="I2449" s="8" t="s">
        <v>2953</v>
      </c>
      <c r="J2449" s="8" t="s">
        <v>2954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8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hidden="1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2952</v>
      </c>
      <c r="I2450" s="8" t="s">
        <v>2953</v>
      </c>
      <c r="J2450" s="8" t="s">
        <v>2954</v>
      </c>
      <c r="K2450" s="8" t="s">
        <v>32</v>
      </c>
      <c r="L2450" s="27" t="s">
        <v>1754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8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hidden="1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2952</v>
      </c>
      <c r="I2451" s="8" t="s">
        <v>2953</v>
      </c>
      <c r="J2451" s="8" t="s">
        <v>2954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8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hidden="1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2952</v>
      </c>
      <c r="I2452" s="8" t="s">
        <v>2953</v>
      </c>
      <c r="J2452" s="8" t="s">
        <v>2954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8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hidden="1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2178</v>
      </c>
      <c r="F2453" s="27" t="s">
        <v>2178</v>
      </c>
      <c r="G2453" s="27" t="s">
        <v>2178</v>
      </c>
      <c r="H2453" s="102" t="s">
        <v>2952</v>
      </c>
      <c r="I2453" s="8" t="s">
        <v>2953</v>
      </c>
      <c r="J2453" s="8" t="s">
        <v>2954</v>
      </c>
      <c r="K2453" s="8" t="s">
        <v>32</v>
      </c>
      <c r="L2453" s="27" t="s">
        <v>2985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8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hidden="1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2986</v>
      </c>
      <c r="F2454" s="27" t="s">
        <v>2986</v>
      </c>
      <c r="G2454" s="27" t="s">
        <v>2986</v>
      </c>
      <c r="H2454" s="102" t="s">
        <v>2952</v>
      </c>
      <c r="I2454" s="8" t="s">
        <v>2953</v>
      </c>
      <c r="J2454" s="8" t="s">
        <v>2954</v>
      </c>
      <c r="K2454" s="8" t="s">
        <v>32</v>
      </c>
      <c r="L2454" s="27" t="s">
        <v>2987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8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hidden="1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2952</v>
      </c>
      <c r="I2455" s="8" t="s">
        <v>2953</v>
      </c>
      <c r="J2455" s="8" t="s">
        <v>2954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8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hidden="1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2182</v>
      </c>
      <c r="F2456" s="27" t="s">
        <v>2182</v>
      </c>
      <c r="G2456" s="27" t="s">
        <v>2182</v>
      </c>
      <c r="H2456" s="102" t="s">
        <v>2952</v>
      </c>
      <c r="I2456" s="8" t="s">
        <v>2953</v>
      </c>
      <c r="J2456" s="8" t="s">
        <v>2954</v>
      </c>
      <c r="K2456" s="8" t="s">
        <v>32</v>
      </c>
      <c r="L2456" s="27" t="s">
        <v>2182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8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hidden="1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2988</v>
      </c>
      <c r="F2457" s="27" t="s">
        <v>2988</v>
      </c>
      <c r="G2457" s="27" t="s">
        <v>2988</v>
      </c>
      <c r="H2457" s="102" t="s">
        <v>2952</v>
      </c>
      <c r="I2457" s="8" t="s">
        <v>2953</v>
      </c>
      <c r="J2457" s="8" t="s">
        <v>2954</v>
      </c>
      <c r="K2457" s="8" t="s">
        <v>32</v>
      </c>
      <c r="L2457" s="33" t="s">
        <v>2988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8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hidden="1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2989</v>
      </c>
      <c r="F2458" s="27" t="s">
        <v>2990</v>
      </c>
      <c r="G2458" s="27" t="s">
        <v>2989</v>
      </c>
      <c r="H2458" s="102" t="s">
        <v>2952</v>
      </c>
      <c r="I2458" s="8" t="s">
        <v>2953</v>
      </c>
      <c r="J2458" s="8" t="s">
        <v>2954</v>
      </c>
      <c r="K2458" s="8" t="s">
        <v>32</v>
      </c>
      <c r="L2458" s="33" t="s">
        <v>2991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8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hidden="1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2952</v>
      </c>
      <c r="I2459" s="8" t="s">
        <v>2953</v>
      </c>
      <c r="J2459" s="8" t="s">
        <v>2954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8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hidden="1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2952</v>
      </c>
      <c r="I2460" s="8" t="s">
        <v>2953</v>
      </c>
      <c r="J2460" s="8" t="s">
        <v>2954</v>
      </c>
      <c r="K2460" s="8" t="s">
        <v>32</v>
      </c>
      <c r="L2460" s="33" t="s">
        <v>2992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8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hidden="1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2952</v>
      </c>
      <c r="I2461" s="8" t="s">
        <v>2953</v>
      </c>
      <c r="J2461" s="8" t="s">
        <v>2954</v>
      </c>
      <c r="K2461" s="8" t="s">
        <v>32</v>
      </c>
      <c r="L2461" s="33" t="s">
        <v>2993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8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hidden="1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2952</v>
      </c>
      <c r="I2462" s="8" t="s">
        <v>2953</v>
      </c>
      <c r="J2462" s="8" t="s">
        <v>2954</v>
      </c>
      <c r="K2462" s="8" t="s">
        <v>32</v>
      </c>
      <c r="L2462" s="33" t="s">
        <v>2994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8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hidden="1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2952</v>
      </c>
      <c r="I2463" s="8" t="s">
        <v>2953</v>
      </c>
      <c r="J2463" s="8" t="s">
        <v>2954</v>
      </c>
      <c r="K2463" s="8" t="s">
        <v>32</v>
      </c>
      <c r="L2463" s="33" t="s">
        <v>2995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8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hidden="1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2952</v>
      </c>
      <c r="I2464" s="8" t="s">
        <v>2953</v>
      </c>
      <c r="J2464" s="8" t="s">
        <v>2954</v>
      </c>
      <c r="K2464" s="8" t="s">
        <v>32</v>
      </c>
      <c r="L2464" s="33" t="s">
        <v>2996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8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hidden="1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2235</v>
      </c>
      <c r="F2465" s="27" t="s">
        <v>2235</v>
      </c>
      <c r="G2465" s="27" t="s">
        <v>2235</v>
      </c>
      <c r="H2465" s="102" t="s">
        <v>2952</v>
      </c>
      <c r="I2465" s="8" t="s">
        <v>2953</v>
      </c>
      <c r="J2465" s="8" t="s">
        <v>2954</v>
      </c>
      <c r="K2465" s="8" t="s">
        <v>32</v>
      </c>
      <c r="L2465" s="33" t="s">
        <v>2235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8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hidden="1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2952</v>
      </c>
      <c r="I2466" s="8" t="s">
        <v>2953</v>
      </c>
      <c r="J2466" s="8" t="s">
        <v>2954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8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hidden="1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2952</v>
      </c>
      <c r="I2467" s="8" t="s">
        <v>2953</v>
      </c>
      <c r="J2467" s="8" t="s">
        <v>2954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8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hidden="1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1715</v>
      </c>
      <c r="F2468" s="27" t="s">
        <v>1716</v>
      </c>
      <c r="G2468" s="27" t="s">
        <v>1715</v>
      </c>
      <c r="H2468" s="102" t="s">
        <v>2952</v>
      </c>
      <c r="I2468" s="8" t="s">
        <v>2953</v>
      </c>
      <c r="J2468" s="8" t="s">
        <v>2954</v>
      </c>
      <c r="K2468" s="8" t="s">
        <v>32</v>
      </c>
      <c r="L2468" s="33" t="s">
        <v>1715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8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hidden="1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2952</v>
      </c>
      <c r="I2469" s="8" t="s">
        <v>2953</v>
      </c>
      <c r="J2469" s="8" t="s">
        <v>2954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8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hidden="1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2952</v>
      </c>
      <c r="I2470" s="8" t="s">
        <v>2953</v>
      </c>
      <c r="J2470" s="8" t="s">
        <v>2954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8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hidden="1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2275</v>
      </c>
      <c r="F2471" s="27" t="s">
        <v>2275</v>
      </c>
      <c r="G2471" s="27" t="s">
        <v>2275</v>
      </c>
      <c r="H2471" s="102" t="s">
        <v>2952</v>
      </c>
      <c r="I2471" s="8" t="s">
        <v>2953</v>
      </c>
      <c r="J2471" s="8" t="s">
        <v>2954</v>
      </c>
      <c r="K2471" s="8" t="s">
        <v>32</v>
      </c>
      <c r="L2471" s="33" t="s">
        <v>2275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8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hidden="1" customHeight="1">
      <c r="A2472" s="7">
        <v>43831</v>
      </c>
      <c r="B2472" s="27" t="s">
        <v>32</v>
      </c>
      <c r="C2472" s="27" t="s">
        <v>648</v>
      </c>
      <c r="D2472" s="27" t="s">
        <v>2997</v>
      </c>
      <c r="E2472" s="27" t="s">
        <v>2284</v>
      </c>
      <c r="F2472" s="27" t="s">
        <v>2284</v>
      </c>
      <c r="G2472" s="27" t="s">
        <v>2284</v>
      </c>
      <c r="H2472" s="102" t="s">
        <v>2952</v>
      </c>
      <c r="I2472" s="8" t="s">
        <v>2953</v>
      </c>
      <c r="J2472" s="8" t="s">
        <v>2954</v>
      </c>
      <c r="K2472" s="8" t="s">
        <v>32</v>
      </c>
      <c r="L2472" s="33" t="s">
        <v>2284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8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hidden="1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2284</v>
      </c>
      <c r="F2473" s="27" t="s">
        <v>2284</v>
      </c>
      <c r="G2473" s="27" t="s">
        <v>2284</v>
      </c>
      <c r="H2473" s="102" t="s">
        <v>2952</v>
      </c>
      <c r="I2473" s="8" t="s">
        <v>2953</v>
      </c>
      <c r="J2473" s="8" t="s">
        <v>2954</v>
      </c>
      <c r="K2473" s="8" t="s">
        <v>32</v>
      </c>
      <c r="L2473" s="33" t="s">
        <v>2998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8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hidden="1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1728</v>
      </c>
      <c r="F2474" s="27" t="s">
        <v>1728</v>
      </c>
      <c r="G2474" s="27" t="s">
        <v>1728</v>
      </c>
      <c r="H2474" s="102" t="s">
        <v>2952</v>
      </c>
      <c r="I2474" s="8" t="s">
        <v>2953</v>
      </c>
      <c r="J2474" s="8" t="s">
        <v>2954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8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hidden="1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2952</v>
      </c>
      <c r="I2475" s="8" t="s">
        <v>2953</v>
      </c>
      <c r="J2475" s="8" t="s">
        <v>2954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8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hidden="1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2999</v>
      </c>
      <c r="F2476" s="27" t="s">
        <v>2999</v>
      </c>
      <c r="G2476" s="27" t="s">
        <v>2999</v>
      </c>
      <c r="H2476" s="102" t="s">
        <v>2952</v>
      </c>
      <c r="I2476" s="8" t="s">
        <v>2953</v>
      </c>
      <c r="J2476" s="8" t="s">
        <v>2954</v>
      </c>
      <c r="K2476" s="8" t="s">
        <v>32</v>
      </c>
      <c r="L2476" s="33" t="s">
        <v>2999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8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hidden="1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3000</v>
      </c>
      <c r="F2477" s="27" t="s">
        <v>3000</v>
      </c>
      <c r="G2477" s="27" t="s">
        <v>3000</v>
      </c>
      <c r="H2477" s="102" t="s">
        <v>2952</v>
      </c>
      <c r="I2477" s="8" t="s">
        <v>2953</v>
      </c>
      <c r="J2477" s="8" t="s">
        <v>2954</v>
      </c>
      <c r="K2477" s="8" t="s">
        <v>32</v>
      </c>
      <c r="L2477" s="33" t="s">
        <v>3000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8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hidden="1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3001</v>
      </c>
      <c r="F2478" s="27" t="s">
        <v>1749</v>
      </c>
      <c r="G2478" s="27" t="s">
        <v>1749</v>
      </c>
      <c r="H2478" s="102" t="s">
        <v>2952</v>
      </c>
      <c r="I2478" s="8" t="s">
        <v>2953</v>
      </c>
      <c r="J2478" s="8" t="s">
        <v>2954</v>
      </c>
      <c r="K2478" s="8" t="s">
        <v>32</v>
      </c>
      <c r="L2478" s="33" t="s">
        <v>3002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8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hidden="1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3003</v>
      </c>
      <c r="F2479" s="27" t="s">
        <v>3003</v>
      </c>
      <c r="G2479" s="27" t="s">
        <v>3003</v>
      </c>
      <c r="H2479" s="102" t="s">
        <v>2952</v>
      </c>
      <c r="I2479" s="8" t="s">
        <v>2953</v>
      </c>
      <c r="J2479" s="8" t="s">
        <v>2954</v>
      </c>
      <c r="K2479" s="8" t="s">
        <v>32</v>
      </c>
      <c r="L2479" s="33" t="s">
        <v>3003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8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hidden="1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2952</v>
      </c>
      <c r="I2480" s="8" t="s">
        <v>2953</v>
      </c>
      <c r="J2480" s="8" t="s">
        <v>2954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8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hidden="1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3004</v>
      </c>
      <c r="F2481" s="27" t="s">
        <v>3005</v>
      </c>
      <c r="G2481" s="27" t="s">
        <v>3004</v>
      </c>
      <c r="H2481" s="102" t="s">
        <v>2952</v>
      </c>
      <c r="I2481" s="8" t="s">
        <v>2953</v>
      </c>
      <c r="J2481" s="8" t="s">
        <v>2954</v>
      </c>
      <c r="K2481" s="8" t="s">
        <v>32</v>
      </c>
      <c r="L2481" s="33" t="s">
        <v>2319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8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hidden="1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1751</v>
      </c>
      <c r="G2482" s="27" t="s">
        <v>808</v>
      </c>
      <c r="H2482" s="102" t="s">
        <v>2952</v>
      </c>
      <c r="I2482" s="8" t="s">
        <v>2953</v>
      </c>
      <c r="J2482" s="8" t="s">
        <v>2954</v>
      </c>
      <c r="K2482" s="8" t="s">
        <v>32</v>
      </c>
      <c r="L2482" s="33" t="s">
        <v>2319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8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hidden="1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2952</v>
      </c>
      <c r="I2483" s="8" t="s">
        <v>2953</v>
      </c>
      <c r="J2483" s="8" t="s">
        <v>2954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8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hidden="1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3006</v>
      </c>
      <c r="F2484" s="27" t="s">
        <v>3006</v>
      </c>
      <c r="G2484" s="27" t="s">
        <v>3006</v>
      </c>
      <c r="H2484" s="102" t="s">
        <v>2952</v>
      </c>
      <c r="I2484" s="8" t="s">
        <v>2953</v>
      </c>
      <c r="J2484" s="8" t="s">
        <v>2954</v>
      </c>
      <c r="K2484" s="8" t="s">
        <v>32</v>
      </c>
      <c r="L2484" s="33" t="s">
        <v>2319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8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hidden="1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3007</v>
      </c>
      <c r="F2485" s="27" t="s">
        <v>3008</v>
      </c>
      <c r="G2485" s="35" t="s">
        <v>3008</v>
      </c>
      <c r="H2485" s="102" t="s">
        <v>2952</v>
      </c>
      <c r="I2485" s="8" t="s">
        <v>2953</v>
      </c>
      <c r="J2485" s="8" t="s">
        <v>2954</v>
      </c>
      <c r="K2485" s="8" t="s">
        <v>32</v>
      </c>
      <c r="L2485" s="33" t="s">
        <v>3009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8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hidden="1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3010</v>
      </c>
      <c r="F2486" s="27" t="s">
        <v>872</v>
      </c>
      <c r="G2486" s="27" t="s">
        <v>872</v>
      </c>
      <c r="H2486" s="102" t="s">
        <v>2952</v>
      </c>
      <c r="I2486" s="8" t="s">
        <v>2953</v>
      </c>
      <c r="J2486" s="8" t="s">
        <v>2954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8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hidden="1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2952</v>
      </c>
      <c r="I2487" s="8" t="s">
        <v>2953</v>
      </c>
      <c r="J2487" s="8" t="s">
        <v>2954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8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hidden="1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2349</v>
      </c>
      <c r="F2488" s="27" t="s">
        <v>2349</v>
      </c>
      <c r="G2488" s="27" t="s">
        <v>2349</v>
      </c>
      <c r="H2488" s="102" t="s">
        <v>2952</v>
      </c>
      <c r="I2488" s="8" t="s">
        <v>2953</v>
      </c>
      <c r="J2488" s="8" t="s">
        <v>2954</v>
      </c>
      <c r="K2488" s="8" t="s">
        <v>32</v>
      </c>
      <c r="L2488" s="33" t="s">
        <v>2350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8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hidden="1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2952</v>
      </c>
      <c r="I2489" s="8" t="s">
        <v>2953</v>
      </c>
      <c r="J2489" s="8" t="s">
        <v>2954</v>
      </c>
      <c r="K2489" s="8" t="s">
        <v>32</v>
      </c>
      <c r="L2489" s="33" t="s">
        <v>3011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8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hidden="1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2952</v>
      </c>
      <c r="I2490" s="8" t="s">
        <v>2953</v>
      </c>
      <c r="J2490" s="8" t="s">
        <v>2954</v>
      </c>
      <c r="K2490" s="8" t="s">
        <v>32</v>
      </c>
      <c r="L2490" s="33" t="s">
        <v>3012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8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hidden="1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3013</v>
      </c>
      <c r="G2491" s="27" t="s">
        <v>899</v>
      </c>
      <c r="H2491" s="102" t="s">
        <v>2952</v>
      </c>
      <c r="I2491" s="8" t="s">
        <v>2953</v>
      </c>
      <c r="J2491" s="8" t="s">
        <v>2954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8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hidden="1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2952</v>
      </c>
      <c r="I2492" s="8" t="s">
        <v>2953</v>
      </c>
      <c r="J2492" s="8" t="s">
        <v>2954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8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hidden="1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3014</v>
      </c>
      <c r="F2493" s="27" t="s">
        <v>3014</v>
      </c>
      <c r="G2493" s="27" t="s">
        <v>3014</v>
      </c>
      <c r="H2493" s="102" t="s">
        <v>2952</v>
      </c>
      <c r="I2493" s="8" t="s">
        <v>2953</v>
      </c>
      <c r="J2493" s="8" t="s">
        <v>2954</v>
      </c>
      <c r="K2493" s="8" t="s">
        <v>32</v>
      </c>
      <c r="L2493" s="33" t="s">
        <v>3015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8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hidden="1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3016</v>
      </c>
      <c r="F2494" s="27" t="s">
        <v>3016</v>
      </c>
      <c r="G2494" s="27" t="s">
        <v>3016</v>
      </c>
      <c r="H2494" s="102" t="s">
        <v>2952</v>
      </c>
      <c r="I2494" s="8" t="s">
        <v>2953</v>
      </c>
      <c r="J2494" s="8" t="s">
        <v>2954</v>
      </c>
      <c r="K2494" s="8" t="s">
        <v>32</v>
      </c>
      <c r="L2494" s="33" t="s">
        <v>3016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8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hidden="1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2952</v>
      </c>
      <c r="I2495" s="8" t="s">
        <v>2953</v>
      </c>
      <c r="J2495" s="8" t="s">
        <v>2954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8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hidden="1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2952</v>
      </c>
      <c r="I2496" s="8" t="s">
        <v>2953</v>
      </c>
      <c r="J2496" s="8" t="s">
        <v>2954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8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hidden="1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3017</v>
      </c>
      <c r="F2497" s="27" t="s">
        <v>3017</v>
      </c>
      <c r="G2497" s="27" t="s">
        <v>3017</v>
      </c>
      <c r="H2497" s="102" t="s">
        <v>2952</v>
      </c>
      <c r="I2497" s="8" t="s">
        <v>2953</v>
      </c>
      <c r="J2497" s="8" t="s">
        <v>2954</v>
      </c>
      <c r="K2497" s="8" t="s">
        <v>32</v>
      </c>
      <c r="L2497" s="33" t="s">
        <v>3017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8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hidden="1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2952</v>
      </c>
      <c r="I2498" s="8" t="s">
        <v>2953</v>
      </c>
      <c r="J2498" s="8" t="s">
        <v>2954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8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hidden="1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3018</v>
      </c>
      <c r="F2499" s="27" t="s">
        <v>3019</v>
      </c>
      <c r="G2499" s="27" t="s">
        <v>3018</v>
      </c>
      <c r="H2499" s="102" t="s">
        <v>2952</v>
      </c>
      <c r="I2499" s="8" t="s">
        <v>2953</v>
      </c>
      <c r="J2499" s="8" t="s">
        <v>2954</v>
      </c>
      <c r="K2499" s="8" t="s">
        <v>32</v>
      </c>
      <c r="L2499" s="33" t="s">
        <v>3018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8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hidden="1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3020</v>
      </c>
      <c r="F2500" s="27" t="s">
        <v>3020</v>
      </c>
      <c r="G2500" s="27" t="s">
        <v>3020</v>
      </c>
      <c r="H2500" s="102" t="s">
        <v>2952</v>
      </c>
      <c r="I2500" s="8" t="s">
        <v>2953</v>
      </c>
      <c r="J2500" s="8" t="s">
        <v>2954</v>
      </c>
      <c r="K2500" s="8" t="s">
        <v>32</v>
      </c>
      <c r="L2500" s="33" t="s">
        <v>3020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8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hidden="1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2488</v>
      </c>
      <c r="G2501" s="27" t="s">
        <v>214</v>
      </c>
      <c r="H2501" s="102" t="s">
        <v>2952</v>
      </c>
      <c r="I2501" s="8" t="s">
        <v>2953</v>
      </c>
      <c r="J2501" s="8" t="s">
        <v>2954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8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hidden="1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3021</v>
      </c>
      <c r="F2502" s="27" t="s">
        <v>3021</v>
      </c>
      <c r="G2502" s="27" t="s">
        <v>3021</v>
      </c>
      <c r="H2502" s="102" t="s">
        <v>2952</v>
      </c>
      <c r="I2502" s="8" t="s">
        <v>2953</v>
      </c>
      <c r="J2502" s="8" t="s">
        <v>2954</v>
      </c>
      <c r="K2502" s="8" t="s">
        <v>32</v>
      </c>
      <c r="L2502" s="33" t="s">
        <v>3021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8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hidden="1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2952</v>
      </c>
      <c r="I2503" s="8" t="s">
        <v>2953</v>
      </c>
      <c r="J2503" s="8" t="s">
        <v>2954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8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hidden="1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3022</v>
      </c>
      <c r="F2504" s="27" t="s">
        <v>3022</v>
      </c>
      <c r="G2504" s="27" t="s">
        <v>3022</v>
      </c>
      <c r="H2504" s="102" t="s">
        <v>2952</v>
      </c>
      <c r="I2504" s="8" t="s">
        <v>2953</v>
      </c>
      <c r="J2504" s="8" t="s">
        <v>2954</v>
      </c>
      <c r="K2504" s="8" t="s">
        <v>32</v>
      </c>
      <c r="L2504" s="33" t="s">
        <v>3022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8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hidden="1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2523</v>
      </c>
      <c r="F2505" s="27" t="s">
        <v>2523</v>
      </c>
      <c r="G2505" s="27" t="s">
        <v>2523</v>
      </c>
      <c r="H2505" s="102" t="s">
        <v>2952</v>
      </c>
      <c r="I2505" s="8" t="s">
        <v>2953</v>
      </c>
      <c r="J2505" s="8" t="s">
        <v>2954</v>
      </c>
      <c r="K2505" s="8" t="s">
        <v>32</v>
      </c>
      <c r="L2505" s="33" t="s">
        <v>2523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8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hidden="1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2526</v>
      </c>
      <c r="F2506" s="27" t="s">
        <v>2526</v>
      </c>
      <c r="G2506" s="27" t="s">
        <v>2526</v>
      </c>
      <c r="H2506" s="102" t="s">
        <v>2952</v>
      </c>
      <c r="I2506" s="8" t="s">
        <v>2953</v>
      </c>
      <c r="J2506" s="8" t="s">
        <v>2954</v>
      </c>
      <c r="K2506" s="8" t="s">
        <v>32</v>
      </c>
      <c r="L2506" s="33" t="s">
        <v>2526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8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hidden="1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2531</v>
      </c>
      <c r="F2507" s="27" t="s">
        <v>2532</v>
      </c>
      <c r="G2507" s="27" t="s">
        <v>2531</v>
      </c>
      <c r="H2507" s="102" t="s">
        <v>2952</v>
      </c>
      <c r="I2507" s="8" t="s">
        <v>2953</v>
      </c>
      <c r="J2507" s="8" t="s">
        <v>2954</v>
      </c>
      <c r="K2507" s="8" t="s">
        <v>32</v>
      </c>
      <c r="L2507" s="33" t="s">
        <v>2531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8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hidden="1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2531</v>
      </c>
      <c r="F2508" s="27" t="s">
        <v>2532</v>
      </c>
      <c r="G2508" s="27" t="s">
        <v>2531</v>
      </c>
      <c r="H2508" s="102" t="s">
        <v>2952</v>
      </c>
      <c r="I2508" s="8" t="s">
        <v>2953</v>
      </c>
      <c r="J2508" s="8" t="s">
        <v>2954</v>
      </c>
      <c r="K2508" s="8" t="s">
        <v>32</v>
      </c>
      <c r="L2508" s="33" t="s">
        <v>2534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8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hidden="1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2539</v>
      </c>
      <c r="F2509" s="27" t="s">
        <v>2539</v>
      </c>
      <c r="G2509" s="27" t="s">
        <v>2539</v>
      </c>
      <c r="H2509" s="102" t="s">
        <v>2952</v>
      </c>
      <c r="I2509" s="8" t="s">
        <v>2953</v>
      </c>
      <c r="J2509" s="8" t="s">
        <v>2954</v>
      </c>
      <c r="K2509" s="8" t="s">
        <v>32</v>
      </c>
      <c r="L2509" s="33" t="s">
        <v>2539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8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hidden="1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2547</v>
      </c>
      <c r="F2510" s="27" t="s">
        <v>2547</v>
      </c>
      <c r="G2510" s="27" t="s">
        <v>2547</v>
      </c>
      <c r="H2510" s="102" t="s">
        <v>2952</v>
      </c>
      <c r="I2510" s="8" t="s">
        <v>2953</v>
      </c>
      <c r="J2510" s="8" t="s">
        <v>2954</v>
      </c>
      <c r="K2510" s="8" t="s">
        <v>32</v>
      </c>
      <c r="L2510" s="33" t="s">
        <v>2548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8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hidden="1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2562</v>
      </c>
      <c r="F2511" s="27" t="s">
        <v>2562</v>
      </c>
      <c r="G2511" s="27" t="s">
        <v>2562</v>
      </c>
      <c r="H2511" s="102" t="s">
        <v>2952</v>
      </c>
      <c r="I2511" s="8" t="s">
        <v>2953</v>
      </c>
      <c r="J2511" s="8" t="s">
        <v>2954</v>
      </c>
      <c r="K2511" s="8" t="s">
        <v>32</v>
      </c>
      <c r="L2511" s="33" t="s">
        <v>2562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8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hidden="1" customHeight="1">
      <c r="A2512" s="7">
        <v>43831</v>
      </c>
      <c r="B2512" s="27" t="s">
        <v>32</v>
      </c>
      <c r="C2512" s="27" t="s">
        <v>1072</v>
      </c>
      <c r="D2512" s="27" t="s">
        <v>3023</v>
      </c>
      <c r="E2512" s="27" t="s">
        <v>1099</v>
      </c>
      <c r="F2512" s="27" t="s">
        <v>1099</v>
      </c>
      <c r="G2512" s="27" t="s">
        <v>1099</v>
      </c>
      <c r="H2512" s="102" t="s">
        <v>2952</v>
      </c>
      <c r="I2512" s="8" t="s">
        <v>2953</v>
      </c>
      <c r="J2512" s="8" t="s">
        <v>2954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8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hidden="1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2952</v>
      </c>
      <c r="I2513" s="8" t="s">
        <v>2953</v>
      </c>
      <c r="J2513" s="8" t="s">
        <v>2954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8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hidden="1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3024</v>
      </c>
      <c r="F2514" s="27" t="s">
        <v>3024</v>
      </c>
      <c r="G2514" s="27" t="s">
        <v>3024</v>
      </c>
      <c r="H2514" s="102" t="s">
        <v>2952</v>
      </c>
      <c r="I2514" s="8" t="s">
        <v>2953</v>
      </c>
      <c r="J2514" s="8" t="s">
        <v>2954</v>
      </c>
      <c r="K2514" s="8" t="s">
        <v>32</v>
      </c>
      <c r="L2514" s="33" t="s">
        <v>3024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8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hidden="1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3025</v>
      </c>
      <c r="F2515" s="27" t="s">
        <v>3025</v>
      </c>
      <c r="G2515" s="27" t="s">
        <v>3025</v>
      </c>
      <c r="H2515" s="102" t="s">
        <v>2952</v>
      </c>
      <c r="I2515" s="8" t="s">
        <v>2953</v>
      </c>
      <c r="J2515" s="8" t="s">
        <v>2954</v>
      </c>
      <c r="K2515" s="8" t="s">
        <v>32</v>
      </c>
      <c r="L2515" s="33" t="s">
        <v>3025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8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hidden="1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2952</v>
      </c>
      <c r="I2516" s="8" t="s">
        <v>2953</v>
      </c>
      <c r="J2516" s="8" t="s">
        <v>2954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8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hidden="1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3026</v>
      </c>
      <c r="F2517" s="27" t="s">
        <v>3026</v>
      </c>
      <c r="G2517" s="27" t="s">
        <v>3026</v>
      </c>
      <c r="H2517" s="102" t="s">
        <v>2952</v>
      </c>
      <c r="I2517" s="8" t="s">
        <v>2953</v>
      </c>
      <c r="J2517" s="8" t="s">
        <v>2954</v>
      </c>
      <c r="K2517" s="8" t="s">
        <v>32</v>
      </c>
      <c r="L2517" s="33" t="s">
        <v>3027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8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hidden="1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2952</v>
      </c>
      <c r="I2518" s="8" t="s">
        <v>2953</v>
      </c>
      <c r="J2518" s="8" t="s">
        <v>2954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8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hidden="1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2952</v>
      </c>
      <c r="I2519" s="8" t="s">
        <v>2953</v>
      </c>
      <c r="J2519" s="8" t="s">
        <v>2954</v>
      </c>
      <c r="K2519" s="8" t="s">
        <v>32</v>
      </c>
      <c r="L2519" s="33" t="s">
        <v>3028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8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hidden="1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2952</v>
      </c>
      <c r="I2520" s="8" t="s">
        <v>2953</v>
      </c>
      <c r="J2520" s="8" t="s">
        <v>2954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8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hidden="1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1843</v>
      </c>
      <c r="F2521" s="27" t="s">
        <v>1843</v>
      </c>
      <c r="G2521" s="27" t="s">
        <v>1843</v>
      </c>
      <c r="H2521" s="102" t="s">
        <v>2952</v>
      </c>
      <c r="I2521" s="8" t="s">
        <v>2953</v>
      </c>
      <c r="J2521" s="8" t="s">
        <v>2954</v>
      </c>
      <c r="K2521" s="8" t="s">
        <v>32</v>
      </c>
      <c r="L2521" s="33" t="s">
        <v>1844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8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hidden="1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3029</v>
      </c>
      <c r="F2522" s="27" t="s">
        <v>3030</v>
      </c>
      <c r="G2522" s="27" t="s">
        <v>3030</v>
      </c>
      <c r="H2522" s="102" t="s">
        <v>2952</v>
      </c>
      <c r="I2522" s="8" t="s">
        <v>2953</v>
      </c>
      <c r="J2522" s="8" t="s">
        <v>2954</v>
      </c>
      <c r="K2522" s="8" t="s">
        <v>32</v>
      </c>
      <c r="L2522" s="33" t="s">
        <v>3030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8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hidden="1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2952</v>
      </c>
      <c r="I2523" s="8" t="s">
        <v>2953</v>
      </c>
      <c r="J2523" s="8" t="s">
        <v>2954</v>
      </c>
      <c r="K2523" s="8" t="s">
        <v>32</v>
      </c>
      <c r="L2523" s="33" t="s">
        <v>2636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8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hidden="1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2952</v>
      </c>
      <c r="I2524" s="8" t="s">
        <v>2953</v>
      </c>
      <c r="J2524" s="8" t="s">
        <v>2954</v>
      </c>
      <c r="K2524" s="8" t="s">
        <v>32</v>
      </c>
      <c r="L2524" s="33" t="s">
        <v>2640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8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hidden="1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1850</v>
      </c>
      <c r="G2525" s="27" t="s">
        <v>870</v>
      </c>
      <c r="H2525" s="102" t="s">
        <v>2952</v>
      </c>
      <c r="I2525" s="8" t="s">
        <v>2953</v>
      </c>
      <c r="J2525" s="8" t="s">
        <v>2954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8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hidden="1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3031</v>
      </c>
      <c r="F2526" s="27" t="s">
        <v>3031</v>
      </c>
      <c r="G2526" s="27" t="s">
        <v>3031</v>
      </c>
      <c r="H2526" s="102" t="s">
        <v>2952</v>
      </c>
      <c r="I2526" s="8" t="s">
        <v>2953</v>
      </c>
      <c r="J2526" s="8" t="s">
        <v>2954</v>
      </c>
      <c r="K2526" s="8" t="s">
        <v>32</v>
      </c>
      <c r="L2526" s="33" t="s">
        <v>3031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8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hidden="1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2952</v>
      </c>
      <c r="I2527" s="8" t="s">
        <v>2953</v>
      </c>
      <c r="J2527" s="8" t="s">
        <v>2954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8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hidden="1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2952</v>
      </c>
      <c r="I2528" s="8" t="s">
        <v>2953</v>
      </c>
      <c r="J2528" s="8" t="s">
        <v>2954</v>
      </c>
      <c r="K2528" s="8" t="s">
        <v>32</v>
      </c>
      <c r="L2528" s="33" t="s">
        <v>3032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8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hidden="1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2952</v>
      </c>
      <c r="I2529" s="8" t="s">
        <v>2953</v>
      </c>
      <c r="J2529" s="8" t="s">
        <v>2954</v>
      </c>
      <c r="K2529" s="8" t="s">
        <v>32</v>
      </c>
      <c r="L2529" s="33" t="s">
        <v>3033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8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hidden="1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2692</v>
      </c>
      <c r="F2530" s="27" t="s">
        <v>2692</v>
      </c>
      <c r="G2530" s="27" t="s">
        <v>2692</v>
      </c>
      <c r="H2530" s="102" t="s">
        <v>2952</v>
      </c>
      <c r="I2530" s="8" t="s">
        <v>2953</v>
      </c>
      <c r="J2530" s="8" t="s">
        <v>2954</v>
      </c>
      <c r="K2530" s="8" t="s">
        <v>32</v>
      </c>
      <c r="L2530" s="33" t="s">
        <v>3034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8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hidden="1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3035</v>
      </c>
      <c r="F2531" s="27" t="s">
        <v>3035</v>
      </c>
      <c r="G2531" s="27" t="s">
        <v>3035</v>
      </c>
      <c r="H2531" s="102" t="s">
        <v>2952</v>
      </c>
      <c r="I2531" s="8" t="s">
        <v>2953</v>
      </c>
      <c r="J2531" s="8" t="s">
        <v>2954</v>
      </c>
      <c r="K2531" s="8" t="s">
        <v>32</v>
      </c>
      <c r="L2531" s="33" t="s">
        <v>3036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8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hidden="1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3037</v>
      </c>
      <c r="F2532" s="27" t="s">
        <v>3037</v>
      </c>
      <c r="G2532" s="27" t="s">
        <v>3037</v>
      </c>
      <c r="H2532" s="102" t="s">
        <v>2952</v>
      </c>
      <c r="I2532" s="8" t="s">
        <v>2953</v>
      </c>
      <c r="J2532" s="8" t="s">
        <v>2954</v>
      </c>
      <c r="K2532" s="8" t="s">
        <v>32</v>
      </c>
      <c r="L2532" s="33" t="s">
        <v>3037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8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hidden="1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2952</v>
      </c>
      <c r="I2533" s="8" t="s">
        <v>2953</v>
      </c>
      <c r="J2533" s="8" t="s">
        <v>2954</v>
      </c>
      <c r="K2533" s="8" t="s">
        <v>32</v>
      </c>
      <c r="L2533" s="33" t="s">
        <v>3038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8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hidden="1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3039</v>
      </c>
      <c r="F2534" s="27" t="s">
        <v>3040</v>
      </c>
      <c r="G2534" s="27" t="s">
        <v>3040</v>
      </c>
      <c r="H2534" s="102" t="s">
        <v>2952</v>
      </c>
      <c r="I2534" s="8" t="s">
        <v>2953</v>
      </c>
      <c r="J2534" s="8" t="s">
        <v>2954</v>
      </c>
      <c r="K2534" s="8" t="s">
        <v>32</v>
      </c>
      <c r="L2534" s="33" t="s">
        <v>3040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8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hidden="1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2952</v>
      </c>
      <c r="I2535" s="8" t="s">
        <v>2953</v>
      </c>
      <c r="J2535" s="8" t="s">
        <v>2954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8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hidden="1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2952</v>
      </c>
      <c r="I2536" s="8" t="s">
        <v>2953</v>
      </c>
      <c r="J2536" s="8" t="s">
        <v>2954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8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hidden="1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2735</v>
      </c>
      <c r="F2537" s="27" t="s">
        <v>2735</v>
      </c>
      <c r="G2537" s="27" t="s">
        <v>2735</v>
      </c>
      <c r="H2537" s="102" t="s">
        <v>2952</v>
      </c>
      <c r="I2537" s="8" t="s">
        <v>2953</v>
      </c>
      <c r="J2537" s="8" t="s">
        <v>2954</v>
      </c>
      <c r="K2537" s="8" t="s">
        <v>32</v>
      </c>
      <c r="L2537" s="33" t="s">
        <v>2735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8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hidden="1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2952</v>
      </c>
      <c r="I2538" s="8" t="s">
        <v>2953</v>
      </c>
      <c r="J2538" s="8" t="s">
        <v>2954</v>
      </c>
      <c r="K2538" s="8" t="s">
        <v>32</v>
      </c>
      <c r="L2538" s="33" t="s">
        <v>3041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8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hidden="1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3042</v>
      </c>
      <c r="F2539" s="27" t="s">
        <v>3043</v>
      </c>
      <c r="G2539" s="27" t="s">
        <v>3042</v>
      </c>
      <c r="H2539" s="102" t="s">
        <v>2952</v>
      </c>
      <c r="I2539" s="8" t="s">
        <v>2953</v>
      </c>
      <c r="J2539" s="8" t="s">
        <v>2954</v>
      </c>
      <c r="K2539" s="8" t="s">
        <v>32</v>
      </c>
      <c r="L2539" s="33" t="s">
        <v>3044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8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hidden="1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3045</v>
      </c>
      <c r="F2540" s="27" t="s">
        <v>3045</v>
      </c>
      <c r="G2540" s="27" t="s">
        <v>3045</v>
      </c>
      <c r="H2540" s="102" t="s">
        <v>2952</v>
      </c>
      <c r="I2540" s="8" t="s">
        <v>4466</v>
      </c>
      <c r="J2540" s="8" t="s">
        <v>2954</v>
      </c>
      <c r="K2540" s="8" t="s">
        <v>32</v>
      </c>
      <c r="L2540" s="33" t="s">
        <v>3045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8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hidden="1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2952</v>
      </c>
      <c r="I2541" s="8" t="s">
        <v>2953</v>
      </c>
      <c r="J2541" s="8" t="s">
        <v>2954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8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hidden="1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3046</v>
      </c>
      <c r="F2542" s="27" t="s">
        <v>3046</v>
      </c>
      <c r="G2542" s="27" t="s">
        <v>3046</v>
      </c>
      <c r="H2542" s="102" t="s">
        <v>2952</v>
      </c>
      <c r="I2542" s="8" t="s">
        <v>2953</v>
      </c>
      <c r="J2542" s="8" t="s">
        <v>2954</v>
      </c>
      <c r="K2542" s="8" t="s">
        <v>32</v>
      </c>
      <c r="L2542" s="33" t="s">
        <v>3046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8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hidden="1" customHeight="1">
      <c r="A2543" s="7">
        <v>43831</v>
      </c>
      <c r="B2543" s="27" t="s">
        <v>32</v>
      </c>
      <c r="C2543" s="27" t="s">
        <v>1329</v>
      </c>
      <c r="D2543" s="27" t="s">
        <v>1881</v>
      </c>
      <c r="E2543" s="27" t="s">
        <v>3047</v>
      </c>
      <c r="F2543" s="27" t="s">
        <v>3048</v>
      </c>
      <c r="G2543" s="27" t="s">
        <v>3047</v>
      </c>
      <c r="H2543" s="102" t="s">
        <v>2952</v>
      </c>
      <c r="I2543" s="8" t="s">
        <v>2953</v>
      </c>
      <c r="J2543" s="8" t="s">
        <v>2954</v>
      </c>
      <c r="K2543" s="8" t="s">
        <v>32</v>
      </c>
      <c r="L2543" s="33" t="s">
        <v>3047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8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hidden="1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3049</v>
      </c>
      <c r="F2544" s="27" t="s">
        <v>3049</v>
      </c>
      <c r="G2544" s="27" t="s">
        <v>3049</v>
      </c>
      <c r="H2544" s="102" t="s">
        <v>2952</v>
      </c>
      <c r="I2544" s="8" t="s">
        <v>2953</v>
      </c>
      <c r="J2544" s="8" t="s">
        <v>2954</v>
      </c>
      <c r="K2544" s="8" t="s">
        <v>32</v>
      </c>
      <c r="L2544" s="33" t="s">
        <v>3049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8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hidden="1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2952</v>
      </c>
      <c r="I2545" s="8" t="s">
        <v>2953</v>
      </c>
      <c r="J2545" s="8" t="s">
        <v>2954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8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hidden="1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3050</v>
      </c>
      <c r="F2546" s="27" t="s">
        <v>3050</v>
      </c>
      <c r="G2546" s="27" t="s">
        <v>3050</v>
      </c>
      <c r="H2546" s="102" t="s">
        <v>2952</v>
      </c>
      <c r="I2546" s="8" t="s">
        <v>2953</v>
      </c>
      <c r="J2546" s="8" t="s">
        <v>2954</v>
      </c>
      <c r="K2546" s="8" t="s">
        <v>32</v>
      </c>
      <c r="L2546" s="33" t="s">
        <v>3051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8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hidden="1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2952</v>
      </c>
      <c r="I2547" s="8" t="s">
        <v>2953</v>
      </c>
      <c r="J2547" s="8" t="s">
        <v>2954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8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hidden="1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2952</v>
      </c>
      <c r="I2548" s="8" t="s">
        <v>2953</v>
      </c>
      <c r="J2548" s="8" t="s">
        <v>2954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8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hidden="1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2952</v>
      </c>
      <c r="I2549" s="8" t="s">
        <v>2953</v>
      </c>
      <c r="J2549" s="8" t="s">
        <v>2954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8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hidden="1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2952</v>
      </c>
      <c r="I2550" s="8" t="s">
        <v>2953</v>
      </c>
      <c r="J2550" s="8" t="s">
        <v>2954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8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hidden="1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2952</v>
      </c>
      <c r="I2551" s="8" t="s">
        <v>2953</v>
      </c>
      <c r="J2551" s="8" t="s">
        <v>2954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8"/>
      <c r="AF2551" s="27" t="s">
        <v>3052</v>
      </c>
      <c r="AG2551" s="27" t="s">
        <v>42</v>
      </c>
      <c r="AH2551" s="33">
        <v>0</v>
      </c>
      <c r="AI2551" t="e">
        <v>#N/A</v>
      </c>
    </row>
    <row r="2552" spans="1:35" ht="14.25" hidden="1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3053</v>
      </c>
      <c r="F2552" s="27" t="s">
        <v>3053</v>
      </c>
      <c r="G2552" s="27" t="s">
        <v>3053</v>
      </c>
      <c r="H2552" s="102" t="s">
        <v>2952</v>
      </c>
      <c r="I2552" s="8" t="s">
        <v>2953</v>
      </c>
      <c r="J2552" s="8" t="s">
        <v>2954</v>
      </c>
      <c r="K2552" s="8" t="s">
        <v>32</v>
      </c>
      <c r="L2552" s="33" t="s">
        <v>3054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8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hidden="1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3055</v>
      </c>
      <c r="F2553" s="27" t="s">
        <v>3055</v>
      </c>
      <c r="G2553" s="27" t="s">
        <v>3055</v>
      </c>
      <c r="H2553" s="102" t="s">
        <v>2952</v>
      </c>
      <c r="I2553" s="8" t="s">
        <v>2953</v>
      </c>
      <c r="J2553" s="8" t="s">
        <v>2954</v>
      </c>
      <c r="K2553" s="8" t="s">
        <v>32</v>
      </c>
      <c r="L2553" s="33" t="s">
        <v>3056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8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hidden="1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3057</v>
      </c>
      <c r="F2554" s="27" t="s">
        <v>3057</v>
      </c>
      <c r="G2554" s="27" t="s">
        <v>3057</v>
      </c>
      <c r="H2554" s="102" t="s">
        <v>2952</v>
      </c>
      <c r="I2554" s="8" t="s">
        <v>2953</v>
      </c>
      <c r="J2554" s="8" t="s">
        <v>2954</v>
      </c>
      <c r="K2554" s="8" t="s">
        <v>32</v>
      </c>
      <c r="L2554" s="33" t="s">
        <v>3058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8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hidden="1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2811</v>
      </c>
      <c r="F2555" s="27" t="s">
        <v>2811</v>
      </c>
      <c r="G2555" s="27" t="s">
        <v>2811</v>
      </c>
      <c r="H2555" s="102" t="s">
        <v>2952</v>
      </c>
      <c r="I2555" s="8" t="s">
        <v>2953</v>
      </c>
      <c r="J2555" s="8" t="s">
        <v>2954</v>
      </c>
      <c r="K2555" s="8" t="s">
        <v>32</v>
      </c>
      <c r="L2555" s="33" t="s">
        <v>2812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8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hidden="1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2952</v>
      </c>
      <c r="I2556" s="8" t="s">
        <v>2953</v>
      </c>
      <c r="J2556" s="8" t="s">
        <v>2954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8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hidden="1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3059</v>
      </c>
      <c r="F2557" s="27" t="s">
        <v>3059</v>
      </c>
      <c r="G2557" s="27" t="s">
        <v>3059</v>
      </c>
      <c r="H2557" s="102" t="s">
        <v>2952</v>
      </c>
      <c r="I2557" s="8" t="s">
        <v>2953</v>
      </c>
      <c r="J2557" s="8" t="s">
        <v>2954</v>
      </c>
      <c r="K2557" s="8" t="s">
        <v>32</v>
      </c>
      <c r="L2557" s="33" t="s">
        <v>3060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8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hidden="1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3061</v>
      </c>
      <c r="G2558" s="27" t="s">
        <v>287</v>
      </c>
      <c r="H2558" s="102" t="s">
        <v>2952</v>
      </c>
      <c r="I2558" s="8" t="s">
        <v>2953</v>
      </c>
      <c r="J2558" s="8" t="s">
        <v>2954</v>
      </c>
      <c r="K2558" s="8" t="s">
        <v>32</v>
      </c>
      <c r="L2558" s="33" t="s">
        <v>3060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8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hidden="1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2952</v>
      </c>
      <c r="I2559" s="8" t="s">
        <v>2953</v>
      </c>
      <c r="J2559" s="8" t="s">
        <v>2954</v>
      </c>
      <c r="K2559" s="8" t="s">
        <v>32</v>
      </c>
      <c r="L2559" s="33" t="s">
        <v>3062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8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hidden="1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3063</v>
      </c>
      <c r="F2560" s="27" t="s">
        <v>3064</v>
      </c>
      <c r="G2560" s="27" t="s">
        <v>1049</v>
      </c>
      <c r="H2560" s="102" t="s">
        <v>2952</v>
      </c>
      <c r="I2560" s="8" t="s">
        <v>2953</v>
      </c>
      <c r="J2560" s="8" t="s">
        <v>2954</v>
      </c>
      <c r="K2560" s="8" t="s">
        <v>32</v>
      </c>
      <c r="L2560" s="33" t="s">
        <v>3065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8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hidden="1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3066</v>
      </c>
      <c r="F2561" s="27" t="s">
        <v>3067</v>
      </c>
      <c r="G2561" s="27" t="s">
        <v>1922</v>
      </c>
      <c r="H2561" s="102" t="s">
        <v>2952</v>
      </c>
      <c r="I2561" s="8" t="s">
        <v>2953</v>
      </c>
      <c r="J2561" s="8" t="s">
        <v>2954</v>
      </c>
      <c r="K2561" s="8" t="s">
        <v>32</v>
      </c>
      <c r="L2561" s="33" t="s">
        <v>3066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8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hidden="1" customHeight="1">
      <c r="A2562" s="7">
        <v>43831</v>
      </c>
      <c r="B2562" s="27" t="s">
        <v>1928</v>
      </c>
      <c r="C2562" s="27" t="s">
        <v>648</v>
      </c>
      <c r="D2562" s="27" t="s">
        <v>712</v>
      </c>
      <c r="E2562" s="27" t="s">
        <v>808</v>
      </c>
      <c r="F2562" s="27" t="s">
        <v>3068</v>
      </c>
      <c r="G2562" s="27" t="s">
        <v>1931</v>
      </c>
      <c r="H2562" s="102" t="s">
        <v>2952</v>
      </c>
      <c r="I2562" s="8" t="s">
        <v>2953</v>
      </c>
      <c r="J2562" s="8" t="s">
        <v>2954</v>
      </c>
      <c r="K2562" s="8" t="s">
        <v>32</v>
      </c>
      <c r="L2562" s="33" t="s">
        <v>2319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8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hidden="1" customHeight="1">
      <c r="A2563" s="7">
        <v>43831</v>
      </c>
      <c r="B2563" s="27" t="s">
        <v>1928</v>
      </c>
      <c r="C2563" s="27" t="s">
        <v>648</v>
      </c>
      <c r="D2563" s="27" t="s">
        <v>712</v>
      </c>
      <c r="E2563" s="27" t="s">
        <v>1314</v>
      </c>
      <c r="F2563" s="27" t="s">
        <v>3069</v>
      </c>
      <c r="G2563" s="27" t="s">
        <v>1931</v>
      </c>
      <c r="H2563" s="102" t="s">
        <v>2952</v>
      </c>
      <c r="I2563" s="8" t="s">
        <v>2953</v>
      </c>
      <c r="J2563" s="8" t="s">
        <v>2954</v>
      </c>
      <c r="K2563" s="8" t="s">
        <v>32</v>
      </c>
      <c r="L2563" s="33" t="s">
        <v>2319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8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hidden="1" customHeight="1">
      <c r="A2564" s="7">
        <v>43831</v>
      </c>
      <c r="B2564" s="27" t="s">
        <v>1928</v>
      </c>
      <c r="C2564" s="27" t="s">
        <v>648</v>
      </c>
      <c r="D2564" s="27" t="s">
        <v>712</v>
      </c>
      <c r="E2564" s="27" t="s">
        <v>816</v>
      </c>
      <c r="F2564" s="27" t="s">
        <v>3070</v>
      </c>
      <c r="G2564" s="27" t="s">
        <v>1931</v>
      </c>
      <c r="H2564" s="102" t="s">
        <v>2952</v>
      </c>
      <c r="I2564" s="8" t="s">
        <v>2953</v>
      </c>
      <c r="J2564" s="8" t="s">
        <v>2954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8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3071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8"/>
      <c r="AF2565" s="14"/>
      <c r="AG2565" s="14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3072</v>
      </c>
      <c r="F2566" s="27" t="s">
        <v>3072</v>
      </c>
      <c r="G2566" s="27" t="s">
        <v>3072</v>
      </c>
      <c r="H2566" s="102" t="s">
        <v>3073</v>
      </c>
      <c r="I2566" s="8" t="s">
        <v>106</v>
      </c>
      <c r="J2566" s="8" t="s">
        <v>3074</v>
      </c>
      <c r="K2566" s="8" t="s">
        <v>32</v>
      </c>
      <c r="L2566" s="27" t="s">
        <v>3072</v>
      </c>
      <c r="M2566" s="27"/>
      <c r="N2566" s="27" t="s">
        <v>3075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8"/>
      <c r="AF2566" s="27"/>
      <c r="AG2566" s="27" t="s">
        <v>42</v>
      </c>
      <c r="AH2566" s="33">
        <v>0</v>
      </c>
      <c r="AI2566" t="e">
        <v>#N/A</v>
      </c>
    </row>
    <row r="2567" spans="1:35" ht="14.25" hidden="1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2851</v>
      </c>
      <c r="F2567" s="27" t="s">
        <v>3076</v>
      </c>
      <c r="G2567" s="27" t="s">
        <v>74</v>
      </c>
      <c r="H2567" s="102" t="s">
        <v>3077</v>
      </c>
      <c r="I2567" s="8" t="s">
        <v>106</v>
      </c>
      <c r="J2567" s="8" t="s">
        <v>3078</v>
      </c>
      <c r="K2567" s="8" t="s">
        <v>505</v>
      </c>
      <c r="L2567" s="27" t="s">
        <v>2851</v>
      </c>
      <c r="M2567" s="27"/>
      <c r="N2567" s="27" t="s">
        <v>3079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8"/>
      <c r="AF2567" s="27"/>
      <c r="AG2567" s="27" t="s">
        <v>42</v>
      </c>
      <c r="AH2567" s="33">
        <v>0</v>
      </c>
      <c r="AI2567" t="e">
        <v>#N/A</v>
      </c>
    </row>
    <row r="2568" spans="1:35" ht="14.25" hidden="1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1746</v>
      </c>
      <c r="F2568" s="27" t="s">
        <v>3080</v>
      </c>
      <c r="G2568" s="27" t="s">
        <v>74</v>
      </c>
      <c r="H2568" s="102" t="s">
        <v>3077</v>
      </c>
      <c r="I2568" s="8" t="s">
        <v>106</v>
      </c>
      <c r="J2568" s="8" t="s">
        <v>3078</v>
      </c>
      <c r="K2568" s="8" t="s">
        <v>505</v>
      </c>
      <c r="L2568" s="27" t="s">
        <v>1746</v>
      </c>
      <c r="M2568" s="27"/>
      <c r="N2568" s="27" t="s">
        <v>3079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8"/>
      <c r="AF2568" s="27" t="s">
        <v>3081</v>
      </c>
      <c r="AG2568" s="27" t="s">
        <v>42</v>
      </c>
      <c r="AH2568" s="33">
        <v>0</v>
      </c>
      <c r="AI2568" t="e">
        <v>#N/A</v>
      </c>
    </row>
    <row r="2569" spans="1:35" ht="14.25" hidden="1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1746</v>
      </c>
      <c r="F2569" s="27" t="s">
        <v>3082</v>
      </c>
      <c r="G2569" s="27" t="s">
        <v>74</v>
      </c>
      <c r="H2569" s="102" t="s">
        <v>3077</v>
      </c>
      <c r="I2569" s="8" t="s">
        <v>106</v>
      </c>
      <c r="J2569" s="8" t="s">
        <v>3078</v>
      </c>
      <c r="K2569" s="8" t="s">
        <v>505</v>
      </c>
      <c r="L2569" s="27" t="s">
        <v>1746</v>
      </c>
      <c r="M2569" s="27"/>
      <c r="N2569" s="27" t="s">
        <v>3079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8"/>
      <c r="AF2569" s="27"/>
      <c r="AG2569" s="27" t="s">
        <v>42</v>
      </c>
      <c r="AH2569" s="33">
        <v>0</v>
      </c>
      <c r="AI2569" t="e">
        <v>#N/A</v>
      </c>
    </row>
    <row r="2570" spans="1:35" ht="14.25" hidden="1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2851</v>
      </c>
      <c r="F2570" s="27" t="s">
        <v>3083</v>
      </c>
      <c r="G2570" s="27" t="s">
        <v>74</v>
      </c>
      <c r="H2570" s="102" t="s">
        <v>3077</v>
      </c>
      <c r="I2570" s="8" t="s">
        <v>106</v>
      </c>
      <c r="J2570" s="8" t="s">
        <v>3078</v>
      </c>
      <c r="K2570" s="8" t="s">
        <v>505</v>
      </c>
      <c r="L2570" s="27" t="s">
        <v>2851</v>
      </c>
      <c r="M2570" s="27"/>
      <c r="N2570" s="27" t="s">
        <v>3079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8"/>
      <c r="AF2570" s="27"/>
      <c r="AG2570" s="27" t="s">
        <v>42</v>
      </c>
      <c r="AH2570" s="33">
        <v>0</v>
      </c>
      <c r="AI2570" t="e">
        <v>#N/A</v>
      </c>
    </row>
    <row r="2571" spans="1:35" ht="14.25" hidden="1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3084</v>
      </c>
      <c r="I2571" s="8" t="s">
        <v>106</v>
      </c>
      <c r="J2571" s="8" t="s">
        <v>3085</v>
      </c>
      <c r="K2571" s="8" t="s">
        <v>32</v>
      </c>
      <c r="L2571" s="27" t="s">
        <v>1064</v>
      </c>
      <c r="M2571" s="27"/>
      <c r="N2571" s="27" t="s">
        <v>3086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8"/>
      <c r="AF2571" s="27"/>
      <c r="AG2571" s="27" t="s">
        <v>42</v>
      </c>
      <c r="AH2571" s="33">
        <v>0</v>
      </c>
      <c r="AI2571" t="e">
        <v>#N/A</v>
      </c>
    </row>
    <row r="2572" spans="1:35" s="188" customFormat="1" ht="14.25" customHeight="1">
      <c r="A2572" s="186">
        <v>43831</v>
      </c>
      <c r="B2572" s="194" t="s">
        <v>32</v>
      </c>
      <c r="C2572" s="194" t="s">
        <v>1516</v>
      </c>
      <c r="D2572" s="194" t="s">
        <v>1554</v>
      </c>
      <c r="E2572" s="92" t="s">
        <v>1526</v>
      </c>
      <c r="F2572" s="194" t="s">
        <v>3087</v>
      </c>
      <c r="G2572" s="194" t="s">
        <v>1526</v>
      </c>
      <c r="H2572" s="195" t="s">
        <v>60</v>
      </c>
      <c r="I2572" s="98" t="s">
        <v>61</v>
      </c>
      <c r="J2572" s="98" t="s">
        <v>62</v>
      </c>
      <c r="K2572" s="98" t="s">
        <v>32</v>
      </c>
      <c r="L2572" s="194"/>
      <c r="M2572" s="194"/>
      <c r="N2572" s="194" t="s">
        <v>3086</v>
      </c>
      <c r="O2572" s="194" t="s">
        <v>80</v>
      </c>
      <c r="P2572" s="196">
        <v>0</v>
      </c>
      <c r="Q2572" s="197"/>
      <c r="R2572" s="92" t="s">
        <v>4482</v>
      </c>
      <c r="S2572" s="198">
        <v>0</v>
      </c>
      <c r="T2572" s="198">
        <v>12000</v>
      </c>
      <c r="U2572" s="198">
        <v>12000</v>
      </c>
      <c r="V2572" s="198">
        <v>0</v>
      </c>
      <c r="W2572" s="95">
        <f t="shared" si="329"/>
        <v>12000</v>
      </c>
      <c r="X2572" s="95"/>
      <c r="Y2572" s="96">
        <f t="shared" si="337"/>
        <v>0</v>
      </c>
      <c r="Z2572" s="95">
        <f t="shared" si="336"/>
        <v>12000</v>
      </c>
      <c r="AA2572" s="96">
        <f>U2572-W2572</f>
        <v>0</v>
      </c>
      <c r="AB2572" s="198">
        <v>12000</v>
      </c>
      <c r="AC2572" s="196">
        <v>0.16</v>
      </c>
      <c r="AD2572" s="194"/>
      <c r="AE2572" s="98"/>
      <c r="AF2572" s="194"/>
      <c r="AG2572" s="194" t="s">
        <v>42</v>
      </c>
      <c r="AH2572" s="196">
        <v>0</v>
      </c>
      <c r="AI2572" s="188" t="e">
        <v>#N/A</v>
      </c>
    </row>
    <row r="2573" spans="1:35" ht="14.25" hidden="1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3088</v>
      </c>
      <c r="I2573" s="8" t="s">
        <v>106</v>
      </c>
      <c r="J2573" s="8" t="s">
        <v>3089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8"/>
      <c r="AF2573" s="27"/>
      <c r="AG2573" s="27" t="s">
        <v>42</v>
      </c>
      <c r="AH2573" s="33">
        <v>0</v>
      </c>
      <c r="AI2573" t="e">
        <v>#N/A</v>
      </c>
    </row>
    <row r="2574" spans="1:35" ht="14.25" hidden="1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3090</v>
      </c>
      <c r="F2574" s="27" t="s">
        <v>3091</v>
      </c>
      <c r="G2574" s="27" t="s">
        <v>74</v>
      </c>
      <c r="H2574" s="102" t="s">
        <v>3077</v>
      </c>
      <c r="I2574" s="8" t="s">
        <v>106</v>
      </c>
      <c r="J2574" s="8" t="s">
        <v>3078</v>
      </c>
      <c r="K2574" s="8" t="s">
        <v>505</v>
      </c>
      <c r="L2574" s="27" t="s">
        <v>3090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8"/>
      <c r="AF2574" s="27"/>
      <c r="AG2574" s="27" t="s">
        <v>42</v>
      </c>
      <c r="AH2574" s="33">
        <v>0.3</v>
      </c>
      <c r="AI2574" t="e">
        <v>#N/A</v>
      </c>
    </row>
    <row r="2575" spans="1:35" ht="14.25" hidden="1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3092</v>
      </c>
      <c r="F2575" s="27" t="s">
        <v>3093</v>
      </c>
      <c r="G2575" s="27" t="s">
        <v>74</v>
      </c>
      <c r="H2575" s="102" t="s">
        <v>3077</v>
      </c>
      <c r="I2575" s="8" t="s">
        <v>106</v>
      </c>
      <c r="J2575" s="8" t="s">
        <v>3078</v>
      </c>
      <c r="K2575" s="8" t="s">
        <v>505</v>
      </c>
      <c r="L2575" s="27" t="s">
        <v>3092</v>
      </c>
      <c r="M2575" s="27"/>
      <c r="N2575" s="27" t="s">
        <v>57</v>
      </c>
      <c r="O2575" s="27" t="s">
        <v>41</v>
      </c>
      <c r="P2575" s="33">
        <v>0.08</v>
      </c>
      <c r="Q2575" s="167" t="s">
        <v>3094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8"/>
      <c r="AF2575" s="27"/>
      <c r="AG2575" s="27" t="s">
        <v>42</v>
      </c>
      <c r="AH2575" s="33">
        <v>0.3</v>
      </c>
      <c r="AI2575" t="e">
        <v>#N/A</v>
      </c>
    </row>
    <row r="2576" spans="1:35" ht="14.25" hidden="1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3095</v>
      </c>
      <c r="I2576" s="8" t="s">
        <v>106</v>
      </c>
      <c r="J2576" s="8" t="s">
        <v>3096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8"/>
      <c r="AF2576" s="27"/>
      <c r="AG2576" s="27" t="s">
        <v>42</v>
      </c>
      <c r="AH2576" s="33">
        <v>0</v>
      </c>
      <c r="AI2576" t="e">
        <v>#N/A</v>
      </c>
    </row>
    <row r="2577" spans="1:35" ht="14.25" hidden="1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3097</v>
      </c>
      <c r="I2577" s="8" t="s">
        <v>106</v>
      </c>
      <c r="J2577" s="8" t="s">
        <v>3098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8"/>
      <c r="AF2577" s="27"/>
      <c r="AG2577" s="27" t="s">
        <v>42</v>
      </c>
      <c r="AH2577" s="33">
        <v>0</v>
      </c>
      <c r="AI2577" t="e">
        <v>#N/A</v>
      </c>
    </row>
    <row r="2578" spans="1:35" ht="14.25" hidden="1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3095</v>
      </c>
      <c r="I2578" s="8" t="s">
        <v>106</v>
      </c>
      <c r="J2578" s="8" t="s">
        <v>3096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8"/>
      <c r="AF2578" s="27"/>
      <c r="AG2578" s="27" t="s">
        <v>42</v>
      </c>
      <c r="AH2578" s="33">
        <v>0</v>
      </c>
      <c r="AI2578" t="e">
        <v>#N/A</v>
      </c>
    </row>
    <row r="2579" spans="1:35" ht="14.25" hidden="1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3099</v>
      </c>
      <c r="F2579" s="27" t="s">
        <v>3100</v>
      </c>
      <c r="G2579" s="27" t="s">
        <v>1922</v>
      </c>
      <c r="H2579" s="102" t="s">
        <v>3101</v>
      </c>
      <c r="I2579" s="8" t="s">
        <v>106</v>
      </c>
      <c r="J2579" s="8" t="s">
        <v>3102</v>
      </c>
      <c r="K2579" s="8" t="s">
        <v>505</v>
      </c>
      <c r="L2579" s="27" t="s">
        <v>3099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8"/>
      <c r="AF2579" s="27"/>
      <c r="AG2579" s="27" t="s">
        <v>42</v>
      </c>
      <c r="AH2579" s="33">
        <v>0.1</v>
      </c>
      <c r="AI2579" t="e">
        <v>#N/A</v>
      </c>
    </row>
    <row r="2580" spans="1:35" ht="14.25" hidden="1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3103</v>
      </c>
      <c r="F2580" s="27" t="s">
        <v>3103</v>
      </c>
      <c r="G2580" s="27" t="s">
        <v>3103</v>
      </c>
      <c r="H2580" s="102" t="s">
        <v>3095</v>
      </c>
      <c r="I2580" s="8" t="s">
        <v>106</v>
      </c>
      <c r="J2580" s="8" t="s">
        <v>3096</v>
      </c>
      <c r="K2580" s="8" t="s">
        <v>32</v>
      </c>
      <c r="L2580" s="33" t="s">
        <v>3103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8"/>
      <c r="AF2580" s="27"/>
      <c r="AG2580" s="27" t="s">
        <v>42</v>
      </c>
      <c r="AH2580" s="33">
        <v>0</v>
      </c>
      <c r="AI2580" t="e">
        <v>#N/A</v>
      </c>
    </row>
    <row r="2581" spans="1:35" ht="14.25" hidden="1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3077</v>
      </c>
      <c r="I2581" s="8" t="s">
        <v>106</v>
      </c>
      <c r="J2581" s="8" t="s">
        <v>3078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8"/>
      <c r="AF2581" s="27"/>
      <c r="AG2581" s="27" t="s">
        <v>42</v>
      </c>
      <c r="AH2581" s="33">
        <v>0</v>
      </c>
      <c r="AI2581" t="e">
        <v>#N/A</v>
      </c>
    </row>
    <row r="2582" spans="1:35" ht="14.25" hidden="1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3099</v>
      </c>
      <c r="F2582" s="27" t="s">
        <v>3100</v>
      </c>
      <c r="G2582" s="27" t="s">
        <v>1922</v>
      </c>
      <c r="H2582" s="102" t="s">
        <v>3104</v>
      </c>
      <c r="I2582" s="8" t="s">
        <v>106</v>
      </c>
      <c r="J2582" s="8"/>
      <c r="K2582" s="8"/>
      <c r="L2582" s="33" t="s">
        <v>3099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8"/>
      <c r="AF2582" s="27"/>
      <c r="AG2582" s="27" t="s">
        <v>42</v>
      </c>
      <c r="AH2582" s="33">
        <v>0.2</v>
      </c>
      <c r="AI2582" t="e">
        <v>#N/A</v>
      </c>
    </row>
    <row r="2583" spans="1:35" ht="14.25" hidden="1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2887</v>
      </c>
      <c r="F2583" s="27" t="s">
        <v>2887</v>
      </c>
      <c r="G2583" s="27" t="s">
        <v>2887</v>
      </c>
      <c r="H2583" s="102" t="s">
        <v>3105</v>
      </c>
      <c r="I2583" s="8" t="s">
        <v>106</v>
      </c>
      <c r="J2583" s="8"/>
      <c r="K2583" s="8"/>
      <c r="L2583" s="33" t="s">
        <v>2887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8"/>
      <c r="AF2583" s="27"/>
      <c r="AG2583" s="27" t="s">
        <v>42</v>
      </c>
      <c r="AH2583" s="33">
        <v>0</v>
      </c>
      <c r="AI2583" t="e">
        <v>#N/A</v>
      </c>
    </row>
    <row r="2584" spans="1:35" ht="14.25" hidden="1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3077</v>
      </c>
      <c r="I2584" s="8" t="s">
        <v>106</v>
      </c>
      <c r="J2584" s="8" t="s">
        <v>3078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8"/>
      <c r="AF2584" s="27"/>
      <c r="AG2584" s="27" t="s">
        <v>51</v>
      </c>
      <c r="AH2584" s="33">
        <v>0</v>
      </c>
      <c r="AI2584" t="e">
        <v>#N/A</v>
      </c>
    </row>
    <row r="2585" spans="1:35" ht="14.25" hidden="1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3106</v>
      </c>
      <c r="F2585" s="27" t="s">
        <v>3106</v>
      </c>
      <c r="G2585" s="27" t="s">
        <v>3106</v>
      </c>
      <c r="H2585" s="102" t="s">
        <v>3107</v>
      </c>
      <c r="I2585" s="8" t="s">
        <v>106</v>
      </c>
      <c r="J2585" s="8"/>
      <c r="K2585" s="8"/>
      <c r="L2585" s="33" t="s">
        <v>3106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8"/>
      <c r="AF2585" s="27"/>
      <c r="AG2585" s="27" t="s">
        <v>51</v>
      </c>
      <c r="AH2585" s="33"/>
      <c r="AI2585">
        <v>71</v>
      </c>
    </row>
    <row r="2586" spans="1:35" ht="14.25" hidden="1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3108</v>
      </c>
      <c r="G2586" s="27" t="s">
        <v>74</v>
      </c>
      <c r="H2586" s="102" t="s">
        <v>3109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8"/>
      <c r="AF2586" s="27"/>
      <c r="AG2586" s="27" t="s">
        <v>42</v>
      </c>
      <c r="AH2586" s="33"/>
      <c r="AI2586" t="e">
        <v>#N/A</v>
      </c>
    </row>
    <row r="2587" spans="1:35" ht="14.25" hidden="1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3108</v>
      </c>
      <c r="G2587" s="27" t="s">
        <v>74</v>
      </c>
      <c r="H2587" s="102" t="s">
        <v>3109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8"/>
      <c r="AF2587" s="27"/>
      <c r="AG2587" s="27" t="s">
        <v>42</v>
      </c>
      <c r="AH2587" s="33"/>
      <c r="AI2587" t="e">
        <v>#N/A</v>
      </c>
    </row>
    <row r="2588" spans="1:35" ht="14.25" hidden="1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3110</v>
      </c>
      <c r="F2588" s="27" t="s">
        <v>3111</v>
      </c>
      <c r="G2588" s="27" t="s">
        <v>74</v>
      </c>
      <c r="H2588" s="102" t="s">
        <v>3112</v>
      </c>
      <c r="I2588" s="8" t="s">
        <v>106</v>
      </c>
      <c r="J2588" s="8"/>
      <c r="K2588" s="8"/>
      <c r="L2588" s="33" t="s">
        <v>3110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8"/>
      <c r="AF2588" s="27"/>
      <c r="AG2588" s="27" t="s">
        <v>42</v>
      </c>
      <c r="AH2588" s="33"/>
      <c r="AI2588" t="e">
        <v>#N/A</v>
      </c>
    </row>
    <row r="2589" spans="1:35" ht="14.25" hidden="1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3113</v>
      </c>
      <c r="F2589" s="27" t="s">
        <v>3113</v>
      </c>
      <c r="G2589" s="27" t="s">
        <v>3113</v>
      </c>
      <c r="H2589" s="102" t="s">
        <v>3107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3114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8"/>
      <c r="AF2589" s="27"/>
      <c r="AG2589" s="27" t="s">
        <v>42</v>
      </c>
      <c r="AH2589" s="33"/>
      <c r="AI2589" t="e">
        <v>#N/A</v>
      </c>
    </row>
    <row r="2590" spans="1:35" ht="14.25" hidden="1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2376</v>
      </c>
      <c r="F2590" s="27" t="s">
        <v>2376</v>
      </c>
      <c r="G2590" s="27" t="s">
        <v>2376</v>
      </c>
      <c r="H2590" s="102" t="s">
        <v>3107</v>
      </c>
      <c r="I2590" s="8" t="s">
        <v>106</v>
      </c>
      <c r="J2590" s="8"/>
      <c r="K2590" s="8"/>
      <c r="L2590" s="33" t="s">
        <v>2376</v>
      </c>
      <c r="M2590" s="27"/>
      <c r="N2590" s="27" t="s">
        <v>57</v>
      </c>
      <c r="O2590" s="34" t="s">
        <v>80</v>
      </c>
      <c r="P2590" s="33">
        <v>0</v>
      </c>
      <c r="Q2590" s="169" t="s">
        <v>3115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8"/>
      <c r="AF2590" s="27"/>
      <c r="AG2590" s="27" t="s">
        <v>51</v>
      </c>
      <c r="AH2590" s="33"/>
      <c r="AI2590" t="e">
        <v>#N/A</v>
      </c>
    </row>
    <row r="2591" spans="1:35" ht="14.25" hidden="1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3116</v>
      </c>
      <c r="F2591" s="27" t="s">
        <v>3116</v>
      </c>
      <c r="G2591" s="27" t="s">
        <v>3116</v>
      </c>
      <c r="H2591" s="102" t="s">
        <v>3107</v>
      </c>
      <c r="I2591" s="8" t="s">
        <v>106</v>
      </c>
      <c r="J2591" s="8"/>
      <c r="K2591" s="8"/>
      <c r="L2591" s="33" t="s">
        <v>3117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8"/>
      <c r="AF2591" s="27"/>
      <c r="AG2591" s="27" t="s">
        <v>51</v>
      </c>
      <c r="AH2591" s="33"/>
      <c r="AI2591" t="e">
        <v>#N/A</v>
      </c>
    </row>
    <row r="2592" spans="1:35" ht="14.25" hidden="1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3118</v>
      </c>
      <c r="F2592" s="27" t="s">
        <v>3118</v>
      </c>
      <c r="G2592" s="27" t="s">
        <v>3118</v>
      </c>
      <c r="H2592" s="102" t="s">
        <v>3107</v>
      </c>
      <c r="I2592" s="8" t="s">
        <v>106</v>
      </c>
      <c r="J2592" s="8"/>
      <c r="K2592" s="8"/>
      <c r="L2592" s="33" t="s">
        <v>3119</v>
      </c>
      <c r="M2592" s="27"/>
      <c r="N2592" s="27" t="s">
        <v>57</v>
      </c>
      <c r="O2592" s="34" t="s">
        <v>41</v>
      </c>
      <c r="P2592" s="33">
        <v>0.12</v>
      </c>
      <c r="Q2592" s="169" t="s">
        <v>3120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8"/>
      <c r="AF2592" s="27"/>
      <c r="AG2592" s="27" t="s">
        <v>42</v>
      </c>
      <c r="AH2592" s="33"/>
      <c r="AI2592" t="e">
        <v>#N/A</v>
      </c>
    </row>
    <row r="2593" spans="1:35" ht="14.25" hidden="1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3121</v>
      </c>
      <c r="F2593" s="27" t="s">
        <v>3121</v>
      </c>
      <c r="G2593" s="27" t="s">
        <v>3121</v>
      </c>
      <c r="H2593" s="102" t="s">
        <v>3077</v>
      </c>
      <c r="I2593" s="8" t="s">
        <v>106</v>
      </c>
      <c r="J2593" s="8" t="s">
        <v>3078</v>
      </c>
      <c r="K2593" s="8" t="s">
        <v>505</v>
      </c>
      <c r="L2593" s="33" t="s">
        <v>3121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8"/>
      <c r="AF2593" s="27"/>
      <c r="AG2593" s="27" t="s">
        <v>51</v>
      </c>
      <c r="AH2593" s="33">
        <v>0.3</v>
      </c>
      <c r="AI2593" t="e">
        <v>#N/A</v>
      </c>
    </row>
    <row r="2594" spans="1:35" ht="14.25" hidden="1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2887</v>
      </c>
      <c r="F2594" s="27" t="s">
        <v>2887</v>
      </c>
      <c r="G2594" s="27" t="s">
        <v>2887</v>
      </c>
      <c r="H2594" s="102" t="s">
        <v>3122</v>
      </c>
      <c r="I2594" s="8" t="s">
        <v>106</v>
      </c>
      <c r="J2594" s="8"/>
      <c r="K2594" s="8"/>
      <c r="L2594" s="33" t="s">
        <v>2887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8"/>
      <c r="AF2594" s="27"/>
      <c r="AG2594" s="27" t="s">
        <v>1553</v>
      </c>
      <c r="AH2594" s="33"/>
      <c r="AI2594" t="e">
        <v>#N/A</v>
      </c>
    </row>
    <row r="2595" spans="1:35" ht="14.25" hidden="1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2887</v>
      </c>
      <c r="F2595" s="27" t="s">
        <v>2887</v>
      </c>
      <c r="G2595" s="27" t="s">
        <v>2887</v>
      </c>
      <c r="H2595" s="102" t="s">
        <v>3122</v>
      </c>
      <c r="I2595" s="8" t="s">
        <v>106</v>
      </c>
      <c r="J2595" s="8"/>
      <c r="K2595" s="8"/>
      <c r="L2595" s="33" t="s">
        <v>2887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8"/>
      <c r="AF2595" s="27"/>
      <c r="AG2595" s="27" t="s">
        <v>42</v>
      </c>
      <c r="AH2595" s="33"/>
      <c r="AI2595" t="e">
        <v>#N/A</v>
      </c>
    </row>
    <row r="2596" spans="1:35" ht="14.25" hidden="1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2340</v>
      </c>
      <c r="F2596" s="27" t="s">
        <v>2340</v>
      </c>
      <c r="G2596" s="27" t="s">
        <v>2340</v>
      </c>
      <c r="H2596" s="102" t="s">
        <v>3112</v>
      </c>
      <c r="I2596" s="8" t="s">
        <v>106</v>
      </c>
      <c r="J2596" s="8"/>
      <c r="K2596" s="8"/>
      <c r="L2596" s="33" t="s">
        <v>2340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8"/>
      <c r="AF2596" s="27"/>
      <c r="AG2596" s="27" t="s">
        <v>51</v>
      </c>
      <c r="AH2596" s="33"/>
      <c r="AI2596" t="e">
        <v>#N/A</v>
      </c>
    </row>
    <row r="2597" spans="1:35" ht="14.25" hidden="1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3123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8"/>
      <c r="AF2597" s="27"/>
      <c r="AG2597" s="27" t="s">
        <v>51</v>
      </c>
      <c r="AH2597" s="33"/>
      <c r="AI2597" t="e">
        <v>#N/A</v>
      </c>
    </row>
    <row r="2598" spans="1:35" ht="14.25" hidden="1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3124</v>
      </c>
      <c r="I2598" s="8" t="s">
        <v>106</v>
      </c>
      <c r="J2598" s="8"/>
      <c r="K2598" s="8"/>
      <c r="L2598" s="33" t="s">
        <v>3125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8"/>
      <c r="AF2598" s="27"/>
      <c r="AG2598" s="27" t="s">
        <v>42</v>
      </c>
      <c r="AH2598" s="33"/>
      <c r="AI2598" t="e">
        <v>#N/A</v>
      </c>
    </row>
    <row r="2599" spans="1:35" ht="14.25" hidden="1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3112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8"/>
      <c r="AF2599" s="27"/>
      <c r="AG2599" s="27" t="s">
        <v>42</v>
      </c>
      <c r="AH2599" s="33"/>
      <c r="AI2599" t="e">
        <v>#N/A</v>
      </c>
    </row>
    <row r="2600" spans="1:35" ht="14.25" hidden="1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3112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8"/>
      <c r="AF2600" s="27"/>
      <c r="AG2600" s="27" t="s">
        <v>42</v>
      </c>
      <c r="AH2600" s="33"/>
      <c r="AI2600" t="e">
        <v>#N/A</v>
      </c>
    </row>
    <row r="2601" spans="1:35" ht="14.25" hidden="1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3104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8"/>
      <c r="AF2601" s="27"/>
      <c r="AG2601" s="27" t="s">
        <v>51</v>
      </c>
      <c r="AH2601" s="33">
        <v>0</v>
      </c>
      <c r="AI2601" t="e">
        <v>#N/A</v>
      </c>
    </row>
    <row r="2602" spans="1:35" ht="14.25" hidden="1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3101</v>
      </c>
      <c r="I2602" s="8" t="s">
        <v>106</v>
      </c>
      <c r="J2602" s="8" t="s">
        <v>3102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8"/>
      <c r="AF2602" s="27"/>
      <c r="AG2602" s="27" t="s">
        <v>51</v>
      </c>
      <c r="AH2602" s="33">
        <v>0</v>
      </c>
      <c r="AI2602" t="e">
        <v>#N/A</v>
      </c>
    </row>
    <row r="2603" spans="1:35" ht="14.25" hidden="1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3123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8"/>
      <c r="AF2603" s="27"/>
      <c r="AG2603" s="27" t="s">
        <v>42</v>
      </c>
      <c r="AH2603" s="33"/>
      <c r="AI2603" t="e">
        <v>#N/A</v>
      </c>
    </row>
    <row r="2604" spans="1:35" ht="14.25" hidden="1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1838</v>
      </c>
      <c r="F2604" s="27" t="s">
        <v>1838</v>
      </c>
      <c r="G2604" s="27" t="s">
        <v>1838</v>
      </c>
      <c r="H2604" s="102" t="s">
        <v>3123</v>
      </c>
      <c r="I2604" s="8" t="s">
        <v>106</v>
      </c>
      <c r="J2604" s="8"/>
      <c r="K2604" s="8"/>
      <c r="L2604" s="33" t="s">
        <v>1838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8"/>
      <c r="AF2604" s="27"/>
      <c r="AG2604" s="27" t="s">
        <v>42</v>
      </c>
      <c r="AH2604" s="33"/>
      <c r="AI2604" t="e">
        <v>#N/A</v>
      </c>
    </row>
    <row r="2605" spans="1:35" ht="14.25" hidden="1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3126</v>
      </c>
      <c r="I2605" s="8" t="s">
        <v>106</v>
      </c>
      <c r="J2605" s="8" t="s">
        <v>3127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3128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8"/>
      <c r="AF2605" s="27"/>
      <c r="AG2605" s="27" t="s">
        <v>51</v>
      </c>
      <c r="AH2605" s="33">
        <v>0</v>
      </c>
      <c r="AI2605" t="e">
        <v>#N/A</v>
      </c>
    </row>
    <row r="2606" spans="1:35" ht="14.25" hidden="1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3129</v>
      </c>
      <c r="F2606" s="27" t="s">
        <v>3129</v>
      </c>
      <c r="G2606" s="27" t="s">
        <v>3129</v>
      </c>
      <c r="H2606" s="102" t="s">
        <v>2838</v>
      </c>
      <c r="I2606" s="8" t="s">
        <v>2839</v>
      </c>
      <c r="J2606" s="8" t="s">
        <v>2840</v>
      </c>
      <c r="K2606" s="8" t="s">
        <v>32</v>
      </c>
      <c r="L2606" s="27" t="s">
        <v>3130</v>
      </c>
      <c r="M2606" s="27"/>
      <c r="N2606" s="27" t="s">
        <v>3079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8"/>
      <c r="AF2606" s="27"/>
      <c r="AG2606" s="27" t="s">
        <v>51</v>
      </c>
      <c r="AH2606" s="33">
        <v>0</v>
      </c>
      <c r="AI2606" t="e">
        <v>#N/A</v>
      </c>
    </row>
    <row r="2607" spans="1:35" ht="14.25" hidden="1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2838</v>
      </c>
      <c r="I2607" s="8" t="s">
        <v>2839</v>
      </c>
      <c r="J2607" s="8" t="s">
        <v>2840</v>
      </c>
      <c r="K2607" s="8" t="s">
        <v>32</v>
      </c>
      <c r="L2607" s="27" t="s">
        <v>2100</v>
      </c>
      <c r="M2607" s="27"/>
      <c r="N2607" s="27" t="s">
        <v>3079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8"/>
      <c r="AF2607" s="27"/>
      <c r="AG2607" s="27" t="s">
        <v>42</v>
      </c>
      <c r="AH2607" s="33">
        <v>0</v>
      </c>
      <c r="AI2607" t="e">
        <v>#N/A</v>
      </c>
    </row>
    <row r="2608" spans="1:35" ht="14.25" hidden="1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2838</v>
      </c>
      <c r="I2608" s="8" t="s">
        <v>2839</v>
      </c>
      <c r="J2608" s="8" t="s">
        <v>2840</v>
      </c>
      <c r="K2608" s="8" t="s">
        <v>32</v>
      </c>
      <c r="L2608" s="27" t="s">
        <v>818</v>
      </c>
      <c r="M2608" s="27"/>
      <c r="N2608" s="27" t="s">
        <v>3079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8"/>
      <c r="AF2608" s="27"/>
      <c r="AG2608" s="27" t="s">
        <v>42</v>
      </c>
      <c r="AH2608" s="33">
        <v>0</v>
      </c>
      <c r="AI2608" t="e">
        <v>#N/A</v>
      </c>
    </row>
    <row r="2609" spans="1:35" ht="14.25" hidden="1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2838</v>
      </c>
      <c r="I2609" s="8" t="s">
        <v>2839</v>
      </c>
      <c r="J2609" s="8" t="s">
        <v>2840</v>
      </c>
      <c r="K2609" s="8" t="s">
        <v>32</v>
      </c>
      <c r="L2609" s="27" t="s">
        <v>2906</v>
      </c>
      <c r="M2609" s="27"/>
      <c r="N2609" s="27" t="s">
        <v>3079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8"/>
      <c r="AF2609" s="27"/>
      <c r="AG2609" s="27" t="s">
        <v>51</v>
      </c>
      <c r="AH2609" s="33">
        <v>0</v>
      </c>
      <c r="AI2609" t="e">
        <v>#N/A</v>
      </c>
    </row>
    <row r="2610" spans="1:35" ht="14.25" hidden="1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3131</v>
      </c>
      <c r="G2610" s="27" t="s">
        <v>542</v>
      </c>
      <c r="H2610" s="102" t="s">
        <v>2838</v>
      </c>
      <c r="I2610" s="8" t="s">
        <v>2839</v>
      </c>
      <c r="J2610" s="8" t="s">
        <v>2840</v>
      </c>
      <c r="K2610" s="8" t="s">
        <v>32</v>
      </c>
      <c r="L2610" s="27" t="s">
        <v>3132</v>
      </c>
      <c r="M2610" s="27"/>
      <c r="N2610" s="27" t="s">
        <v>3079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8"/>
      <c r="AF2610" s="27"/>
      <c r="AG2610" s="27" t="s">
        <v>42</v>
      </c>
      <c r="AH2610" s="33">
        <v>0</v>
      </c>
      <c r="AI2610" t="e">
        <v>#N/A</v>
      </c>
    </row>
    <row r="2611" spans="1:35" ht="14.25" hidden="1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3133</v>
      </c>
      <c r="F2611" s="27" t="s">
        <v>3133</v>
      </c>
      <c r="G2611" s="27" t="s">
        <v>3133</v>
      </c>
      <c r="H2611" s="102" t="s">
        <v>2838</v>
      </c>
      <c r="I2611" s="8" t="s">
        <v>2839</v>
      </c>
      <c r="J2611" s="8" t="s">
        <v>2840</v>
      </c>
      <c r="K2611" s="8" t="s">
        <v>32</v>
      </c>
      <c r="L2611" s="27" t="s">
        <v>3133</v>
      </c>
      <c r="M2611" s="27"/>
      <c r="N2611" s="27" t="s">
        <v>3079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8"/>
      <c r="AF2611" s="27"/>
      <c r="AG2611" s="27" t="s">
        <v>51</v>
      </c>
      <c r="AH2611" s="33">
        <v>0</v>
      </c>
      <c r="AI2611" t="e">
        <v>#N/A</v>
      </c>
    </row>
    <row r="2612" spans="1:35" ht="14.25" hidden="1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2838</v>
      </c>
      <c r="I2612" s="8" t="s">
        <v>2839</v>
      </c>
      <c r="J2612" s="8" t="s">
        <v>2840</v>
      </c>
      <c r="K2612" s="8" t="s">
        <v>32</v>
      </c>
      <c r="L2612" s="27" t="s">
        <v>2860</v>
      </c>
      <c r="M2612" s="27"/>
      <c r="N2612" s="27" t="s">
        <v>3079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8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hidden="1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1887</v>
      </c>
      <c r="F2613" s="27" t="s">
        <v>1888</v>
      </c>
      <c r="G2613" s="27" t="s">
        <v>1887</v>
      </c>
      <c r="H2613" s="102" t="s">
        <v>3134</v>
      </c>
      <c r="I2613" s="8" t="s">
        <v>106</v>
      </c>
      <c r="J2613" s="8" t="s">
        <v>3135</v>
      </c>
      <c r="K2613" s="8" t="s">
        <v>32</v>
      </c>
      <c r="L2613" s="27" t="s">
        <v>1887</v>
      </c>
      <c r="M2613" s="27"/>
      <c r="N2613" s="27" t="s">
        <v>3079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8"/>
      <c r="AF2613" s="27" t="s">
        <v>3136</v>
      </c>
      <c r="AG2613" s="27" t="s">
        <v>42</v>
      </c>
      <c r="AH2613" s="33">
        <v>0</v>
      </c>
      <c r="AI2613" t="e">
        <v>#N/A</v>
      </c>
    </row>
    <row r="2614" spans="1:35" ht="14.25" hidden="1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2864</v>
      </c>
      <c r="F2614" s="27" t="s">
        <v>2864</v>
      </c>
      <c r="G2614" s="27" t="s">
        <v>2864</v>
      </c>
      <c r="H2614" s="102" t="s">
        <v>2838</v>
      </c>
      <c r="I2614" s="8" t="s">
        <v>2839</v>
      </c>
      <c r="J2614" s="8" t="s">
        <v>2840</v>
      </c>
      <c r="K2614" s="8" t="s">
        <v>32</v>
      </c>
      <c r="L2614" s="27" t="s">
        <v>2864</v>
      </c>
      <c r="M2614" s="27"/>
      <c r="N2614" s="27" t="s">
        <v>3079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8"/>
      <c r="AF2614" s="27"/>
      <c r="AG2614" s="27" t="s">
        <v>42</v>
      </c>
      <c r="AH2614" s="33">
        <v>0</v>
      </c>
      <c r="AI2614" t="e">
        <v>#N/A</v>
      </c>
    </row>
    <row r="2615" spans="1:35" ht="14.25" hidden="1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2154</v>
      </c>
      <c r="F2615" s="27" t="s">
        <v>2155</v>
      </c>
      <c r="G2615" s="27" t="s">
        <v>2154</v>
      </c>
      <c r="H2615" s="102" t="s">
        <v>1994</v>
      </c>
      <c r="I2615" s="8" t="s">
        <v>1995</v>
      </c>
      <c r="J2615" s="8" t="s">
        <v>1996</v>
      </c>
      <c r="K2615" s="8" t="s">
        <v>32</v>
      </c>
      <c r="L2615" s="27" t="s">
        <v>2154</v>
      </c>
      <c r="M2615" s="27"/>
      <c r="N2615" s="27" t="s">
        <v>3086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8"/>
      <c r="AF2615" s="27"/>
      <c r="AG2615" s="27" t="s">
        <v>51</v>
      </c>
      <c r="AH2615" s="33">
        <v>0</v>
      </c>
      <c r="AI2615" t="e">
        <v>#N/A</v>
      </c>
    </row>
    <row r="2616" spans="1:35" ht="14.25" hidden="1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1994</v>
      </c>
      <c r="I2616" s="8" t="s">
        <v>1995</v>
      </c>
      <c r="J2616" s="8" t="s">
        <v>1996</v>
      </c>
      <c r="K2616" s="8" t="s">
        <v>32</v>
      </c>
      <c r="L2616" s="27" t="s">
        <v>973</v>
      </c>
      <c r="M2616" s="27"/>
      <c r="N2616" s="27" t="s">
        <v>3086</v>
      </c>
      <c r="O2616" s="27" t="s">
        <v>80</v>
      </c>
      <c r="P2616" s="33">
        <v>0</v>
      </c>
      <c r="Q2616" s="167"/>
      <c r="R2616" s="27" t="s">
        <v>3137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8"/>
      <c r="AF2616" s="27"/>
      <c r="AG2616" s="27" t="s">
        <v>42</v>
      </c>
      <c r="AH2616" s="33">
        <v>0</v>
      </c>
      <c r="AI2616" t="e">
        <v>#N/A</v>
      </c>
    </row>
    <row r="2617" spans="1:35" ht="14.25" hidden="1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2630</v>
      </c>
      <c r="F2617" s="27" t="s">
        <v>2630</v>
      </c>
      <c r="G2617" s="27" t="s">
        <v>2630</v>
      </c>
      <c r="H2617" s="102" t="s">
        <v>1994</v>
      </c>
      <c r="I2617" s="8" t="s">
        <v>1995</v>
      </c>
      <c r="J2617" s="8" t="s">
        <v>1996</v>
      </c>
      <c r="K2617" s="8" t="s">
        <v>32</v>
      </c>
      <c r="L2617" s="27" t="s">
        <v>2630</v>
      </c>
      <c r="M2617" s="27"/>
      <c r="N2617" s="27" t="s">
        <v>3086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8"/>
      <c r="AF2617" s="27"/>
      <c r="AG2617" s="27" t="s">
        <v>42</v>
      </c>
      <c r="AH2617" s="33">
        <v>0</v>
      </c>
      <c r="AI2617" t="e">
        <v>#N/A</v>
      </c>
    </row>
    <row r="2618" spans="1:35" ht="14.25" hidden="1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3138</v>
      </c>
      <c r="G2618" s="27" t="s">
        <v>1053</v>
      </c>
      <c r="H2618" s="102" t="s">
        <v>3139</v>
      </c>
      <c r="I2618" s="8" t="s">
        <v>1995</v>
      </c>
      <c r="J2618" s="8" t="s">
        <v>3140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8"/>
      <c r="AF2618" s="27"/>
      <c r="AG2618" s="27" t="s">
        <v>42</v>
      </c>
      <c r="AH2618" s="33">
        <v>0</v>
      </c>
      <c r="AI2618" t="e">
        <v>#N/A</v>
      </c>
    </row>
    <row r="2619" spans="1:35" ht="14.25" hidden="1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3141</v>
      </c>
      <c r="F2619" s="27" t="s">
        <v>3141</v>
      </c>
      <c r="G2619" s="27" t="s">
        <v>3141</v>
      </c>
      <c r="H2619" s="102" t="s">
        <v>3142</v>
      </c>
      <c r="I2619" s="8" t="s">
        <v>106</v>
      </c>
      <c r="J2619" s="8" t="s">
        <v>3143</v>
      </c>
      <c r="K2619" s="8" t="s">
        <v>32</v>
      </c>
      <c r="L2619" s="33" t="s">
        <v>3144</v>
      </c>
      <c r="M2619" s="27"/>
      <c r="N2619" s="27" t="s">
        <v>40</v>
      </c>
      <c r="O2619" s="34" t="s">
        <v>80</v>
      </c>
      <c r="P2619" s="33">
        <v>0</v>
      </c>
      <c r="Q2619" s="169" t="s">
        <v>3145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8"/>
      <c r="AF2619" s="27"/>
      <c r="AG2619" s="27" t="s">
        <v>51</v>
      </c>
      <c r="AH2619" s="33">
        <v>0</v>
      </c>
      <c r="AI2619" t="e">
        <v>#N/A</v>
      </c>
    </row>
    <row r="2620" spans="1:35" ht="14.25" hidden="1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3146</v>
      </c>
      <c r="F2620" s="27" t="s">
        <v>3146</v>
      </c>
      <c r="G2620" s="27" t="s">
        <v>3146</v>
      </c>
      <c r="H2620" s="102" t="s">
        <v>3142</v>
      </c>
      <c r="I2620" s="8" t="s">
        <v>106</v>
      </c>
      <c r="J2620" s="8" t="s">
        <v>3143</v>
      </c>
      <c r="K2620" s="8" t="s">
        <v>32</v>
      </c>
      <c r="L2620" s="33" t="s">
        <v>3147</v>
      </c>
      <c r="M2620" s="27"/>
      <c r="N2620" s="27" t="s">
        <v>40</v>
      </c>
      <c r="O2620" s="34" t="s">
        <v>80</v>
      </c>
      <c r="P2620" s="33">
        <v>0</v>
      </c>
      <c r="Q2620" s="169" t="s">
        <v>3148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8"/>
      <c r="AF2620" s="27"/>
      <c r="AG2620" s="27" t="s">
        <v>51</v>
      </c>
      <c r="AH2620" s="33">
        <v>0</v>
      </c>
      <c r="AI2620" t="e">
        <v>#N/A</v>
      </c>
    </row>
    <row r="2621" spans="1:35" ht="14.25" hidden="1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3149</v>
      </c>
      <c r="F2621" s="27" t="s">
        <v>3149</v>
      </c>
      <c r="G2621" s="27" t="s">
        <v>3149</v>
      </c>
      <c r="H2621" s="102" t="s">
        <v>3142</v>
      </c>
      <c r="I2621" s="8" t="s">
        <v>106</v>
      </c>
      <c r="J2621" s="8" t="s">
        <v>3143</v>
      </c>
      <c r="K2621" s="8" t="s">
        <v>32</v>
      </c>
      <c r="L2621" s="33" t="s">
        <v>3149</v>
      </c>
      <c r="M2621" s="27"/>
      <c r="N2621" s="27" t="s">
        <v>40</v>
      </c>
      <c r="O2621" s="34" t="s">
        <v>41</v>
      </c>
      <c r="P2621" s="33">
        <v>0.03</v>
      </c>
      <c r="Q2621" s="169" t="s">
        <v>3150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8"/>
      <c r="AF2621" s="27"/>
      <c r="AG2621" s="27" t="s">
        <v>51</v>
      </c>
      <c r="AH2621" s="33">
        <v>0</v>
      </c>
      <c r="AI2621" t="e">
        <v>#N/A</v>
      </c>
    </row>
    <row r="2622" spans="1:35" ht="14.25" hidden="1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3144</v>
      </c>
      <c r="F2622" s="27" t="s">
        <v>3144</v>
      </c>
      <c r="G2622" s="27" t="s">
        <v>3144</v>
      </c>
      <c r="H2622" s="102" t="s">
        <v>3142</v>
      </c>
      <c r="I2622" s="8" t="s">
        <v>106</v>
      </c>
      <c r="J2622" s="8" t="s">
        <v>3143</v>
      </c>
      <c r="K2622" s="8" t="s">
        <v>32</v>
      </c>
      <c r="L2622" s="33" t="s">
        <v>3144</v>
      </c>
      <c r="M2622" s="27"/>
      <c r="N2622" s="27" t="s">
        <v>40</v>
      </c>
      <c r="O2622" s="34" t="s">
        <v>41</v>
      </c>
      <c r="P2622" s="33">
        <v>0.02</v>
      </c>
      <c r="Q2622" s="169" t="s">
        <v>3145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8"/>
      <c r="AF2622" s="27"/>
      <c r="AG2622" s="27" t="s">
        <v>51</v>
      </c>
      <c r="AH2622" s="33">
        <v>0</v>
      </c>
      <c r="AI2622" t="e">
        <v>#N/A</v>
      </c>
    </row>
    <row r="2623" spans="1:35" ht="14.25" hidden="1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3151</v>
      </c>
      <c r="F2623" s="27" t="s">
        <v>3151</v>
      </c>
      <c r="G2623" s="27" t="s">
        <v>3151</v>
      </c>
      <c r="H2623" s="102" t="s">
        <v>3142</v>
      </c>
      <c r="I2623" s="8" t="s">
        <v>106</v>
      </c>
      <c r="J2623" s="8" t="s">
        <v>3143</v>
      </c>
      <c r="K2623" s="8" t="s">
        <v>32</v>
      </c>
      <c r="L2623" s="33" t="s">
        <v>3151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8"/>
      <c r="AF2623" s="27"/>
      <c r="AG2623" s="27" t="s">
        <v>51</v>
      </c>
      <c r="AH2623" s="33"/>
      <c r="AI2623" t="e">
        <v>#N/A</v>
      </c>
    </row>
    <row r="2624" spans="1:35" ht="14.25" hidden="1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3152</v>
      </c>
      <c r="F2624" s="27" t="s">
        <v>3152</v>
      </c>
      <c r="G2624" s="27" t="s">
        <v>3152</v>
      </c>
      <c r="H2624" s="102" t="s">
        <v>3142</v>
      </c>
      <c r="I2624" s="8" t="s">
        <v>106</v>
      </c>
      <c r="J2624" s="8" t="s">
        <v>3143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8"/>
      <c r="AF2624" s="27"/>
      <c r="AG2624" s="27" t="s">
        <v>51</v>
      </c>
      <c r="AH2624" s="33"/>
      <c r="AI2624" t="e">
        <v>#N/A</v>
      </c>
    </row>
    <row r="2625" spans="1:35" ht="14.25" hidden="1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3153</v>
      </c>
      <c r="F2625" s="27" t="s">
        <v>3153</v>
      </c>
      <c r="G2625" s="27" t="s">
        <v>3153</v>
      </c>
      <c r="H2625" s="102" t="s">
        <v>3142</v>
      </c>
      <c r="I2625" s="8" t="s">
        <v>106</v>
      </c>
      <c r="J2625" s="8" t="s">
        <v>3143</v>
      </c>
      <c r="K2625" s="8" t="s">
        <v>32</v>
      </c>
      <c r="L2625" s="33" t="s">
        <v>3153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8"/>
      <c r="AF2625" s="27"/>
      <c r="AG2625" s="27" t="s">
        <v>51</v>
      </c>
      <c r="AH2625" s="33"/>
      <c r="AI2625" t="e">
        <v>#N/A</v>
      </c>
    </row>
    <row r="2626" spans="1:35" ht="14.25" hidden="1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3153</v>
      </c>
      <c r="F2626" s="27" t="s">
        <v>3153</v>
      </c>
      <c r="G2626" s="27" t="s">
        <v>3153</v>
      </c>
      <c r="H2626" s="102" t="s">
        <v>3142</v>
      </c>
      <c r="I2626" s="8" t="s">
        <v>106</v>
      </c>
      <c r="J2626" s="8" t="s">
        <v>3143</v>
      </c>
      <c r="K2626" s="8" t="s">
        <v>32</v>
      </c>
      <c r="L2626" s="33" t="s">
        <v>3153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8"/>
      <c r="AF2626" s="27"/>
      <c r="AG2626" s="27" t="s">
        <v>51</v>
      </c>
      <c r="AH2626" s="33"/>
      <c r="AI2626" t="e">
        <v>#N/A</v>
      </c>
    </row>
    <row r="2627" spans="1:35" ht="14.25" hidden="1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3149</v>
      </c>
      <c r="F2627" s="27" t="s">
        <v>3149</v>
      </c>
      <c r="G2627" s="27" t="s">
        <v>3149</v>
      </c>
      <c r="H2627" s="102" t="s">
        <v>3142</v>
      </c>
      <c r="I2627" s="8" t="s">
        <v>106</v>
      </c>
      <c r="J2627" s="8" t="s">
        <v>3143</v>
      </c>
      <c r="K2627" s="8" t="s">
        <v>32</v>
      </c>
      <c r="L2627" s="33" t="s">
        <v>3154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8"/>
      <c r="AF2627" s="27"/>
      <c r="AG2627" s="27" t="s">
        <v>51</v>
      </c>
      <c r="AH2627" s="33"/>
      <c r="AI2627" t="e">
        <v>#N/A</v>
      </c>
    </row>
    <row r="2628" spans="1:35" ht="14.25" hidden="1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2735</v>
      </c>
      <c r="F2628" s="27" t="s">
        <v>2735</v>
      </c>
      <c r="G2628" s="27" t="s">
        <v>2735</v>
      </c>
      <c r="H2628" s="102" t="s">
        <v>3142</v>
      </c>
      <c r="I2628" s="8" t="s">
        <v>106</v>
      </c>
      <c r="J2628" s="8" t="s">
        <v>3143</v>
      </c>
      <c r="K2628" s="8" t="s">
        <v>32</v>
      </c>
      <c r="L2628" s="33" t="s">
        <v>2735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8"/>
      <c r="AF2628" s="27"/>
      <c r="AG2628" s="27" t="s">
        <v>51</v>
      </c>
      <c r="AH2628" s="33"/>
      <c r="AI2628" t="e">
        <v>#N/A</v>
      </c>
    </row>
    <row r="2629" spans="1:35" ht="14.25" hidden="1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3155</v>
      </c>
      <c r="F2629" s="27" t="s">
        <v>3155</v>
      </c>
      <c r="G2629" s="27" t="s">
        <v>3155</v>
      </c>
      <c r="H2629" s="102" t="s">
        <v>3142</v>
      </c>
      <c r="I2629" s="8" t="s">
        <v>106</v>
      </c>
      <c r="J2629" s="8" t="s">
        <v>3143</v>
      </c>
      <c r="K2629" s="8" t="s">
        <v>32</v>
      </c>
      <c r="L2629" s="33" t="s">
        <v>3155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8"/>
      <c r="AF2629" s="27"/>
      <c r="AG2629" s="27" t="s">
        <v>51</v>
      </c>
      <c r="AH2629" s="33"/>
      <c r="AI2629" t="e">
        <v>#N/A</v>
      </c>
    </row>
    <row r="2630" spans="1:35" ht="14.25" hidden="1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3142</v>
      </c>
      <c r="I2630" s="8" t="s">
        <v>106</v>
      </c>
      <c r="J2630" s="8" t="s">
        <v>3143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8"/>
      <c r="AF2630" s="27"/>
      <c r="AG2630" s="27" t="s">
        <v>42</v>
      </c>
      <c r="AH2630" s="33"/>
      <c r="AI2630" t="e">
        <v>#N/A</v>
      </c>
    </row>
    <row r="2631" spans="1:35" ht="14.25" hidden="1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1886</v>
      </c>
      <c r="F2631" s="27" t="s">
        <v>1886</v>
      </c>
      <c r="G2631" s="27" t="s">
        <v>1886</v>
      </c>
      <c r="H2631" s="102" t="s">
        <v>3142</v>
      </c>
      <c r="I2631" s="8" t="s">
        <v>106</v>
      </c>
      <c r="J2631" s="8" t="s">
        <v>3143</v>
      </c>
      <c r="K2631" s="8" t="s">
        <v>32</v>
      </c>
      <c r="L2631" s="33" t="s">
        <v>3156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8"/>
      <c r="AF2631" s="27"/>
      <c r="AG2631" s="27" t="s">
        <v>42</v>
      </c>
      <c r="AH2631" s="33"/>
      <c r="AI2631" t="e">
        <v>#N/A</v>
      </c>
    </row>
    <row r="2632" spans="1:35" ht="14.25" hidden="1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3062</v>
      </c>
      <c r="F2632" s="27" t="s">
        <v>3062</v>
      </c>
      <c r="G2632" s="27" t="s">
        <v>3062</v>
      </c>
      <c r="H2632" s="102" t="s">
        <v>3142</v>
      </c>
      <c r="I2632" s="8" t="s">
        <v>106</v>
      </c>
      <c r="J2632" s="8" t="s">
        <v>3143</v>
      </c>
      <c r="K2632" s="8" t="s">
        <v>32</v>
      </c>
      <c r="L2632" s="33" t="s">
        <v>3062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8"/>
      <c r="AF2632" s="27"/>
      <c r="AG2632" s="27" t="s">
        <v>42</v>
      </c>
      <c r="AH2632" s="33"/>
      <c r="AI2632" t="e">
        <v>#N/A</v>
      </c>
    </row>
    <row r="2633" spans="1:35" ht="14.25" hidden="1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3157</v>
      </c>
      <c r="F2633" s="27" t="s">
        <v>3157</v>
      </c>
      <c r="G2633" s="27" t="s">
        <v>3157</v>
      </c>
      <c r="H2633" s="102" t="s">
        <v>3142</v>
      </c>
      <c r="I2633" s="8" t="s">
        <v>106</v>
      </c>
      <c r="J2633" s="8" t="s">
        <v>3143</v>
      </c>
      <c r="K2633" s="8" t="s">
        <v>32</v>
      </c>
      <c r="L2633" s="33" t="s">
        <v>3158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8"/>
      <c r="AF2633" s="27"/>
      <c r="AG2633" s="27" t="s">
        <v>42</v>
      </c>
      <c r="AH2633" s="33"/>
      <c r="AI2633" t="e">
        <v>#N/A</v>
      </c>
    </row>
    <row r="2634" spans="1:35" ht="14.25" hidden="1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3159</v>
      </c>
      <c r="F2634" s="27" t="s">
        <v>3159</v>
      </c>
      <c r="G2634" s="27" t="s">
        <v>3159</v>
      </c>
      <c r="H2634" s="102" t="s">
        <v>3142</v>
      </c>
      <c r="I2634" s="8" t="s">
        <v>106</v>
      </c>
      <c r="J2634" s="8" t="s">
        <v>3143</v>
      </c>
      <c r="K2634" s="8" t="s">
        <v>32</v>
      </c>
      <c r="L2634" s="33" t="s">
        <v>3160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8"/>
      <c r="AF2634" s="27"/>
      <c r="AG2634" s="27" t="s">
        <v>51</v>
      </c>
      <c r="AH2634" s="33"/>
      <c r="AI2634" t="e">
        <v>#N/A</v>
      </c>
    </row>
    <row r="2635" spans="1:35" ht="14.25" hidden="1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3161</v>
      </c>
      <c r="F2635" s="27" t="s">
        <v>3161</v>
      </c>
      <c r="G2635" s="27" t="s">
        <v>3161</v>
      </c>
      <c r="H2635" s="102" t="s">
        <v>3142</v>
      </c>
      <c r="I2635" s="8" t="s">
        <v>106</v>
      </c>
      <c r="J2635" s="8" t="s">
        <v>3143</v>
      </c>
      <c r="K2635" s="8" t="s">
        <v>32</v>
      </c>
      <c r="L2635" s="33" t="s">
        <v>3161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8"/>
      <c r="AF2635" s="27"/>
      <c r="AG2635" s="27" t="s">
        <v>51</v>
      </c>
      <c r="AH2635" s="33"/>
      <c r="AI2635" t="e">
        <v>#N/A</v>
      </c>
    </row>
    <row r="2636" spans="1:35" ht="14.25" hidden="1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3138</v>
      </c>
      <c r="G2636" s="27" t="s">
        <v>1053</v>
      </c>
      <c r="H2636" s="102" t="s">
        <v>3139</v>
      </c>
      <c r="I2636" s="8" t="s">
        <v>1995</v>
      </c>
      <c r="J2636" s="8" t="s">
        <v>3140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8"/>
      <c r="AF2636" s="27"/>
      <c r="AG2636" s="27" t="s">
        <v>42</v>
      </c>
      <c r="AH2636" s="33"/>
      <c r="AI2636" t="e">
        <v>#N/A</v>
      </c>
    </row>
    <row r="2637" spans="1:35" ht="14.25" hidden="1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3142</v>
      </c>
      <c r="I2637" s="8" t="s">
        <v>106</v>
      </c>
      <c r="J2637" s="8" t="s">
        <v>3143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8"/>
      <c r="AF2637" s="27"/>
      <c r="AG2637" s="27" t="s">
        <v>42</v>
      </c>
      <c r="AH2637" s="33"/>
      <c r="AI2637" t="e">
        <v>#N/A</v>
      </c>
    </row>
    <row r="2638" spans="1:35" ht="14.25" hidden="1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3142</v>
      </c>
      <c r="I2638" s="8" t="s">
        <v>106</v>
      </c>
      <c r="J2638" s="8" t="s">
        <v>3143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8"/>
      <c r="AF2638" s="27"/>
      <c r="AG2638" s="27" t="s">
        <v>42</v>
      </c>
      <c r="AH2638" s="33"/>
      <c r="AI2638" t="e">
        <v>#N/A</v>
      </c>
    </row>
    <row r="2639" spans="1:35" ht="14.25" hidden="1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2461</v>
      </c>
      <c r="F2639" s="27" t="s">
        <v>2461</v>
      </c>
      <c r="G2639" s="27" t="s">
        <v>2461</v>
      </c>
      <c r="H2639" s="102" t="s">
        <v>3142</v>
      </c>
      <c r="I2639" s="8" t="s">
        <v>106</v>
      </c>
      <c r="J2639" s="8" t="s">
        <v>3143</v>
      </c>
      <c r="K2639" s="8" t="s">
        <v>32</v>
      </c>
      <c r="L2639" s="33" t="s">
        <v>2461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8"/>
      <c r="AF2639" s="27"/>
      <c r="AG2639" s="27" t="s">
        <v>42</v>
      </c>
      <c r="AH2639" s="33"/>
      <c r="AI2639" t="e">
        <v>#N/A</v>
      </c>
    </row>
    <row r="2640" spans="1:35" ht="14.25" hidden="1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1838</v>
      </c>
      <c r="F2640" s="27" t="s">
        <v>1838</v>
      </c>
      <c r="G2640" s="27" t="s">
        <v>1838</v>
      </c>
      <c r="H2640" s="102" t="s">
        <v>3142</v>
      </c>
      <c r="I2640" s="8" t="s">
        <v>106</v>
      </c>
      <c r="J2640" s="8" t="s">
        <v>3143</v>
      </c>
      <c r="K2640" s="8" t="s">
        <v>32</v>
      </c>
      <c r="L2640" s="33" t="s">
        <v>3162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8"/>
      <c r="AF2640" s="27"/>
      <c r="AG2640" s="27" t="s">
        <v>42</v>
      </c>
      <c r="AH2640" s="33"/>
      <c r="AI2640" t="e">
        <v>#N/A</v>
      </c>
    </row>
    <row r="2641" spans="1:35" ht="14.25" hidden="1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3163</v>
      </c>
      <c r="F2641" s="27" t="s">
        <v>3164</v>
      </c>
      <c r="G2641" s="27" t="s">
        <v>3163</v>
      </c>
      <c r="H2641" s="102" t="s">
        <v>3142</v>
      </c>
      <c r="I2641" s="8" t="s">
        <v>106</v>
      </c>
      <c r="J2641" s="8" t="s">
        <v>3143</v>
      </c>
      <c r="K2641" s="8" t="s">
        <v>32</v>
      </c>
      <c r="L2641" s="33" t="s">
        <v>1862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8"/>
      <c r="AF2641" s="27"/>
      <c r="AG2641" s="27" t="s">
        <v>51</v>
      </c>
      <c r="AH2641" s="33"/>
      <c r="AI2641" t="e">
        <v>#N/A</v>
      </c>
    </row>
    <row r="2642" spans="1:35" ht="14.25" hidden="1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3142</v>
      </c>
      <c r="I2642" s="8" t="s">
        <v>106</v>
      </c>
      <c r="J2642" s="8" t="s">
        <v>3143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8"/>
      <c r="AF2642" s="27"/>
      <c r="AG2642" s="27" t="s">
        <v>51</v>
      </c>
      <c r="AH2642" s="33"/>
      <c r="AI2642" t="e">
        <v>#N/A</v>
      </c>
    </row>
    <row r="2643" spans="1:35" ht="14.25" hidden="1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2658</v>
      </c>
      <c r="F2643" s="27" t="s">
        <v>2658</v>
      </c>
      <c r="G2643" s="27" t="s">
        <v>2658</v>
      </c>
      <c r="H2643" s="102" t="s">
        <v>3142</v>
      </c>
      <c r="I2643" s="8" t="s">
        <v>106</v>
      </c>
      <c r="J2643" s="8" t="s">
        <v>3143</v>
      </c>
      <c r="K2643" s="8" t="s">
        <v>32</v>
      </c>
      <c r="L2643" s="33" t="s">
        <v>2658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8"/>
      <c r="AF2643" s="27"/>
      <c r="AG2643" s="27" t="s">
        <v>51</v>
      </c>
      <c r="AH2643" s="33"/>
      <c r="AI2643" t="e">
        <v>#N/A</v>
      </c>
    </row>
    <row r="2644" spans="1:35" ht="14.25" hidden="1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3165</v>
      </c>
      <c r="F2644" s="27" t="s">
        <v>3165</v>
      </c>
      <c r="G2644" s="27" t="s">
        <v>3165</v>
      </c>
      <c r="H2644" s="102" t="s">
        <v>3142</v>
      </c>
      <c r="I2644" s="8" t="s">
        <v>106</v>
      </c>
      <c r="J2644" s="8" t="s">
        <v>3143</v>
      </c>
      <c r="K2644" s="8" t="s">
        <v>32</v>
      </c>
      <c r="L2644" s="33" t="s">
        <v>3166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8"/>
      <c r="AF2644" s="27"/>
      <c r="AG2644" s="27" t="s">
        <v>51</v>
      </c>
      <c r="AH2644" s="33"/>
      <c r="AI2644" t="e">
        <v>#N/A</v>
      </c>
    </row>
    <row r="2645" spans="1:35" ht="14.25" hidden="1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3142</v>
      </c>
      <c r="I2645" s="8" t="s">
        <v>106</v>
      </c>
      <c r="J2645" s="8" t="s">
        <v>3143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8"/>
      <c r="AF2645" s="27"/>
      <c r="AG2645" s="27" t="s">
        <v>42</v>
      </c>
      <c r="AH2645" s="33"/>
      <c r="AI2645" t="e">
        <v>#N/A</v>
      </c>
    </row>
    <row r="2646" spans="1:35" ht="14.25" hidden="1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2084</v>
      </c>
      <c r="F2646" s="27" t="s">
        <v>2085</v>
      </c>
      <c r="G2646" s="27" t="s">
        <v>2084</v>
      </c>
      <c r="H2646" s="102" t="s">
        <v>3142</v>
      </c>
      <c r="I2646" s="8" t="s">
        <v>106</v>
      </c>
      <c r="J2646" s="8" t="s">
        <v>3143</v>
      </c>
      <c r="K2646" s="8" t="s">
        <v>32</v>
      </c>
      <c r="L2646" s="33" t="s">
        <v>2084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8"/>
      <c r="AF2646" s="27"/>
      <c r="AG2646" s="27" t="s">
        <v>51</v>
      </c>
      <c r="AH2646" s="33"/>
      <c r="AI2646" t="e">
        <v>#N/A</v>
      </c>
    </row>
    <row r="2647" spans="1:35" ht="14.25" hidden="1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3142</v>
      </c>
      <c r="I2647" s="8" t="s">
        <v>106</v>
      </c>
      <c r="J2647" s="8" t="s">
        <v>3143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3167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8"/>
      <c r="AF2647" s="27"/>
      <c r="AG2647" s="27" t="s">
        <v>42</v>
      </c>
      <c r="AH2647" s="33"/>
      <c r="AI2647" t="e">
        <v>#N/A</v>
      </c>
    </row>
    <row r="2648" spans="1:35" ht="14.25" hidden="1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2967</v>
      </c>
      <c r="G2648" s="27" t="s">
        <v>231</v>
      </c>
      <c r="H2648" s="102" t="s">
        <v>3142</v>
      </c>
      <c r="I2648" s="8" t="s">
        <v>106</v>
      </c>
      <c r="J2648" s="8" t="s">
        <v>3143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8"/>
      <c r="AF2648" s="27"/>
      <c r="AG2648" s="27" t="s">
        <v>42</v>
      </c>
      <c r="AH2648" s="33"/>
      <c r="AI2648" t="e">
        <v>#N/A</v>
      </c>
    </row>
    <row r="2649" spans="1:35" ht="14.25" hidden="1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3142</v>
      </c>
      <c r="I2649" s="8" t="s">
        <v>106</v>
      </c>
      <c r="J2649" s="8" t="s">
        <v>3143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3168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8"/>
      <c r="AF2649" s="27"/>
      <c r="AG2649" s="27" t="s">
        <v>42</v>
      </c>
      <c r="AH2649" s="33"/>
      <c r="AI2649" t="e">
        <v>#N/A</v>
      </c>
    </row>
    <row r="2650" spans="1:35" ht="14.25" hidden="1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3138</v>
      </c>
      <c r="G2650" s="27" t="s">
        <v>1053</v>
      </c>
      <c r="H2650" s="102" t="s">
        <v>3139</v>
      </c>
      <c r="I2650" s="8" t="s">
        <v>1995</v>
      </c>
      <c r="J2650" s="8" t="s">
        <v>3140</v>
      </c>
      <c r="K2650" s="8" t="s">
        <v>32</v>
      </c>
      <c r="L2650" s="33" t="s">
        <v>1053</v>
      </c>
      <c r="M2650" s="27"/>
      <c r="N2650" s="27" t="s">
        <v>3086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8"/>
      <c r="AF2650" s="27"/>
      <c r="AG2650" s="27" t="s">
        <v>42</v>
      </c>
      <c r="AH2650" s="33"/>
      <c r="AI2650" t="e">
        <v>#N/A</v>
      </c>
    </row>
    <row r="2651" spans="1:35" ht="14.25" hidden="1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1994</v>
      </c>
      <c r="I2651" s="8" t="s">
        <v>1995</v>
      </c>
      <c r="J2651" s="8" t="s">
        <v>1996</v>
      </c>
      <c r="K2651" s="8" t="s">
        <v>32</v>
      </c>
      <c r="L2651" s="27" t="s">
        <v>607</v>
      </c>
      <c r="M2651" s="27"/>
      <c r="N2651" s="27" t="s">
        <v>3086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8"/>
      <c r="AF2651" s="27"/>
      <c r="AG2651" s="27" t="s">
        <v>42</v>
      </c>
      <c r="AH2651" s="33">
        <v>0</v>
      </c>
      <c r="AI2651" t="e">
        <v>#N/A</v>
      </c>
    </row>
    <row r="2652" spans="1:35" ht="14.25" hidden="1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1701</v>
      </c>
      <c r="F2652" s="27" t="s">
        <v>1701</v>
      </c>
      <c r="G2652" s="27" t="s">
        <v>1701</v>
      </c>
      <c r="H2652" s="102" t="s">
        <v>1994</v>
      </c>
      <c r="I2652" s="8" t="s">
        <v>1995</v>
      </c>
      <c r="J2652" s="8" t="s">
        <v>1996</v>
      </c>
      <c r="K2652" s="8" t="s">
        <v>32</v>
      </c>
      <c r="L2652" s="27" t="s">
        <v>1701</v>
      </c>
      <c r="M2652" s="27"/>
      <c r="N2652" s="27" t="s">
        <v>3086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8"/>
      <c r="AF2652" s="27"/>
      <c r="AG2652" s="27" t="s">
        <v>42</v>
      </c>
      <c r="AH2652" s="33">
        <v>0</v>
      </c>
      <c r="AI2652" t="e">
        <v>#N/A</v>
      </c>
    </row>
    <row r="2653" spans="1:35" ht="14.25" hidden="1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3141</v>
      </c>
      <c r="F2653" s="27" t="s">
        <v>3141</v>
      </c>
      <c r="G2653" s="27" t="s">
        <v>3141</v>
      </c>
      <c r="H2653" s="102" t="s">
        <v>3169</v>
      </c>
      <c r="I2653" s="8" t="s">
        <v>106</v>
      </c>
      <c r="J2653" s="8" t="s">
        <v>3170</v>
      </c>
      <c r="K2653" s="8" t="s">
        <v>32</v>
      </c>
      <c r="L2653" s="33" t="s">
        <v>3144</v>
      </c>
      <c r="M2653" s="27"/>
      <c r="N2653" s="27" t="s">
        <v>40</v>
      </c>
      <c r="O2653" s="34" t="s">
        <v>80</v>
      </c>
      <c r="P2653" s="33">
        <v>0</v>
      </c>
      <c r="Q2653" s="169" t="s">
        <v>3145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8"/>
      <c r="AF2653" s="27"/>
      <c r="AG2653" s="27" t="s">
        <v>51</v>
      </c>
      <c r="AH2653" s="33">
        <v>0</v>
      </c>
      <c r="AI2653" t="e">
        <v>#N/A</v>
      </c>
    </row>
    <row r="2654" spans="1:35" ht="14.25" hidden="1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3152</v>
      </c>
      <c r="F2654" s="27" t="s">
        <v>3152</v>
      </c>
      <c r="G2654" s="27" t="s">
        <v>3152</v>
      </c>
      <c r="H2654" s="102" t="s">
        <v>3169</v>
      </c>
      <c r="I2654" s="8" t="s">
        <v>106</v>
      </c>
      <c r="J2654" s="8" t="s">
        <v>3170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8"/>
      <c r="AF2654" s="27"/>
      <c r="AG2654" s="27" t="s">
        <v>51</v>
      </c>
      <c r="AH2654" s="33"/>
      <c r="AI2654" t="e">
        <v>#N/A</v>
      </c>
    </row>
    <row r="2655" spans="1:35" ht="14.25" hidden="1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2084</v>
      </c>
      <c r="F2655" s="27" t="s">
        <v>2085</v>
      </c>
      <c r="G2655" s="27" t="s">
        <v>2084</v>
      </c>
      <c r="H2655" s="102" t="s">
        <v>3169</v>
      </c>
      <c r="I2655" s="8" t="s">
        <v>106</v>
      </c>
      <c r="J2655" s="8" t="s">
        <v>3170</v>
      </c>
      <c r="K2655" s="8" t="s">
        <v>32</v>
      </c>
      <c r="L2655" s="33" t="s">
        <v>2084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8"/>
      <c r="AF2655" s="27"/>
      <c r="AG2655" s="27" t="s">
        <v>51</v>
      </c>
      <c r="AH2655" s="33"/>
      <c r="AI2655" t="e">
        <v>#N/A</v>
      </c>
    </row>
    <row r="2656" spans="1:35" ht="14.25" hidden="1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3171</v>
      </c>
      <c r="I2656" s="8" t="s">
        <v>106</v>
      </c>
      <c r="J2656" s="8" t="s">
        <v>3172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3173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8"/>
      <c r="AF2656" s="27"/>
      <c r="AG2656" s="27" t="s">
        <v>42</v>
      </c>
      <c r="AH2656" s="41"/>
      <c r="AI2656" t="e">
        <v>#N/A</v>
      </c>
    </row>
    <row r="2657" spans="1:35" ht="14.25" hidden="1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3171</v>
      </c>
      <c r="I2657" s="8" t="s">
        <v>106</v>
      </c>
      <c r="J2657" s="8" t="s">
        <v>3172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3174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8"/>
      <c r="AF2657" s="27"/>
      <c r="AG2657" s="27" t="s">
        <v>42</v>
      </c>
      <c r="AH2657" s="41"/>
      <c r="AI2657" t="e">
        <v>#N/A</v>
      </c>
    </row>
    <row r="2658" spans="1:35" ht="14.25" hidden="1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1786</v>
      </c>
      <c r="F2658" s="27" t="s">
        <v>1786</v>
      </c>
      <c r="G2658" s="27" t="s">
        <v>1786</v>
      </c>
      <c r="H2658" s="102" t="s">
        <v>3175</v>
      </c>
      <c r="I2658" s="8" t="s">
        <v>106</v>
      </c>
      <c r="J2658" s="8" t="s">
        <v>3176</v>
      </c>
      <c r="K2658" s="8" t="s">
        <v>32</v>
      </c>
      <c r="L2658" s="27" t="s">
        <v>3177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8"/>
      <c r="AF2658" s="27"/>
      <c r="AG2658" s="27" t="s">
        <v>51</v>
      </c>
      <c r="AH2658" s="39">
        <v>0</v>
      </c>
      <c r="AI2658" t="e">
        <v>#N/A</v>
      </c>
    </row>
    <row r="2659" spans="1:35" ht="14.25" hidden="1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3178</v>
      </c>
      <c r="I2659" s="8" t="s">
        <v>106</v>
      </c>
      <c r="J2659" s="8" t="s">
        <v>3179</v>
      </c>
      <c r="K2659" s="8" t="s">
        <v>32</v>
      </c>
      <c r="L2659" s="27" t="s">
        <v>3180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8"/>
      <c r="AF2659" s="27"/>
      <c r="AG2659" s="27" t="s">
        <v>42</v>
      </c>
      <c r="AH2659" s="39">
        <v>0</v>
      </c>
      <c r="AI2659" t="e">
        <v>#N/A</v>
      </c>
    </row>
    <row r="2660" spans="1:35" ht="14.25" hidden="1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3178</v>
      </c>
      <c r="I2660" s="8" t="s">
        <v>106</v>
      </c>
      <c r="J2660" s="8" t="s">
        <v>3179</v>
      </c>
      <c r="K2660" s="8" t="s">
        <v>32</v>
      </c>
      <c r="L2660" s="27" t="s">
        <v>3181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8"/>
      <c r="AF2660" s="27"/>
      <c r="AG2660" s="27" t="s">
        <v>42</v>
      </c>
      <c r="AH2660" s="39">
        <v>0</v>
      </c>
      <c r="AI2660" t="e">
        <v>#N/A</v>
      </c>
    </row>
    <row r="2661" spans="1:35" ht="14.25" hidden="1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3175</v>
      </c>
      <c r="I2661" s="8" t="s">
        <v>106</v>
      </c>
      <c r="J2661" s="8" t="s">
        <v>3176</v>
      </c>
      <c r="K2661" s="8" t="s">
        <v>32</v>
      </c>
      <c r="L2661" s="27" t="s">
        <v>3182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8"/>
      <c r="AF2661" s="27"/>
      <c r="AG2661" s="27" t="s">
        <v>42</v>
      </c>
      <c r="AH2661" s="39">
        <v>0</v>
      </c>
      <c r="AI2661" t="e">
        <v>#N/A</v>
      </c>
    </row>
    <row r="2662" spans="1:35" ht="14.25" hidden="1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3175</v>
      </c>
      <c r="I2662" s="8" t="s">
        <v>106</v>
      </c>
      <c r="J2662" s="8" t="s">
        <v>3176</v>
      </c>
      <c r="K2662" s="8" t="s">
        <v>32</v>
      </c>
      <c r="L2662" s="27" t="s">
        <v>3183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8"/>
      <c r="AF2662" s="27"/>
      <c r="AG2662" s="27" t="s">
        <v>42</v>
      </c>
      <c r="AH2662" s="39">
        <v>0</v>
      </c>
      <c r="AI2662" t="e">
        <v>#N/A</v>
      </c>
    </row>
    <row r="2663" spans="1:35" ht="14.25" hidden="1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3175</v>
      </c>
      <c r="I2663" s="8" t="s">
        <v>106</v>
      </c>
      <c r="J2663" s="8" t="s">
        <v>3176</v>
      </c>
      <c r="K2663" s="8" t="s">
        <v>32</v>
      </c>
      <c r="L2663" s="27" t="s">
        <v>3184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8"/>
      <c r="AF2663" s="27"/>
      <c r="AG2663" s="27" t="s">
        <v>51</v>
      </c>
      <c r="AH2663" s="39">
        <v>0</v>
      </c>
      <c r="AI2663" t="e">
        <v>#N/A</v>
      </c>
    </row>
    <row r="2664" spans="1:35" ht="14.25" hidden="1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3175</v>
      </c>
      <c r="I2664" s="8" t="s">
        <v>106</v>
      </c>
      <c r="J2664" s="8" t="s">
        <v>3176</v>
      </c>
      <c r="K2664" s="8" t="s">
        <v>32</v>
      </c>
      <c r="L2664" s="27" t="s">
        <v>3185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8"/>
      <c r="AF2664" s="27"/>
      <c r="AG2664" s="27" t="s">
        <v>51</v>
      </c>
      <c r="AH2664" s="39">
        <v>0</v>
      </c>
      <c r="AI2664" t="e">
        <v>#N/A</v>
      </c>
    </row>
    <row r="2665" spans="1:35" ht="14.25" hidden="1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3175</v>
      </c>
      <c r="I2665" s="8" t="s">
        <v>106</v>
      </c>
      <c r="J2665" s="8" t="s">
        <v>3176</v>
      </c>
      <c r="K2665" s="8" t="s">
        <v>32</v>
      </c>
      <c r="L2665" s="27" t="s">
        <v>3186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8"/>
      <c r="AF2665" s="27"/>
      <c r="AG2665" s="27" t="s">
        <v>42</v>
      </c>
      <c r="AH2665" s="39">
        <v>0</v>
      </c>
      <c r="AI2665" t="e">
        <v>#N/A</v>
      </c>
    </row>
    <row r="2666" spans="1:35" ht="14.25" hidden="1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3187</v>
      </c>
      <c r="G2666" s="27" t="s">
        <v>654</v>
      </c>
      <c r="H2666" s="102" t="s">
        <v>3175</v>
      </c>
      <c r="I2666" s="8" t="s">
        <v>106</v>
      </c>
      <c r="J2666" s="8" t="s">
        <v>3176</v>
      </c>
      <c r="K2666" s="8" t="s">
        <v>32</v>
      </c>
      <c r="L2666" s="27" t="s">
        <v>3188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8"/>
      <c r="AF2666" s="27"/>
      <c r="AG2666" s="27" t="s">
        <v>51</v>
      </c>
      <c r="AH2666" s="39">
        <v>0</v>
      </c>
      <c r="AI2666" t="e">
        <v>#N/A</v>
      </c>
    </row>
    <row r="2667" spans="1:35" ht="14.25" hidden="1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2378</v>
      </c>
      <c r="F2667" s="27" t="s">
        <v>2378</v>
      </c>
      <c r="G2667" s="27" t="s">
        <v>2378</v>
      </c>
      <c r="H2667" s="102" t="s">
        <v>3175</v>
      </c>
      <c r="I2667" s="8" t="s">
        <v>106</v>
      </c>
      <c r="J2667" s="8" t="s">
        <v>3176</v>
      </c>
      <c r="K2667" s="8" t="s">
        <v>32</v>
      </c>
      <c r="L2667" s="27" t="s">
        <v>3189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8"/>
      <c r="AF2667" s="27"/>
      <c r="AG2667" s="27" t="s">
        <v>51</v>
      </c>
      <c r="AH2667" s="39">
        <v>0</v>
      </c>
      <c r="AI2667" t="e">
        <v>#N/A</v>
      </c>
    </row>
    <row r="2668" spans="1:35" ht="14.25" hidden="1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3175</v>
      </c>
      <c r="I2668" s="8" t="s">
        <v>106</v>
      </c>
      <c r="J2668" s="8" t="s">
        <v>3176</v>
      </c>
      <c r="K2668" s="8" t="s">
        <v>32</v>
      </c>
      <c r="L2668" s="27" t="s">
        <v>3190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8"/>
      <c r="AF2668" s="27"/>
      <c r="AG2668" s="27" t="s">
        <v>42</v>
      </c>
      <c r="AH2668" s="39">
        <v>0</v>
      </c>
      <c r="AI2668" t="e">
        <v>#N/A</v>
      </c>
    </row>
    <row r="2669" spans="1:35" ht="14.25" hidden="1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3191</v>
      </c>
      <c r="F2669" s="27" t="s">
        <v>3191</v>
      </c>
      <c r="G2669" s="27" t="s">
        <v>3191</v>
      </c>
      <c r="H2669" s="102" t="s">
        <v>3175</v>
      </c>
      <c r="I2669" s="8" t="s">
        <v>106</v>
      </c>
      <c r="J2669" s="8" t="s">
        <v>3176</v>
      </c>
      <c r="K2669" s="8" t="s">
        <v>32</v>
      </c>
      <c r="L2669" s="27" t="s">
        <v>3192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8"/>
      <c r="AF2669" s="27"/>
      <c r="AG2669" s="27" t="s">
        <v>42</v>
      </c>
      <c r="AH2669" s="39">
        <v>0</v>
      </c>
      <c r="AI2669" t="e">
        <v>#N/A</v>
      </c>
    </row>
    <row r="2670" spans="1:35" ht="14.25" hidden="1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3141</v>
      </c>
      <c r="F2670" s="27" t="s">
        <v>3141</v>
      </c>
      <c r="G2670" s="27" t="s">
        <v>3141</v>
      </c>
      <c r="H2670" s="102" t="s">
        <v>3175</v>
      </c>
      <c r="I2670" s="8" t="s">
        <v>106</v>
      </c>
      <c r="J2670" s="8" t="s">
        <v>3176</v>
      </c>
      <c r="K2670" s="8" t="s">
        <v>32</v>
      </c>
      <c r="L2670" s="27" t="s">
        <v>3193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8"/>
      <c r="AF2670" s="27"/>
      <c r="AG2670" s="27" t="s">
        <v>51</v>
      </c>
      <c r="AH2670" s="39">
        <v>0</v>
      </c>
      <c r="AI2670" t="e">
        <v>#N/A</v>
      </c>
    </row>
    <row r="2671" spans="1:35" ht="14.25" hidden="1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3175</v>
      </c>
      <c r="I2671" s="8" t="s">
        <v>106</v>
      </c>
      <c r="J2671" s="8" t="s">
        <v>3176</v>
      </c>
      <c r="K2671" s="8" t="s">
        <v>32</v>
      </c>
      <c r="L2671" s="27" t="s">
        <v>3194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8"/>
      <c r="AF2671" s="27"/>
      <c r="AG2671" s="27" t="s">
        <v>51</v>
      </c>
      <c r="AH2671" s="39">
        <v>0</v>
      </c>
      <c r="AI2671" t="e">
        <v>#N/A</v>
      </c>
    </row>
    <row r="2672" spans="1:35" ht="14.25" hidden="1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3175</v>
      </c>
      <c r="I2672" s="8" t="s">
        <v>106</v>
      </c>
      <c r="J2672" s="8" t="s">
        <v>3176</v>
      </c>
      <c r="K2672" s="8" t="s">
        <v>32</v>
      </c>
      <c r="L2672" s="39" t="s">
        <v>3184</v>
      </c>
      <c r="M2672" s="27"/>
      <c r="N2672" s="27" t="s">
        <v>40</v>
      </c>
      <c r="O2672" s="40" t="s">
        <v>41</v>
      </c>
      <c r="P2672" s="39">
        <v>0.02</v>
      </c>
      <c r="Q2672" s="170" t="s">
        <v>3195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8"/>
      <c r="AF2672" s="27"/>
      <c r="AG2672" s="27" t="s">
        <v>51</v>
      </c>
      <c r="AH2672" s="39">
        <v>0</v>
      </c>
      <c r="AI2672" t="e">
        <v>#N/A</v>
      </c>
    </row>
    <row r="2673" spans="1:35" ht="14.25" hidden="1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2763</v>
      </c>
      <c r="F2673" s="27" t="s">
        <v>2763</v>
      </c>
      <c r="G2673" s="27" t="s">
        <v>2763</v>
      </c>
      <c r="H2673" s="102" t="s">
        <v>3175</v>
      </c>
      <c r="I2673" s="8" t="s">
        <v>106</v>
      </c>
      <c r="J2673" s="8" t="s">
        <v>3176</v>
      </c>
      <c r="K2673" s="8" t="s">
        <v>32</v>
      </c>
      <c r="L2673" s="39" t="s">
        <v>3196</v>
      </c>
      <c r="M2673" s="27"/>
      <c r="N2673" s="27" t="s">
        <v>40</v>
      </c>
      <c r="O2673" s="40" t="s">
        <v>41</v>
      </c>
      <c r="P2673" s="39">
        <v>0.02</v>
      </c>
      <c r="Q2673" s="170" t="s">
        <v>3197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8"/>
      <c r="AF2673" s="27"/>
      <c r="AG2673" s="27" t="s">
        <v>51</v>
      </c>
      <c r="AH2673" s="39">
        <v>0</v>
      </c>
      <c r="AI2673" t="e">
        <v>#N/A</v>
      </c>
    </row>
    <row r="2674" spans="1:35" ht="14.25" hidden="1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2369</v>
      </c>
      <c r="F2674" s="27" t="s">
        <v>2369</v>
      </c>
      <c r="G2674" s="27" t="s">
        <v>2369</v>
      </c>
      <c r="H2674" s="102" t="s">
        <v>3175</v>
      </c>
      <c r="I2674" s="8" t="s">
        <v>106</v>
      </c>
      <c r="J2674" s="8" t="s">
        <v>3176</v>
      </c>
      <c r="K2674" s="8" t="s">
        <v>32</v>
      </c>
      <c r="L2674" s="39" t="s">
        <v>3198</v>
      </c>
      <c r="M2674" s="27"/>
      <c r="N2674" s="27" t="s">
        <v>40</v>
      </c>
      <c r="O2674" s="40" t="s">
        <v>80</v>
      </c>
      <c r="P2674" s="39">
        <v>0</v>
      </c>
      <c r="Q2674" s="170" t="s">
        <v>3199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8"/>
      <c r="AF2674" s="27"/>
      <c r="AG2674" s="27" t="s">
        <v>51</v>
      </c>
      <c r="AH2674" s="39">
        <v>0</v>
      </c>
      <c r="AI2674" t="e">
        <v>#N/A</v>
      </c>
    </row>
    <row r="2675" spans="1:35" ht="14.25" hidden="1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3175</v>
      </c>
      <c r="I2675" s="8" t="s">
        <v>106</v>
      </c>
      <c r="J2675" s="8" t="s">
        <v>3176</v>
      </c>
      <c r="K2675" s="8" t="s">
        <v>32</v>
      </c>
      <c r="L2675" s="39" t="s">
        <v>3186</v>
      </c>
      <c r="M2675" s="27"/>
      <c r="N2675" s="27" t="s">
        <v>40</v>
      </c>
      <c r="O2675" s="40" t="s">
        <v>80</v>
      </c>
      <c r="P2675" s="39">
        <v>0</v>
      </c>
      <c r="Q2675" s="170" t="s">
        <v>3200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8"/>
      <c r="AF2675" s="27"/>
      <c r="AG2675" s="27" t="s">
        <v>42</v>
      </c>
      <c r="AH2675" s="39">
        <v>0</v>
      </c>
      <c r="AI2675" t="e">
        <v>#N/A</v>
      </c>
    </row>
    <row r="2676" spans="1:35" ht="14.25" hidden="1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3178</v>
      </c>
      <c r="I2676" s="8" t="s">
        <v>106</v>
      </c>
      <c r="J2676" s="8" t="s">
        <v>3179</v>
      </c>
      <c r="K2676" s="8" t="s">
        <v>32</v>
      </c>
      <c r="L2676" s="39" t="s">
        <v>3181</v>
      </c>
      <c r="M2676" s="27"/>
      <c r="N2676" s="27" t="s">
        <v>57</v>
      </c>
      <c r="O2676" s="40" t="s">
        <v>41</v>
      </c>
      <c r="P2676" s="39">
        <v>0.04</v>
      </c>
      <c r="Q2676" s="170" t="s">
        <v>3201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8"/>
      <c r="AF2676" s="27"/>
      <c r="AG2676" s="27" t="s">
        <v>42</v>
      </c>
      <c r="AH2676" s="39">
        <v>0</v>
      </c>
      <c r="AI2676" t="e">
        <v>#N/A</v>
      </c>
    </row>
    <row r="2677" spans="1:35" ht="14.25" hidden="1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3178</v>
      </c>
      <c r="I2677" s="8" t="s">
        <v>106</v>
      </c>
      <c r="J2677" s="8" t="s">
        <v>3179</v>
      </c>
      <c r="K2677" s="8" t="s">
        <v>32</v>
      </c>
      <c r="L2677" s="39" t="s">
        <v>3181</v>
      </c>
      <c r="M2677" s="27"/>
      <c r="N2677" s="27" t="s">
        <v>40</v>
      </c>
      <c r="O2677" s="27" t="s">
        <v>80</v>
      </c>
      <c r="P2677" s="39">
        <v>0</v>
      </c>
      <c r="Q2677" s="170" t="s">
        <v>3201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8"/>
      <c r="AF2677" s="27"/>
      <c r="AG2677" s="27" t="s">
        <v>42</v>
      </c>
      <c r="AH2677" s="39">
        <v>0</v>
      </c>
      <c r="AI2677" t="e">
        <v>#N/A</v>
      </c>
    </row>
    <row r="2678" spans="1:35" ht="14.25" hidden="1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3178</v>
      </c>
      <c r="I2678" s="8" t="s">
        <v>106</v>
      </c>
      <c r="J2678" s="8" t="s">
        <v>3179</v>
      </c>
      <c r="K2678" s="8" t="s">
        <v>32</v>
      </c>
      <c r="L2678" s="39" t="s">
        <v>3181</v>
      </c>
      <c r="M2678" s="27"/>
      <c r="N2678" s="27" t="s">
        <v>331</v>
      </c>
      <c r="O2678" s="40" t="s">
        <v>41</v>
      </c>
      <c r="P2678" s="39">
        <v>0.02</v>
      </c>
      <c r="Q2678" s="170" t="s">
        <v>3201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8"/>
      <c r="AF2678" s="27"/>
      <c r="AG2678" s="27" t="s">
        <v>42</v>
      </c>
      <c r="AH2678" s="39">
        <v>0</v>
      </c>
      <c r="AI2678" t="e">
        <v>#N/A</v>
      </c>
    </row>
    <row r="2679" spans="1:35" ht="14.25" hidden="1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3202</v>
      </c>
      <c r="I2679" s="8" t="s">
        <v>106</v>
      </c>
      <c r="J2679" s="8"/>
      <c r="K2679" s="8"/>
      <c r="L2679" s="39" t="s">
        <v>3203</v>
      </c>
      <c r="M2679" s="27"/>
      <c r="N2679" s="27" t="s">
        <v>40</v>
      </c>
      <c r="O2679" s="40" t="s">
        <v>80</v>
      </c>
      <c r="P2679" s="39">
        <v>0</v>
      </c>
      <c r="Q2679" s="170" t="s">
        <v>3204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8"/>
      <c r="AF2679" s="27"/>
      <c r="AG2679" s="27" t="s">
        <v>42</v>
      </c>
      <c r="AH2679" s="39">
        <v>0</v>
      </c>
      <c r="AI2679" t="e">
        <v>#N/A</v>
      </c>
    </row>
    <row r="2680" spans="1:35" ht="14.25" hidden="1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2482</v>
      </c>
      <c r="F2680" s="27" t="s">
        <v>2482</v>
      </c>
      <c r="G2680" s="27" t="s">
        <v>2482</v>
      </c>
      <c r="H2680" s="102" t="s">
        <v>3175</v>
      </c>
      <c r="I2680" s="8" t="s">
        <v>106</v>
      </c>
      <c r="J2680" s="8" t="s">
        <v>3176</v>
      </c>
      <c r="K2680" s="8" t="s">
        <v>32</v>
      </c>
      <c r="L2680" s="39" t="s">
        <v>3205</v>
      </c>
      <c r="M2680" s="27"/>
      <c r="N2680" s="27" t="s">
        <v>40</v>
      </c>
      <c r="O2680" s="40" t="s">
        <v>41</v>
      </c>
      <c r="P2680" s="39">
        <v>0.02</v>
      </c>
      <c r="Q2680" s="170" t="s">
        <v>3206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8"/>
      <c r="AF2680" s="27"/>
      <c r="AG2680" s="27" t="s">
        <v>51</v>
      </c>
      <c r="AH2680" s="39">
        <v>0</v>
      </c>
      <c r="AI2680" t="e">
        <v>#N/A</v>
      </c>
    </row>
    <row r="2681" spans="1:35" ht="14.25" hidden="1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3178</v>
      </c>
      <c r="I2681" s="8" t="s">
        <v>106</v>
      </c>
      <c r="J2681" s="8" t="s">
        <v>3179</v>
      </c>
      <c r="K2681" s="8" t="s">
        <v>32</v>
      </c>
      <c r="L2681" s="39" t="s">
        <v>3180</v>
      </c>
      <c r="M2681" s="27"/>
      <c r="N2681" s="27" t="s">
        <v>57</v>
      </c>
      <c r="O2681" s="40" t="s">
        <v>80</v>
      </c>
      <c r="P2681" s="39">
        <v>0</v>
      </c>
      <c r="Q2681" s="170" t="s">
        <v>3207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8"/>
      <c r="AF2681" s="27"/>
      <c r="AG2681" s="27" t="s">
        <v>42</v>
      </c>
      <c r="AH2681" s="39">
        <v>0</v>
      </c>
      <c r="AI2681" t="e">
        <v>#N/A</v>
      </c>
    </row>
    <row r="2682" spans="1:35" ht="14.25" hidden="1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3175</v>
      </c>
      <c r="I2682" s="8" t="s">
        <v>106</v>
      </c>
      <c r="J2682" s="8" t="s">
        <v>3176</v>
      </c>
      <c r="K2682" s="8" t="s">
        <v>32</v>
      </c>
      <c r="L2682" s="39" t="s">
        <v>3185</v>
      </c>
      <c r="M2682" s="27"/>
      <c r="N2682" s="27" t="s">
        <v>40</v>
      </c>
      <c r="O2682" s="40" t="s">
        <v>80</v>
      </c>
      <c r="P2682" s="39">
        <v>0</v>
      </c>
      <c r="Q2682" s="170" t="s">
        <v>3208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8"/>
      <c r="AF2682" s="27"/>
      <c r="AG2682" s="27" t="s">
        <v>51</v>
      </c>
      <c r="AH2682" s="39">
        <v>0</v>
      </c>
      <c r="AI2682" t="e">
        <v>#N/A</v>
      </c>
    </row>
    <row r="2683" spans="1:35" ht="14.25" hidden="1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2369</v>
      </c>
      <c r="F2683" s="27" t="s">
        <v>2369</v>
      </c>
      <c r="G2683" s="27" t="s">
        <v>2369</v>
      </c>
      <c r="H2683" s="102" t="s">
        <v>3175</v>
      </c>
      <c r="I2683" s="8" t="s">
        <v>106</v>
      </c>
      <c r="J2683" s="8" t="s">
        <v>3176</v>
      </c>
      <c r="K2683" s="8" t="s">
        <v>32</v>
      </c>
      <c r="L2683" s="39" t="s">
        <v>3198</v>
      </c>
      <c r="M2683" s="27"/>
      <c r="N2683" s="27" t="s">
        <v>40</v>
      </c>
      <c r="O2683" s="40" t="s">
        <v>80</v>
      </c>
      <c r="P2683" s="39">
        <v>0</v>
      </c>
      <c r="Q2683" s="170" t="s">
        <v>3199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8"/>
      <c r="AF2683" s="27"/>
      <c r="AG2683" s="27" t="s">
        <v>51</v>
      </c>
      <c r="AH2683" s="39"/>
      <c r="AI2683" t="e">
        <v>#N/A</v>
      </c>
    </row>
    <row r="2684" spans="1:35" ht="14.25" hidden="1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3209</v>
      </c>
      <c r="I2684" s="8" t="s">
        <v>106</v>
      </c>
      <c r="J2684" s="8"/>
      <c r="K2684" s="8"/>
      <c r="L2684" s="39" t="s">
        <v>3210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8"/>
      <c r="AF2684" s="27"/>
      <c r="AG2684" s="27" t="s">
        <v>42</v>
      </c>
      <c r="AH2684" s="39"/>
      <c r="AI2684" t="e">
        <v>#N/A</v>
      </c>
    </row>
    <row r="2685" spans="1:35" ht="14.25" hidden="1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3209</v>
      </c>
      <c r="I2685" s="8" t="s">
        <v>106</v>
      </c>
      <c r="J2685" s="8"/>
      <c r="K2685" s="8"/>
      <c r="L2685" s="39" t="s">
        <v>3210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8"/>
      <c r="AF2685" s="27"/>
      <c r="AG2685" s="27" t="s">
        <v>42</v>
      </c>
      <c r="AH2685" s="39"/>
      <c r="AI2685" t="e">
        <v>#N/A</v>
      </c>
    </row>
    <row r="2686" spans="1:35" ht="14.25" hidden="1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3209</v>
      </c>
      <c r="I2686" s="8" t="s">
        <v>106</v>
      </c>
      <c r="J2686" s="8"/>
      <c r="K2686" s="8"/>
      <c r="L2686" s="39" t="s">
        <v>3211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8"/>
      <c r="AF2686" s="27"/>
      <c r="AG2686" s="27" t="s">
        <v>42</v>
      </c>
      <c r="AH2686" s="39"/>
      <c r="AI2686" t="e">
        <v>#N/A</v>
      </c>
    </row>
    <row r="2687" spans="1:35" ht="14.25" hidden="1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3209</v>
      </c>
      <c r="I2687" s="8" t="s">
        <v>106</v>
      </c>
      <c r="J2687" s="8"/>
      <c r="K2687" s="8"/>
      <c r="L2687" s="39" t="s">
        <v>3212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8"/>
      <c r="AF2687" s="27"/>
      <c r="AG2687" s="27" t="s">
        <v>42</v>
      </c>
      <c r="AH2687" s="39"/>
      <c r="AI2687" t="e">
        <v>#N/A</v>
      </c>
    </row>
    <row r="2688" spans="1:35" ht="14.25" hidden="1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3209</v>
      </c>
      <c r="I2688" s="8" t="s">
        <v>106</v>
      </c>
      <c r="J2688" s="8"/>
      <c r="K2688" s="8"/>
      <c r="L2688" s="39" t="s">
        <v>3213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8"/>
      <c r="AF2688" s="27"/>
      <c r="AG2688" s="27" t="s">
        <v>42</v>
      </c>
      <c r="AH2688" s="39"/>
      <c r="AI2688" t="e">
        <v>#N/A</v>
      </c>
    </row>
    <row r="2689" spans="1:35" ht="14.25" hidden="1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3209</v>
      </c>
      <c r="I2689" s="8" t="s">
        <v>106</v>
      </c>
      <c r="J2689" s="8"/>
      <c r="K2689" s="8"/>
      <c r="L2689" s="39" t="s">
        <v>3214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8"/>
      <c r="AF2689" s="27"/>
      <c r="AG2689" s="27" t="s">
        <v>42</v>
      </c>
      <c r="AH2689" s="39"/>
      <c r="AI2689" t="e">
        <v>#N/A</v>
      </c>
    </row>
    <row r="2690" spans="1:35" ht="14.25" hidden="1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2369</v>
      </c>
      <c r="F2690" s="27" t="s">
        <v>2369</v>
      </c>
      <c r="G2690" s="27" t="s">
        <v>2369</v>
      </c>
      <c r="H2690" s="102" t="s">
        <v>3175</v>
      </c>
      <c r="I2690" s="8" t="s">
        <v>106</v>
      </c>
      <c r="J2690" s="8" t="s">
        <v>3176</v>
      </c>
      <c r="K2690" s="8" t="s">
        <v>32</v>
      </c>
      <c r="L2690" s="39" t="s">
        <v>3198</v>
      </c>
      <c r="M2690" s="27"/>
      <c r="N2690" s="27" t="s">
        <v>40</v>
      </c>
      <c r="O2690" s="40" t="s">
        <v>80</v>
      </c>
      <c r="P2690" s="39">
        <v>0</v>
      </c>
      <c r="Q2690" s="170" t="s">
        <v>3199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8"/>
      <c r="AF2690" s="27"/>
      <c r="AG2690" s="27" t="s">
        <v>51</v>
      </c>
      <c r="AH2690" s="39"/>
      <c r="AI2690" t="e">
        <v>#N/A</v>
      </c>
    </row>
    <row r="2691" spans="1:35" ht="14.25" hidden="1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3062</v>
      </c>
      <c r="F2691" s="27" t="s">
        <v>3062</v>
      </c>
      <c r="G2691" s="27" t="s">
        <v>3062</v>
      </c>
      <c r="H2691" s="102" t="s">
        <v>3215</v>
      </c>
      <c r="I2691" s="8" t="s">
        <v>106</v>
      </c>
      <c r="J2691" s="8"/>
      <c r="K2691" s="8"/>
      <c r="L2691" s="39" t="s">
        <v>3216</v>
      </c>
      <c r="M2691" s="27"/>
      <c r="N2691" s="27" t="s">
        <v>40</v>
      </c>
      <c r="O2691" s="40" t="s">
        <v>80</v>
      </c>
      <c r="P2691" s="39">
        <v>0</v>
      </c>
      <c r="Q2691" s="170" t="s">
        <v>3217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8"/>
      <c r="AF2691" s="27"/>
      <c r="AG2691" s="27" t="s">
        <v>42</v>
      </c>
      <c r="AH2691" s="39"/>
      <c r="AI2691" t="e">
        <v>#N/A</v>
      </c>
    </row>
    <row r="2692" spans="1:35" ht="14.25" hidden="1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3209</v>
      </c>
      <c r="I2692" s="8" t="s">
        <v>106</v>
      </c>
      <c r="J2692" s="8"/>
      <c r="K2692" s="8"/>
      <c r="L2692" s="39" t="s">
        <v>3218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8"/>
      <c r="AF2692" s="27"/>
      <c r="AG2692" s="27" t="s">
        <v>51</v>
      </c>
      <c r="AH2692" s="39"/>
      <c r="AI2692" t="e">
        <v>#N/A</v>
      </c>
    </row>
    <row r="2693" spans="1:35" ht="14.25" hidden="1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3219</v>
      </c>
      <c r="F2693" s="27" t="s">
        <v>3219</v>
      </c>
      <c r="G2693" s="27" t="s">
        <v>3219</v>
      </c>
      <c r="H2693" s="102" t="s">
        <v>3209</v>
      </c>
      <c r="I2693" s="8" t="s">
        <v>106</v>
      </c>
      <c r="J2693" s="8"/>
      <c r="K2693" s="8"/>
      <c r="L2693" s="39" t="s">
        <v>3220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8"/>
      <c r="AF2693" s="27"/>
      <c r="AG2693" s="27" t="s">
        <v>51</v>
      </c>
      <c r="AH2693" s="39"/>
      <c r="AI2693" t="e">
        <v>#N/A</v>
      </c>
    </row>
    <row r="2694" spans="1:35" ht="14.25" hidden="1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3219</v>
      </c>
      <c r="F2694" s="27" t="s">
        <v>3219</v>
      </c>
      <c r="G2694" s="27" t="s">
        <v>3219</v>
      </c>
      <c r="H2694" s="102" t="s">
        <v>3178</v>
      </c>
      <c r="I2694" s="8" t="s">
        <v>106</v>
      </c>
      <c r="J2694" s="8" t="s">
        <v>3179</v>
      </c>
      <c r="K2694" s="8" t="s">
        <v>32</v>
      </c>
      <c r="L2694" s="39" t="s">
        <v>3221</v>
      </c>
      <c r="M2694" s="27"/>
      <c r="N2694" s="27" t="s">
        <v>40</v>
      </c>
      <c r="O2694" s="40" t="s">
        <v>41</v>
      </c>
      <c r="P2694" s="39">
        <v>0.04</v>
      </c>
      <c r="Q2694" s="170" t="s">
        <v>3222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8"/>
      <c r="AF2694" s="27"/>
      <c r="AG2694" s="27" t="s">
        <v>51</v>
      </c>
      <c r="AH2694" s="39"/>
      <c r="AI2694" t="e">
        <v>#N/A</v>
      </c>
    </row>
    <row r="2695" spans="1:35" ht="14.25" hidden="1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3219</v>
      </c>
      <c r="F2695" s="27" t="s">
        <v>3219</v>
      </c>
      <c r="G2695" s="27" t="s">
        <v>3219</v>
      </c>
      <c r="H2695" s="102" t="s">
        <v>3175</v>
      </c>
      <c r="I2695" s="8" t="s">
        <v>106</v>
      </c>
      <c r="J2695" s="8" t="s">
        <v>3176</v>
      </c>
      <c r="K2695" s="8" t="s">
        <v>32</v>
      </c>
      <c r="L2695" s="39" t="s">
        <v>3223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8"/>
      <c r="AF2695" s="27"/>
      <c r="AG2695" s="27" t="s">
        <v>51</v>
      </c>
      <c r="AH2695" s="39"/>
      <c r="AI2695" t="e">
        <v>#N/A</v>
      </c>
    </row>
    <row r="2696" spans="1:35" ht="14.25" hidden="1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3219</v>
      </c>
      <c r="F2696" s="27" t="s">
        <v>3219</v>
      </c>
      <c r="G2696" s="27" t="s">
        <v>3219</v>
      </c>
      <c r="H2696" s="102" t="s">
        <v>3175</v>
      </c>
      <c r="I2696" s="8" t="s">
        <v>106</v>
      </c>
      <c r="J2696" s="8" t="s">
        <v>3176</v>
      </c>
      <c r="K2696" s="8" t="s">
        <v>32</v>
      </c>
      <c r="L2696" s="39" t="s">
        <v>3224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8"/>
      <c r="AF2696" s="27"/>
      <c r="AG2696" s="27" t="s">
        <v>51</v>
      </c>
      <c r="AH2696" s="39"/>
      <c r="AI2696" t="e">
        <v>#N/A</v>
      </c>
    </row>
    <row r="2697" spans="1:35" ht="14.25" hidden="1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3219</v>
      </c>
      <c r="F2697" s="27" t="s">
        <v>3219</v>
      </c>
      <c r="G2697" s="27" t="s">
        <v>3219</v>
      </c>
      <c r="H2697" s="102" t="s">
        <v>3175</v>
      </c>
      <c r="I2697" s="8" t="s">
        <v>106</v>
      </c>
      <c r="J2697" s="8" t="s">
        <v>3176</v>
      </c>
      <c r="K2697" s="8" t="s">
        <v>32</v>
      </c>
      <c r="L2697" s="39" t="s">
        <v>3225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8"/>
      <c r="AF2697" s="27"/>
      <c r="AG2697" s="27" t="s">
        <v>51</v>
      </c>
      <c r="AH2697" s="39"/>
      <c r="AI2697" t="e">
        <v>#N/A</v>
      </c>
    </row>
    <row r="2698" spans="1:35" ht="14.25" hidden="1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3219</v>
      </c>
      <c r="F2698" s="27" t="s">
        <v>3219</v>
      </c>
      <c r="G2698" s="27" t="s">
        <v>3219</v>
      </c>
      <c r="H2698" s="102" t="s">
        <v>3175</v>
      </c>
      <c r="I2698" s="8" t="s">
        <v>106</v>
      </c>
      <c r="J2698" s="8" t="s">
        <v>3176</v>
      </c>
      <c r="K2698" s="8" t="s">
        <v>32</v>
      </c>
      <c r="L2698" s="39" t="s">
        <v>3225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8"/>
      <c r="AF2698" s="27"/>
      <c r="AG2698" s="27" t="s">
        <v>51</v>
      </c>
      <c r="AH2698" s="39"/>
      <c r="AI2698" t="e">
        <v>#N/A</v>
      </c>
    </row>
    <row r="2699" spans="1:35" ht="14.25" hidden="1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3175</v>
      </c>
      <c r="I2699" s="8" t="s">
        <v>106</v>
      </c>
      <c r="J2699" s="8" t="s">
        <v>3176</v>
      </c>
      <c r="K2699" s="8" t="s">
        <v>32</v>
      </c>
      <c r="L2699" s="39" t="s">
        <v>3226</v>
      </c>
      <c r="M2699" s="27"/>
      <c r="N2699" s="27" t="s">
        <v>40</v>
      </c>
      <c r="O2699" s="40" t="s">
        <v>80</v>
      </c>
      <c r="P2699" s="39">
        <v>0</v>
      </c>
      <c r="Q2699" s="170" t="s">
        <v>3227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8"/>
      <c r="AF2699" s="27"/>
      <c r="AG2699" s="27" t="s">
        <v>42</v>
      </c>
      <c r="AH2699" s="39"/>
      <c r="AI2699" t="e">
        <v>#N/A</v>
      </c>
    </row>
    <row r="2700" spans="1:35" ht="14.25" hidden="1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1786</v>
      </c>
      <c r="F2700" s="27" t="s">
        <v>1786</v>
      </c>
      <c r="G2700" s="27" t="s">
        <v>1786</v>
      </c>
      <c r="H2700" s="102" t="s">
        <v>3175</v>
      </c>
      <c r="I2700" s="8" t="s">
        <v>106</v>
      </c>
      <c r="J2700" s="8" t="s">
        <v>3176</v>
      </c>
      <c r="K2700" s="8" t="s">
        <v>32</v>
      </c>
      <c r="L2700" s="39" t="s">
        <v>3228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8"/>
      <c r="AF2700" s="27"/>
      <c r="AG2700" s="27" t="s">
        <v>51</v>
      </c>
      <c r="AH2700" s="39"/>
      <c r="AI2700" t="e">
        <v>#N/A</v>
      </c>
    </row>
    <row r="2701" spans="1:35" ht="14.25" hidden="1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3175</v>
      </c>
      <c r="I2701" s="8" t="s">
        <v>106</v>
      </c>
      <c r="J2701" s="8" t="s">
        <v>3176</v>
      </c>
      <c r="K2701" s="8" t="s">
        <v>32</v>
      </c>
      <c r="L2701" s="39" t="s">
        <v>3229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8"/>
      <c r="AF2701" s="27"/>
      <c r="AG2701" s="27" t="s">
        <v>42</v>
      </c>
      <c r="AH2701" s="39"/>
      <c r="AI2701" t="e">
        <v>#N/A</v>
      </c>
    </row>
    <row r="2702" spans="1:35" ht="14.25" hidden="1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3230</v>
      </c>
      <c r="F2702" s="27" t="s">
        <v>3230</v>
      </c>
      <c r="G2702" s="27" t="s">
        <v>3230</v>
      </c>
      <c r="H2702" s="102" t="s">
        <v>3175</v>
      </c>
      <c r="I2702" s="8" t="s">
        <v>106</v>
      </c>
      <c r="J2702" s="8" t="s">
        <v>3176</v>
      </c>
      <c r="K2702" s="8" t="s">
        <v>32</v>
      </c>
      <c r="L2702" s="39" t="s">
        <v>3231</v>
      </c>
      <c r="M2702" s="27"/>
      <c r="N2702" s="27" t="s">
        <v>40</v>
      </c>
      <c r="O2702" s="40" t="s">
        <v>80</v>
      </c>
      <c r="P2702" s="39">
        <v>0</v>
      </c>
      <c r="Q2702" s="170" t="s">
        <v>3232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8"/>
      <c r="AF2702" s="27"/>
      <c r="AG2702" s="27" t="s">
        <v>51</v>
      </c>
      <c r="AH2702" s="39"/>
      <c r="AI2702" t="e">
        <v>#N/A</v>
      </c>
    </row>
    <row r="2703" spans="1:35" ht="14.25" hidden="1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3323</v>
      </c>
      <c r="K2703" s="8" t="s">
        <v>32</v>
      </c>
      <c r="L2703" s="27" t="s">
        <v>3233</v>
      </c>
      <c r="M2703" s="27"/>
      <c r="N2703" s="27" t="s">
        <v>3086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65"/>
      <c r="AF2703" s="27"/>
      <c r="AG2703" s="27"/>
      <c r="AH2703" s="39"/>
      <c r="AI2703" t="e">
        <v>#N/A</v>
      </c>
    </row>
    <row r="2704" spans="1:35" ht="14.25" hidden="1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3086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8"/>
      <c r="AF2704" s="27" t="s">
        <v>3234</v>
      </c>
      <c r="AG2704" s="27" t="s">
        <v>42</v>
      </c>
      <c r="AH2704" s="33">
        <v>0</v>
      </c>
      <c r="AI2704" t="e">
        <v>#N/A</v>
      </c>
    </row>
    <row r="2705" spans="1:35" ht="14.25" hidden="1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2319</v>
      </c>
      <c r="I2705" s="8" t="s">
        <v>106</v>
      </c>
      <c r="J2705" s="8" t="s">
        <v>3235</v>
      </c>
      <c r="K2705" s="8" t="s">
        <v>32</v>
      </c>
      <c r="L2705" s="27" t="s">
        <v>3236</v>
      </c>
      <c r="M2705" s="27"/>
      <c r="N2705" s="27" t="s">
        <v>3237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8"/>
      <c r="AF2705" s="27" t="s">
        <v>3234</v>
      </c>
      <c r="AG2705" s="27" t="s">
        <v>42</v>
      </c>
      <c r="AH2705" s="33">
        <v>0</v>
      </c>
      <c r="AI2705" t="e">
        <v>#N/A</v>
      </c>
    </row>
    <row r="2706" spans="1:35" ht="14.25" hidden="1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3238</v>
      </c>
      <c r="F2706" s="27" t="s">
        <v>3238</v>
      </c>
      <c r="G2706" s="27" t="s">
        <v>3238</v>
      </c>
      <c r="H2706" s="102" t="s">
        <v>3239</v>
      </c>
      <c r="I2706" s="8" t="s">
        <v>106</v>
      </c>
      <c r="J2706" s="8" t="s">
        <v>3240</v>
      </c>
      <c r="K2706" s="8" t="s">
        <v>32</v>
      </c>
      <c r="L2706" s="27" t="s">
        <v>3238</v>
      </c>
      <c r="M2706" s="27"/>
      <c r="N2706" s="27" t="s">
        <v>3075</v>
      </c>
      <c r="O2706" s="27" t="s">
        <v>80</v>
      </c>
      <c r="P2706" s="33">
        <v>0</v>
      </c>
      <c r="Q2706" s="167"/>
      <c r="R2706" s="27" t="s">
        <v>3241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8"/>
      <c r="AF2706" s="27"/>
      <c r="AG2706" s="27" t="s">
        <v>42</v>
      </c>
      <c r="AH2706" s="33">
        <v>0</v>
      </c>
      <c r="AI2706" t="e">
        <v>#N/A</v>
      </c>
    </row>
    <row r="2707" spans="1:35" ht="14.25" hidden="1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3238</v>
      </c>
      <c r="F2707" s="27" t="s">
        <v>3238</v>
      </c>
      <c r="G2707" s="27" t="s">
        <v>3238</v>
      </c>
      <c r="H2707" s="102" t="s">
        <v>3242</v>
      </c>
      <c r="I2707" s="8" t="s">
        <v>106</v>
      </c>
      <c r="J2707" s="8" t="s">
        <v>3243</v>
      </c>
      <c r="K2707" s="8" t="s">
        <v>32</v>
      </c>
      <c r="L2707" s="27" t="s">
        <v>3238</v>
      </c>
      <c r="M2707" s="27"/>
      <c r="N2707" s="27" t="s">
        <v>3075</v>
      </c>
      <c r="O2707" s="27" t="s">
        <v>80</v>
      </c>
      <c r="P2707" s="33">
        <v>0</v>
      </c>
      <c r="Q2707" s="167"/>
      <c r="R2707" s="27" t="s">
        <v>3241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8"/>
      <c r="AF2707" s="27"/>
      <c r="AG2707" s="27" t="s">
        <v>42</v>
      </c>
      <c r="AH2707" s="33">
        <v>0</v>
      </c>
      <c r="AI2707" t="e">
        <v>#N/A</v>
      </c>
    </row>
    <row r="2708" spans="1:35" ht="14.25" hidden="1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3238</v>
      </c>
      <c r="F2708" s="27" t="s">
        <v>3238</v>
      </c>
      <c r="G2708" s="27" t="s">
        <v>3238</v>
      </c>
      <c r="H2708" s="102" t="s">
        <v>3244</v>
      </c>
      <c r="I2708" s="8" t="s">
        <v>106</v>
      </c>
      <c r="J2708" s="8" t="s">
        <v>3245</v>
      </c>
      <c r="K2708" s="8" t="s">
        <v>32</v>
      </c>
      <c r="L2708" s="27" t="s">
        <v>3238</v>
      </c>
      <c r="M2708" s="27"/>
      <c r="N2708" s="27" t="s">
        <v>3075</v>
      </c>
      <c r="O2708" s="27" t="s">
        <v>80</v>
      </c>
      <c r="P2708" s="33">
        <v>0</v>
      </c>
      <c r="Q2708" s="167"/>
      <c r="R2708" s="27" t="s">
        <v>3241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8"/>
      <c r="AF2708" s="27"/>
      <c r="AG2708" s="27" t="s">
        <v>42</v>
      </c>
      <c r="AH2708" s="33">
        <v>0</v>
      </c>
      <c r="AI2708" t="e">
        <v>#N/A</v>
      </c>
    </row>
    <row r="2709" spans="1:35" ht="14.25" hidden="1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3238</v>
      </c>
      <c r="F2709" s="27" t="s">
        <v>3238</v>
      </c>
      <c r="G2709" s="27" t="s">
        <v>3238</v>
      </c>
      <c r="H2709" s="102" t="s">
        <v>3246</v>
      </c>
      <c r="I2709" s="8" t="s">
        <v>106</v>
      </c>
      <c r="J2709" s="8" t="s">
        <v>3247</v>
      </c>
      <c r="K2709" s="8" t="s">
        <v>32</v>
      </c>
      <c r="L2709" s="27" t="s">
        <v>3238</v>
      </c>
      <c r="M2709" s="27"/>
      <c r="N2709" s="27" t="s">
        <v>3075</v>
      </c>
      <c r="O2709" s="27" t="s">
        <v>80</v>
      </c>
      <c r="P2709" s="33">
        <v>0</v>
      </c>
      <c r="Q2709" s="167"/>
      <c r="R2709" s="27" t="s">
        <v>3241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8"/>
      <c r="AF2709" s="27"/>
      <c r="AG2709" s="27" t="s">
        <v>42</v>
      </c>
      <c r="AH2709" s="33">
        <v>0</v>
      </c>
      <c r="AI2709" t="e">
        <v>#N/A</v>
      </c>
    </row>
    <row r="2710" spans="1:35" ht="14.25" hidden="1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3238</v>
      </c>
      <c r="F2710" s="27" t="s">
        <v>3238</v>
      </c>
      <c r="G2710" s="27" t="s">
        <v>3238</v>
      </c>
      <c r="H2710" s="102" t="s">
        <v>3248</v>
      </c>
      <c r="I2710" s="8" t="s">
        <v>106</v>
      </c>
      <c r="J2710" s="8" t="s">
        <v>3249</v>
      </c>
      <c r="K2710" s="8" t="s">
        <v>32</v>
      </c>
      <c r="L2710" s="27" t="s">
        <v>3238</v>
      </c>
      <c r="M2710" s="27"/>
      <c r="N2710" s="27" t="s">
        <v>3075</v>
      </c>
      <c r="O2710" s="27" t="s">
        <v>80</v>
      </c>
      <c r="P2710" s="33">
        <v>0</v>
      </c>
      <c r="Q2710" s="167"/>
      <c r="R2710" s="27" t="s">
        <v>3241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8"/>
      <c r="AF2710" s="27"/>
      <c r="AG2710" s="27" t="s">
        <v>42</v>
      </c>
      <c r="AH2710" s="33">
        <v>0</v>
      </c>
      <c r="AI2710" t="e">
        <v>#N/A</v>
      </c>
    </row>
    <row r="2711" spans="1:35" ht="14.25" hidden="1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3238</v>
      </c>
      <c r="F2711" s="27" t="s">
        <v>3238</v>
      </c>
      <c r="G2711" s="27" t="s">
        <v>3238</v>
      </c>
      <c r="H2711" s="102" t="s">
        <v>70</v>
      </c>
      <c r="I2711" s="8" t="s">
        <v>106</v>
      </c>
      <c r="J2711" s="8" t="s">
        <v>3250</v>
      </c>
      <c r="K2711" s="8" t="s">
        <v>32</v>
      </c>
      <c r="L2711" s="27" t="s">
        <v>3238</v>
      </c>
      <c r="M2711" s="27"/>
      <c r="N2711" s="27" t="s">
        <v>3075</v>
      </c>
      <c r="O2711" s="27" t="s">
        <v>80</v>
      </c>
      <c r="P2711" s="33">
        <v>0</v>
      </c>
      <c r="Q2711" s="167"/>
      <c r="R2711" s="27" t="s">
        <v>3241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8"/>
      <c r="AF2711" s="27"/>
      <c r="AG2711" s="27" t="s">
        <v>42</v>
      </c>
      <c r="AH2711" s="33">
        <v>0</v>
      </c>
      <c r="AI2711" t="e">
        <v>#N/A</v>
      </c>
    </row>
    <row r="2712" spans="1:35" ht="14.25" hidden="1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3086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8"/>
      <c r="AF2712" s="27"/>
      <c r="AG2712" s="27" t="s">
        <v>42</v>
      </c>
      <c r="AH2712" s="33">
        <v>0</v>
      </c>
      <c r="AI2712" t="e">
        <v>#N/A</v>
      </c>
    </row>
    <row r="2713" spans="1:35" ht="14.25" hidden="1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3086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8"/>
      <c r="AF2713" s="27" t="s">
        <v>3251</v>
      </c>
      <c r="AG2713" s="27" t="s">
        <v>51</v>
      </c>
      <c r="AH2713" s="33">
        <v>0</v>
      </c>
      <c r="AI2713" t="e">
        <v>#N/A</v>
      </c>
    </row>
    <row r="2714" spans="1:35" ht="14.25" hidden="1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3086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8"/>
      <c r="AF2714" s="27"/>
      <c r="AG2714" s="27"/>
      <c r="AH2714" s="33"/>
      <c r="AI2714" t="e">
        <v>#N/A</v>
      </c>
    </row>
    <row r="2715" spans="1:35" ht="14.25" hidden="1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3086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8"/>
      <c r="AF2715" s="27"/>
      <c r="AG2715" s="27"/>
      <c r="AH2715" s="33"/>
      <c r="AI2715" t="e">
        <v>#N/A</v>
      </c>
    </row>
    <row r="2716" spans="1:35" ht="14.25" hidden="1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3086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8"/>
      <c r="AF2716" s="27" t="s">
        <v>3252</v>
      </c>
      <c r="AG2716" s="27"/>
      <c r="AH2716" s="33"/>
      <c r="AI2716" t="e">
        <v>#N/A</v>
      </c>
    </row>
    <row r="2717" spans="1:35" ht="14.25" hidden="1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3086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8"/>
      <c r="AF2717" s="27" t="s">
        <v>3252</v>
      </c>
      <c r="AG2717" s="27"/>
      <c r="AH2717" s="33"/>
      <c r="AI2717" t="e">
        <v>#N/A</v>
      </c>
    </row>
    <row r="2718" spans="1:35" ht="14.25" hidden="1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2020</v>
      </c>
      <c r="F2718" s="27" t="s">
        <v>2020</v>
      </c>
      <c r="G2718" s="27" t="s">
        <v>2020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2020</v>
      </c>
      <c r="M2718" s="27"/>
      <c r="N2718" s="27" t="s">
        <v>3086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8"/>
      <c r="AF2718" s="27" t="s">
        <v>3252</v>
      </c>
      <c r="AG2718" s="27"/>
      <c r="AH2718" s="33"/>
      <c r="AI2718" t="e">
        <v>#N/A</v>
      </c>
    </row>
    <row r="2719" spans="1:35" ht="14.25" hidden="1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3238</v>
      </c>
      <c r="F2719" s="27" t="s">
        <v>3238</v>
      </c>
      <c r="G2719" s="27" t="s">
        <v>3238</v>
      </c>
      <c r="H2719" s="102" t="s">
        <v>3253</v>
      </c>
      <c r="I2719" s="8" t="s">
        <v>106</v>
      </c>
      <c r="J2719" s="8" t="s">
        <v>3254</v>
      </c>
      <c r="K2719" s="8" t="s">
        <v>32</v>
      </c>
      <c r="L2719" s="27" t="s">
        <v>3238</v>
      </c>
      <c r="M2719" s="27"/>
      <c r="N2719" s="27" t="s">
        <v>3075</v>
      </c>
      <c r="O2719" s="27" t="s">
        <v>80</v>
      </c>
      <c r="P2719" s="33">
        <v>0</v>
      </c>
      <c r="Q2719" s="167"/>
      <c r="R2719" s="27" t="s">
        <v>3241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8"/>
      <c r="AF2719" s="27" t="s">
        <v>3252</v>
      </c>
      <c r="AG2719" s="27"/>
      <c r="AH2719" s="33"/>
      <c r="AI2719" t="e">
        <v>#N/A</v>
      </c>
    </row>
    <row r="2720" spans="1:35" ht="14.25" hidden="1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1732</v>
      </c>
      <c r="F2720" s="27" t="s">
        <v>1733</v>
      </c>
      <c r="G2720" s="27" t="s">
        <v>1732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1732</v>
      </c>
      <c r="M2720" s="27"/>
      <c r="N2720" s="27" t="s">
        <v>3086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8"/>
      <c r="AF2720" s="27"/>
      <c r="AG2720" s="27" t="s">
        <v>42</v>
      </c>
      <c r="AH2720" s="33">
        <v>0</v>
      </c>
      <c r="AI2720" t="e">
        <v>#N/A</v>
      </c>
    </row>
    <row r="2721" spans="1:35" ht="14.25" hidden="1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1791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3086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8"/>
      <c r="AF2721" s="27" t="s">
        <v>3255</v>
      </c>
      <c r="AG2721" s="27" t="s">
        <v>42</v>
      </c>
      <c r="AH2721" s="33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3256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8"/>
      <c r="AF2722" s="27" t="s">
        <v>3252</v>
      </c>
      <c r="AG2722" s="27"/>
      <c r="AH2722" s="33"/>
      <c r="AI2722" t="e">
        <v>#N/A</v>
      </c>
    </row>
    <row r="2723" spans="1:35" ht="14.25" hidden="1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3139</v>
      </c>
      <c r="I2723" s="8" t="s">
        <v>1995</v>
      </c>
      <c r="J2723" s="8" t="s">
        <v>3140</v>
      </c>
      <c r="K2723" s="8" t="s">
        <v>32</v>
      </c>
      <c r="L2723" s="27" t="s">
        <v>2860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8"/>
      <c r="AF2723" s="27"/>
      <c r="AG2723" s="27"/>
      <c r="AH2723" s="33"/>
      <c r="AI2723" t="e">
        <v>#N/A</v>
      </c>
    </row>
    <row r="2724" spans="1:35" ht="14.25" hidden="1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3139</v>
      </c>
      <c r="I2724" s="8" t="s">
        <v>1995</v>
      </c>
      <c r="J2724" s="8" t="s">
        <v>3140</v>
      </c>
      <c r="K2724" s="8" t="s">
        <v>32</v>
      </c>
      <c r="L2724" s="27" t="s">
        <v>2860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8"/>
      <c r="AF2724" s="27"/>
      <c r="AG2724" s="27"/>
      <c r="AH2724" s="32"/>
      <c r="AI2724" t="e">
        <v>#N/A</v>
      </c>
    </row>
    <row r="2725" spans="1:35" ht="14.25" hidden="1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3139</v>
      </c>
      <c r="I2725" s="8" t="s">
        <v>1995</v>
      </c>
      <c r="J2725" s="8" t="s">
        <v>3140</v>
      </c>
      <c r="K2725" s="8" t="s">
        <v>32</v>
      </c>
      <c r="L2725" s="39" t="s">
        <v>3186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8"/>
      <c r="AF2725" s="27"/>
      <c r="AG2725" s="27" t="s">
        <v>42</v>
      </c>
      <c r="AH2725" s="39">
        <v>0</v>
      </c>
      <c r="AI2725" t="e">
        <v>#N/A</v>
      </c>
    </row>
    <row r="2726" spans="1:35" ht="14.25" hidden="1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3257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8"/>
      <c r="AF2726" s="46" t="s">
        <v>3136</v>
      </c>
      <c r="AG2726" s="46" t="s">
        <v>51</v>
      </c>
      <c r="AH2726" s="44">
        <v>0</v>
      </c>
      <c r="AI2726" t="e">
        <v>#N/A</v>
      </c>
    </row>
    <row r="2727" spans="1:35" ht="14.25" hidden="1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3257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8"/>
      <c r="AF2727" s="46" t="s">
        <v>3136</v>
      </c>
      <c r="AG2727" s="46" t="s">
        <v>42</v>
      </c>
      <c r="AH2727" s="44">
        <v>0</v>
      </c>
      <c r="AI2727" t="e">
        <v>#N/A</v>
      </c>
    </row>
    <row r="2728" spans="1:35" ht="14.25" hidden="1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3257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8"/>
      <c r="AF2728" s="46" t="s">
        <v>3136</v>
      </c>
      <c r="AG2728" s="46" t="s">
        <v>42</v>
      </c>
      <c r="AH2728" s="44">
        <v>0</v>
      </c>
      <c r="AI2728" t="e">
        <v>#N/A</v>
      </c>
    </row>
    <row r="2729" spans="1:35" ht="14.25" hidden="1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3257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8"/>
      <c r="AF2729" s="46" t="s">
        <v>3136</v>
      </c>
      <c r="AG2729" s="46" t="s">
        <v>42</v>
      </c>
      <c r="AH2729" s="44">
        <v>0</v>
      </c>
      <c r="AI2729" t="e">
        <v>#N/A</v>
      </c>
    </row>
    <row r="2730" spans="1:35" ht="14.25" hidden="1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3257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8"/>
      <c r="AF2730" s="46" t="s">
        <v>3136</v>
      </c>
      <c r="AG2730" s="46" t="s">
        <v>42</v>
      </c>
      <c r="AH2730" s="44">
        <v>0</v>
      </c>
      <c r="AI2730" t="e">
        <v>#N/A</v>
      </c>
    </row>
    <row r="2731" spans="1:35" ht="14.25" hidden="1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3257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8"/>
      <c r="AF2731" s="46" t="s">
        <v>3136</v>
      </c>
      <c r="AG2731" s="46" t="s">
        <v>42</v>
      </c>
      <c r="AH2731" s="44">
        <v>0</v>
      </c>
      <c r="AI2731" t="e">
        <v>#N/A</v>
      </c>
    </row>
    <row r="2732" spans="1:35" ht="14.25" hidden="1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3257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8"/>
      <c r="AF2732" s="46" t="s">
        <v>3136</v>
      </c>
      <c r="AG2732" s="46" t="s">
        <v>42</v>
      </c>
      <c r="AH2732" s="44">
        <v>0</v>
      </c>
      <c r="AI2732" t="e">
        <v>#N/A</v>
      </c>
    </row>
    <row r="2733" spans="1:35" ht="14.25" hidden="1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3257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8"/>
      <c r="AF2733" s="46" t="s">
        <v>3136</v>
      </c>
      <c r="AG2733" s="46" t="s">
        <v>42</v>
      </c>
      <c r="AH2733" s="44">
        <v>0</v>
      </c>
      <c r="AI2733" t="e">
        <v>#N/A</v>
      </c>
    </row>
    <row r="2734" spans="1:35" ht="14.25" hidden="1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3257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8"/>
      <c r="AF2734" s="46" t="s">
        <v>3136</v>
      </c>
      <c r="AG2734" s="46" t="s">
        <v>42</v>
      </c>
      <c r="AH2734" s="44">
        <v>0</v>
      </c>
      <c r="AI2734" t="e">
        <v>#N/A</v>
      </c>
    </row>
    <row r="2735" spans="1:35" ht="14.25" hidden="1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3257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8"/>
      <c r="AF2735" s="46" t="s">
        <v>3136</v>
      </c>
      <c r="AG2735" s="46" t="s">
        <v>42</v>
      </c>
      <c r="AH2735" s="44">
        <v>0</v>
      </c>
      <c r="AI2735" t="e">
        <v>#N/A</v>
      </c>
    </row>
    <row r="2736" spans="1:35" ht="14.25" hidden="1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3257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8"/>
      <c r="AF2736" s="46" t="s">
        <v>3136</v>
      </c>
      <c r="AG2736" s="46" t="s">
        <v>42</v>
      </c>
      <c r="AH2736" s="44">
        <v>0</v>
      </c>
      <c r="AI2736" t="e">
        <v>#N/A</v>
      </c>
    </row>
    <row r="2737" spans="1:35" ht="14.25" hidden="1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3257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8"/>
      <c r="AF2737" s="46" t="s">
        <v>3136</v>
      </c>
      <c r="AG2737" s="46" t="s">
        <v>42</v>
      </c>
      <c r="AH2737" s="44">
        <v>0</v>
      </c>
      <c r="AI2737" t="e">
        <v>#N/A</v>
      </c>
    </row>
    <row r="2738" spans="1:35" ht="14.25" hidden="1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3257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8"/>
      <c r="AF2738" s="46" t="s">
        <v>3136</v>
      </c>
      <c r="AG2738" s="46" t="s">
        <v>42</v>
      </c>
      <c r="AH2738" s="44">
        <v>0</v>
      </c>
      <c r="AI2738" t="e">
        <v>#N/A</v>
      </c>
    </row>
    <row r="2739" spans="1:35" ht="14.25" hidden="1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3257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8"/>
      <c r="AF2739" s="46" t="s">
        <v>3136</v>
      </c>
      <c r="AG2739" s="46" t="s">
        <v>42</v>
      </c>
      <c r="AH2739" s="44">
        <v>0</v>
      </c>
      <c r="AI2739" t="e">
        <v>#N/A</v>
      </c>
    </row>
    <row r="2740" spans="1:35" ht="14.25" hidden="1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3257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8"/>
      <c r="AF2740" s="46" t="s">
        <v>3136</v>
      </c>
      <c r="AG2740" s="46" t="s">
        <v>42</v>
      </c>
      <c r="AH2740" s="44">
        <v>0</v>
      </c>
      <c r="AI2740" t="e">
        <v>#N/A</v>
      </c>
    </row>
    <row r="2741" spans="1:35" ht="14.25" hidden="1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3257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8"/>
      <c r="AF2741" s="46" t="s">
        <v>3136</v>
      </c>
      <c r="AG2741" s="46" t="s">
        <v>42</v>
      </c>
      <c r="AH2741" s="44">
        <v>0</v>
      </c>
      <c r="AI2741" t="e">
        <v>#N/A</v>
      </c>
    </row>
    <row r="2742" spans="1:35" ht="14.25" hidden="1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3257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8"/>
      <c r="AF2742" s="46" t="s">
        <v>3136</v>
      </c>
      <c r="AG2742" s="46" t="s">
        <v>42</v>
      </c>
      <c r="AH2742" s="44">
        <v>0</v>
      </c>
      <c r="AI2742" t="e">
        <v>#N/A</v>
      </c>
    </row>
    <row r="2743" spans="1:35" ht="14.25" hidden="1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3257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8"/>
      <c r="AF2743" s="46" t="s">
        <v>3136</v>
      </c>
      <c r="AG2743" s="46" t="s">
        <v>42</v>
      </c>
      <c r="AH2743" s="44">
        <v>0</v>
      </c>
      <c r="AI2743" t="e">
        <v>#N/A</v>
      </c>
    </row>
    <row r="2744" spans="1:35" ht="14.25" hidden="1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3257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8"/>
      <c r="AF2744" s="46" t="s">
        <v>3136</v>
      </c>
      <c r="AG2744" s="46" t="s">
        <v>51</v>
      </c>
      <c r="AH2744" s="44"/>
      <c r="AI2744" t="e">
        <v>#N/A</v>
      </c>
    </row>
    <row r="2745" spans="1:35" ht="14.25" hidden="1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3257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8"/>
      <c r="AF2745" s="46" t="s">
        <v>3136</v>
      </c>
      <c r="AG2745" s="46" t="s">
        <v>51</v>
      </c>
      <c r="AH2745" s="44"/>
      <c r="AI2745" t="e">
        <v>#N/A</v>
      </c>
    </row>
    <row r="2746" spans="1:35" ht="14.25" hidden="1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3257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8"/>
      <c r="AF2746" s="46" t="s">
        <v>3136</v>
      </c>
      <c r="AG2746" s="46" t="s">
        <v>51</v>
      </c>
      <c r="AH2746" s="44">
        <v>0</v>
      </c>
      <c r="AI2746" t="e">
        <v>#N/A</v>
      </c>
    </row>
    <row r="2747" spans="1:35" ht="14.25" hidden="1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3257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8"/>
      <c r="AF2747" s="46" t="s">
        <v>3136</v>
      </c>
      <c r="AG2747" s="46" t="s">
        <v>51</v>
      </c>
      <c r="AH2747" s="44">
        <v>0</v>
      </c>
      <c r="AI2747" t="e">
        <v>#N/A</v>
      </c>
    </row>
    <row r="2748" spans="1:35" ht="14.25" hidden="1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3257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8"/>
      <c r="AF2748" s="46" t="s">
        <v>3136</v>
      </c>
      <c r="AG2748" s="46" t="s">
        <v>51</v>
      </c>
      <c r="AH2748" s="44">
        <v>0</v>
      </c>
      <c r="AI2748" t="e">
        <v>#N/A</v>
      </c>
    </row>
    <row r="2749" spans="1:35" ht="14.25" hidden="1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3257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8"/>
      <c r="AF2749" s="46" t="s">
        <v>3136</v>
      </c>
      <c r="AG2749" s="46" t="s">
        <v>51</v>
      </c>
      <c r="AH2749" s="44">
        <v>0</v>
      </c>
      <c r="AI2749" t="e">
        <v>#N/A</v>
      </c>
    </row>
    <row r="2750" spans="1:35" ht="14.25" hidden="1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2421</v>
      </c>
      <c r="G2750" s="42" t="s">
        <v>995</v>
      </c>
      <c r="H2750" s="104" t="s">
        <v>3257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8"/>
      <c r="AF2750" s="46" t="s">
        <v>3136</v>
      </c>
      <c r="AG2750" s="46" t="s">
        <v>42</v>
      </c>
      <c r="AH2750" s="44">
        <v>0</v>
      </c>
      <c r="AI2750" t="e">
        <v>#N/A</v>
      </c>
    </row>
    <row r="2751" spans="1:35" ht="14.25" hidden="1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2421</v>
      </c>
      <c r="G2751" s="42" t="s">
        <v>995</v>
      </c>
      <c r="H2751" s="104" t="s">
        <v>3257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8"/>
      <c r="AF2751" s="46" t="s">
        <v>3136</v>
      </c>
      <c r="AG2751" s="46" t="s">
        <v>42</v>
      </c>
      <c r="AH2751" s="44">
        <v>0</v>
      </c>
      <c r="AI2751" t="e">
        <v>#N/A</v>
      </c>
    </row>
    <row r="2752" spans="1:35" ht="14.25" hidden="1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2421</v>
      </c>
      <c r="G2752" s="42" t="s">
        <v>995</v>
      </c>
      <c r="H2752" s="104" t="s">
        <v>3257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8"/>
      <c r="AF2752" s="46" t="s">
        <v>3136</v>
      </c>
      <c r="AG2752" s="46" t="s">
        <v>42</v>
      </c>
      <c r="AH2752" s="44">
        <v>0</v>
      </c>
      <c r="AI2752" t="e">
        <v>#N/A</v>
      </c>
    </row>
    <row r="2753" spans="1:35" ht="14.25" hidden="1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3257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8"/>
      <c r="AF2753" s="46" t="s">
        <v>3136</v>
      </c>
      <c r="AG2753" s="46" t="s">
        <v>42</v>
      </c>
      <c r="AH2753" s="44">
        <v>0</v>
      </c>
      <c r="AI2753" t="e">
        <v>#N/A</v>
      </c>
    </row>
    <row r="2754" spans="1:35" ht="14.25" hidden="1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3257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8"/>
      <c r="AF2754" s="46" t="s">
        <v>3136</v>
      </c>
      <c r="AG2754" s="46" t="s">
        <v>42</v>
      </c>
      <c r="AH2754" s="44">
        <v>0</v>
      </c>
      <c r="AI2754" t="e">
        <v>#N/A</v>
      </c>
    </row>
    <row r="2755" spans="1:35" ht="14.25" hidden="1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3257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8"/>
      <c r="AF2755" s="46" t="s">
        <v>3136</v>
      </c>
      <c r="AG2755" s="46" t="s">
        <v>42</v>
      </c>
      <c r="AH2755" s="44">
        <v>0</v>
      </c>
      <c r="AI2755" t="e">
        <v>#N/A</v>
      </c>
    </row>
    <row r="2756" spans="1:35" ht="14.25" hidden="1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3257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8"/>
      <c r="AF2756" s="46" t="s">
        <v>3136</v>
      </c>
      <c r="AG2756" s="46" t="s">
        <v>42</v>
      </c>
      <c r="AH2756" s="44">
        <v>0</v>
      </c>
      <c r="AI2756" t="e">
        <v>#N/A</v>
      </c>
    </row>
    <row r="2757" spans="1:35" ht="14.25" hidden="1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3257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8"/>
      <c r="AF2757" s="46" t="s">
        <v>3136</v>
      </c>
      <c r="AG2757" s="46" t="s">
        <v>42</v>
      </c>
      <c r="AH2757" s="44">
        <v>0</v>
      </c>
      <c r="AI2757" t="e">
        <v>#N/A</v>
      </c>
    </row>
    <row r="2758" spans="1:35" ht="14.25" hidden="1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3257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8"/>
      <c r="AF2758" s="46" t="s">
        <v>3136</v>
      </c>
      <c r="AG2758" s="46" t="s">
        <v>42</v>
      </c>
      <c r="AH2758" s="44">
        <v>0</v>
      </c>
      <c r="AI2758" t="e">
        <v>#N/A</v>
      </c>
    </row>
    <row r="2759" spans="1:35" ht="14.25" hidden="1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3257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8"/>
      <c r="AF2759" s="46" t="s">
        <v>3136</v>
      </c>
      <c r="AG2759" s="46" t="s">
        <v>42</v>
      </c>
      <c r="AH2759" s="44">
        <v>0</v>
      </c>
      <c r="AI2759" t="e">
        <v>#N/A</v>
      </c>
    </row>
    <row r="2760" spans="1:35" ht="14.25" hidden="1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3257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8"/>
      <c r="AF2760" s="46" t="s">
        <v>3136</v>
      </c>
      <c r="AG2760" s="46" t="s">
        <v>42</v>
      </c>
      <c r="AH2760" s="44">
        <v>0</v>
      </c>
      <c r="AI2760" t="e">
        <v>#N/A</v>
      </c>
    </row>
    <row r="2761" spans="1:35" ht="14.25" hidden="1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3257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8"/>
      <c r="AF2761" s="46" t="s">
        <v>3136</v>
      </c>
      <c r="AG2761" s="46" t="s">
        <v>42</v>
      </c>
      <c r="AH2761" s="44">
        <v>0</v>
      </c>
      <c r="AI2761" t="e">
        <v>#N/A</v>
      </c>
    </row>
    <row r="2762" spans="1:35" ht="14.25" hidden="1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3257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8"/>
      <c r="AF2762" s="46" t="s">
        <v>3136</v>
      </c>
      <c r="AG2762" s="46" t="s">
        <v>42</v>
      </c>
      <c r="AH2762" s="44">
        <v>0</v>
      </c>
      <c r="AI2762" t="e">
        <v>#N/A</v>
      </c>
    </row>
    <row r="2763" spans="1:35" ht="14.25" hidden="1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3257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8"/>
      <c r="AF2763" s="46" t="s">
        <v>3136</v>
      </c>
      <c r="AG2763" s="46" t="s">
        <v>42</v>
      </c>
      <c r="AH2763" s="44">
        <v>0</v>
      </c>
      <c r="AI2763" t="e">
        <v>#N/A</v>
      </c>
    </row>
    <row r="2764" spans="1:35" ht="14.25" hidden="1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3257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8"/>
      <c r="AF2764" s="46" t="s">
        <v>3136</v>
      </c>
      <c r="AG2764" s="46" t="s">
        <v>42</v>
      </c>
      <c r="AH2764" s="44">
        <v>0</v>
      </c>
      <c r="AI2764" t="e">
        <v>#N/A</v>
      </c>
    </row>
    <row r="2765" spans="1:35" ht="14.25" hidden="1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3257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8"/>
      <c r="AF2765" s="46" t="s">
        <v>3136</v>
      </c>
      <c r="AG2765" s="46" t="s">
        <v>51</v>
      </c>
      <c r="AH2765" s="44">
        <v>0</v>
      </c>
      <c r="AI2765" t="e">
        <v>#N/A</v>
      </c>
    </row>
    <row r="2766" spans="1:35" ht="14.25" hidden="1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3257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8"/>
      <c r="AF2766" s="46" t="s">
        <v>3136</v>
      </c>
      <c r="AG2766" s="46" t="s">
        <v>42</v>
      </c>
      <c r="AH2766" s="44">
        <v>0</v>
      </c>
      <c r="AI2766" t="e">
        <v>#N/A</v>
      </c>
    </row>
    <row r="2767" spans="1:35" ht="14.25" hidden="1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3257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8"/>
      <c r="AF2767" s="46" t="s">
        <v>3136</v>
      </c>
      <c r="AG2767" s="46" t="s">
        <v>42</v>
      </c>
      <c r="AH2767" s="44">
        <v>0</v>
      </c>
      <c r="AI2767" t="e">
        <v>#N/A</v>
      </c>
    </row>
    <row r="2768" spans="1:35" ht="14.25" hidden="1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3257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8"/>
      <c r="AF2768" s="46" t="s">
        <v>3136</v>
      </c>
      <c r="AG2768" s="46" t="s">
        <v>51</v>
      </c>
      <c r="AH2768" s="44">
        <v>0</v>
      </c>
      <c r="AI2768" t="e">
        <v>#N/A</v>
      </c>
    </row>
    <row r="2769" spans="1:35" ht="14.25" hidden="1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2851</v>
      </c>
      <c r="F2769" s="36" t="s">
        <v>3258</v>
      </c>
      <c r="G2769" s="42" t="s">
        <v>2851</v>
      </c>
      <c r="H2769" s="103" t="s">
        <v>3259</v>
      </c>
      <c r="I2769" s="8" t="s">
        <v>106</v>
      </c>
      <c r="J2769" s="8" t="s">
        <v>505</v>
      </c>
      <c r="K2769" s="8" t="s">
        <v>32</v>
      </c>
      <c r="L2769" s="36" t="s">
        <v>2851</v>
      </c>
      <c r="M2769" s="36"/>
      <c r="N2769" s="36" t="s">
        <v>3079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8"/>
      <c r="AF2769" s="46" t="s">
        <v>3136</v>
      </c>
      <c r="AG2769" s="36" t="s">
        <v>42</v>
      </c>
      <c r="AH2769" s="37">
        <v>0</v>
      </c>
      <c r="AI2769" t="e">
        <v>#N/A</v>
      </c>
    </row>
    <row r="2770" spans="1:35" ht="14.25" hidden="1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1746</v>
      </c>
      <c r="F2770" s="36" t="s">
        <v>3260</v>
      </c>
      <c r="G2770" s="36" t="s">
        <v>1746</v>
      </c>
      <c r="H2770" s="103" t="s">
        <v>3259</v>
      </c>
      <c r="I2770" s="8" t="s">
        <v>106</v>
      </c>
      <c r="J2770" s="8" t="s">
        <v>505</v>
      </c>
      <c r="K2770" s="8" t="s">
        <v>32</v>
      </c>
      <c r="L2770" s="36" t="s">
        <v>1746</v>
      </c>
      <c r="M2770" s="36"/>
      <c r="N2770" s="36" t="s">
        <v>3079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8"/>
      <c r="AF2770" s="46" t="s">
        <v>3136</v>
      </c>
      <c r="AG2770" s="36" t="s">
        <v>42</v>
      </c>
      <c r="AH2770" s="37">
        <v>0</v>
      </c>
      <c r="AI2770" t="e">
        <v>#N/A</v>
      </c>
    </row>
    <row r="2771" spans="1:35" ht="14.25" hidden="1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1746</v>
      </c>
      <c r="F2771" s="36" t="s">
        <v>3261</v>
      </c>
      <c r="G2771" s="36" t="s">
        <v>1746</v>
      </c>
      <c r="H2771" s="103" t="s">
        <v>3259</v>
      </c>
      <c r="I2771" s="8" t="s">
        <v>106</v>
      </c>
      <c r="J2771" s="8" t="s">
        <v>505</v>
      </c>
      <c r="K2771" s="8" t="s">
        <v>32</v>
      </c>
      <c r="L2771" s="36" t="s">
        <v>1746</v>
      </c>
      <c r="M2771" s="36"/>
      <c r="N2771" s="36" t="s">
        <v>3079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8"/>
      <c r="AF2771" s="46" t="s">
        <v>3136</v>
      </c>
      <c r="AG2771" s="36" t="s">
        <v>42</v>
      </c>
      <c r="AH2771" s="37">
        <v>0</v>
      </c>
      <c r="AI2771" t="e">
        <v>#N/A</v>
      </c>
    </row>
    <row r="2772" spans="1:35" ht="14.25" hidden="1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2851</v>
      </c>
      <c r="F2772" s="36" t="s">
        <v>3262</v>
      </c>
      <c r="G2772" s="36" t="s">
        <v>2851</v>
      </c>
      <c r="H2772" s="103" t="s">
        <v>3259</v>
      </c>
      <c r="I2772" s="8" t="s">
        <v>106</v>
      </c>
      <c r="J2772" s="8" t="s">
        <v>505</v>
      </c>
      <c r="K2772" s="8" t="s">
        <v>32</v>
      </c>
      <c r="L2772" s="36" t="s">
        <v>2851</v>
      </c>
      <c r="M2772" s="36"/>
      <c r="N2772" s="36" t="s">
        <v>3079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8"/>
      <c r="AF2772" s="46" t="s">
        <v>3136</v>
      </c>
      <c r="AG2772" s="36" t="s">
        <v>42</v>
      </c>
      <c r="AH2772" s="37">
        <v>0</v>
      </c>
      <c r="AI2772" t="e">
        <v>#N/A</v>
      </c>
    </row>
    <row r="2773" spans="1:35" ht="14.25" hidden="1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3092</v>
      </c>
      <c r="F2773" s="36" t="s">
        <v>3263</v>
      </c>
      <c r="G2773" s="36" t="s">
        <v>1746</v>
      </c>
      <c r="H2773" s="103" t="s">
        <v>3259</v>
      </c>
      <c r="I2773" s="8" t="s">
        <v>106</v>
      </c>
      <c r="J2773" s="8" t="s">
        <v>505</v>
      </c>
      <c r="K2773" s="8" t="s">
        <v>32</v>
      </c>
      <c r="L2773" s="36" t="s">
        <v>3092</v>
      </c>
      <c r="M2773" s="36"/>
      <c r="N2773" s="36" t="s">
        <v>57</v>
      </c>
      <c r="O2773" s="36" t="s">
        <v>80</v>
      </c>
      <c r="P2773" s="37">
        <v>0</v>
      </c>
      <c r="Q2773" s="172" t="s">
        <v>3094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8"/>
      <c r="AF2773" s="46" t="s">
        <v>3136</v>
      </c>
      <c r="AG2773" s="36" t="s">
        <v>42</v>
      </c>
      <c r="AH2773" s="37">
        <v>0.3</v>
      </c>
      <c r="AI2773" t="e">
        <v>#N/A</v>
      </c>
    </row>
    <row r="2774" spans="1:35" ht="14.25" hidden="1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3257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3256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8"/>
      <c r="AF2774" s="36" t="s">
        <v>3252</v>
      </c>
      <c r="AG2774" s="36"/>
      <c r="AH2774" s="37"/>
      <c r="AI2774" t="e">
        <v>#N/A</v>
      </c>
    </row>
    <row r="2775" spans="1:35" ht="14.25" hidden="1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3134</v>
      </c>
      <c r="I2775" s="8" t="s">
        <v>106</v>
      </c>
      <c r="J2775" s="8" t="s">
        <v>3135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8"/>
      <c r="AF2775" s="36" t="s">
        <v>3136</v>
      </c>
      <c r="AG2775" s="54" t="s">
        <v>51</v>
      </c>
      <c r="AH2775" s="37">
        <v>0</v>
      </c>
      <c r="AI2775" t="e">
        <v>#N/A</v>
      </c>
    </row>
    <row r="2776" spans="1:35" ht="14.25" hidden="1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3134</v>
      </c>
      <c r="I2776" s="8" t="s">
        <v>106</v>
      </c>
      <c r="J2776" s="8" t="s">
        <v>3135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8"/>
      <c r="AF2776" s="36" t="s">
        <v>3136</v>
      </c>
      <c r="AG2776" s="54" t="s">
        <v>42</v>
      </c>
      <c r="AH2776" s="37">
        <v>7.0000000000000007E-2</v>
      </c>
      <c r="AI2776" t="e">
        <v>#N/A</v>
      </c>
    </row>
    <row r="2777" spans="1:35" ht="14.25" hidden="1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3134</v>
      </c>
      <c r="I2777" s="8" t="s">
        <v>106</v>
      </c>
      <c r="J2777" s="8" t="s">
        <v>3135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8"/>
      <c r="AF2777" s="36" t="s">
        <v>3136</v>
      </c>
      <c r="AG2777" s="54" t="s">
        <v>42</v>
      </c>
      <c r="AH2777" s="37">
        <v>7.0000000000000007E-2</v>
      </c>
      <c r="AI2777" t="e">
        <v>#N/A</v>
      </c>
    </row>
    <row r="2778" spans="1:35" ht="14.25" hidden="1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1613</v>
      </c>
      <c r="F2778" s="36" t="s">
        <v>1613</v>
      </c>
      <c r="G2778" s="36" t="s">
        <v>1613</v>
      </c>
      <c r="H2778" s="103" t="s">
        <v>3134</v>
      </c>
      <c r="I2778" s="8" t="s">
        <v>106</v>
      </c>
      <c r="J2778" s="8" t="s">
        <v>3135</v>
      </c>
      <c r="K2778" s="8" t="s">
        <v>32</v>
      </c>
      <c r="L2778" s="42" t="s">
        <v>2944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8"/>
      <c r="AF2778" s="36" t="s">
        <v>3136</v>
      </c>
      <c r="AG2778" s="54" t="s">
        <v>42</v>
      </c>
      <c r="AH2778" s="37" t="s">
        <v>3264</v>
      </c>
      <c r="AI2778" t="e">
        <v>#N/A</v>
      </c>
    </row>
    <row r="2779" spans="1:35" ht="14.25" hidden="1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3134</v>
      </c>
      <c r="I2779" s="8" t="s">
        <v>106</v>
      </c>
      <c r="J2779" s="8" t="s">
        <v>3135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8"/>
      <c r="AF2779" s="36" t="s">
        <v>3136</v>
      </c>
      <c r="AG2779" s="54" t="s">
        <v>42</v>
      </c>
      <c r="AH2779" s="37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1994</v>
      </c>
      <c r="I2780" s="8" t="s">
        <v>1995</v>
      </c>
      <c r="J2780" s="8" t="s">
        <v>1996</v>
      </c>
      <c r="K2780" s="8" t="s">
        <v>32</v>
      </c>
      <c r="L2780" s="8" t="s">
        <v>1789</v>
      </c>
      <c r="M2780" s="24"/>
      <c r="N2780" s="8" t="s">
        <v>57</v>
      </c>
      <c r="O2780" s="8" t="s">
        <v>41</v>
      </c>
      <c r="P2780" s="24">
        <v>0.04</v>
      </c>
      <c r="Q2780" s="166" t="s">
        <v>2453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8"/>
      <c r="AF2780" s="14" t="s">
        <v>3265</v>
      </c>
      <c r="AG2780" s="14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1537</v>
      </c>
      <c r="F2781" s="27" t="s">
        <v>1579</v>
      </c>
      <c r="G2781" s="27" t="s">
        <v>1537</v>
      </c>
      <c r="H2781" s="102" t="s">
        <v>2838</v>
      </c>
      <c r="I2781" s="8" t="s">
        <v>2839</v>
      </c>
      <c r="J2781" s="8" t="s">
        <v>2840</v>
      </c>
      <c r="K2781" s="8" t="s">
        <v>32</v>
      </c>
      <c r="L2781" s="27" t="s">
        <v>1564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E2781" s="8"/>
      <c r="AG2781" s="27" t="s">
        <v>42</v>
      </c>
      <c r="AH2781" s="32">
        <v>0.41</v>
      </c>
      <c r="AI2781" t="e">
        <v>#N/A</v>
      </c>
    </row>
    <row r="2782" spans="1:35" ht="14.25" hidden="1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2838</v>
      </c>
      <c r="I2782" s="8" t="s">
        <v>2839</v>
      </c>
      <c r="J2782" s="8" t="s">
        <v>2840</v>
      </c>
      <c r="K2782" s="8" t="s">
        <v>32</v>
      </c>
      <c r="L2782" s="28" t="s">
        <v>1564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E2782" s="8"/>
      <c r="AG2782" s="27" t="s">
        <v>42</v>
      </c>
      <c r="AH2782" s="32">
        <v>0.37</v>
      </c>
      <c r="AI2782" t="e">
        <v>#N/A</v>
      </c>
    </row>
    <row r="2783" spans="1:35" ht="14.25" hidden="1" customHeight="1">
      <c r="A2783" s="7">
        <v>43831</v>
      </c>
      <c r="B2783" s="27" t="s">
        <v>32</v>
      </c>
      <c r="C2783" s="27" t="s">
        <v>1516</v>
      </c>
      <c r="D2783" s="27" t="s">
        <v>1554</v>
      </c>
      <c r="E2783" s="27" t="s">
        <v>2920</v>
      </c>
      <c r="F2783" s="27" t="s">
        <v>2920</v>
      </c>
      <c r="G2783" s="27" t="s">
        <v>2920</v>
      </c>
      <c r="H2783" s="102" t="s">
        <v>2838</v>
      </c>
      <c r="I2783" s="8" t="s">
        <v>2839</v>
      </c>
      <c r="J2783" s="8" t="s">
        <v>2840</v>
      </c>
      <c r="K2783" s="8" t="s">
        <v>32</v>
      </c>
      <c r="L2783" s="28" t="s">
        <v>1564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E2783" s="8"/>
      <c r="AG2783" s="27" t="s">
        <v>42</v>
      </c>
      <c r="AH2783" s="32">
        <v>0.41</v>
      </c>
      <c r="AI2783" t="e">
        <v>#N/A</v>
      </c>
    </row>
    <row r="2784" spans="1:35" ht="14.25" hidden="1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1568</v>
      </c>
      <c r="F2784" s="27" t="s">
        <v>1568</v>
      </c>
      <c r="G2784" s="27" t="s">
        <v>1568</v>
      </c>
      <c r="H2784" s="102" t="s">
        <v>2838</v>
      </c>
      <c r="I2784" s="8" t="s">
        <v>2839</v>
      </c>
      <c r="J2784" s="8" t="s">
        <v>2840</v>
      </c>
      <c r="K2784" s="8" t="s">
        <v>32</v>
      </c>
      <c r="L2784" s="28" t="s">
        <v>1564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E2784" s="8"/>
      <c r="AG2784" s="27" t="s">
        <v>42</v>
      </c>
      <c r="AH2784" s="32">
        <v>0.37</v>
      </c>
      <c r="AI2784" t="e">
        <v>#N/A</v>
      </c>
    </row>
    <row r="2785" spans="1:35" ht="14.25" hidden="1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1568</v>
      </c>
      <c r="F2785" s="27" t="s">
        <v>1568</v>
      </c>
      <c r="G2785" s="27" t="s">
        <v>1568</v>
      </c>
      <c r="H2785" s="102" t="s">
        <v>2838</v>
      </c>
      <c r="I2785" s="8" t="s">
        <v>2839</v>
      </c>
      <c r="J2785" s="8" t="s">
        <v>2840</v>
      </c>
      <c r="K2785" s="8" t="s">
        <v>32</v>
      </c>
      <c r="L2785" s="28" t="s">
        <v>1564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E2785" s="8"/>
      <c r="AG2785" s="27" t="s">
        <v>42</v>
      </c>
      <c r="AH2785" s="32">
        <v>0.41</v>
      </c>
      <c r="AI2785" t="e">
        <v>#N/A</v>
      </c>
    </row>
    <row r="2786" spans="1:35" ht="14.25" hidden="1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1534</v>
      </c>
      <c r="F2786" s="27" t="s">
        <v>1534</v>
      </c>
      <c r="G2786" s="27" t="s">
        <v>1534</v>
      </c>
      <c r="H2786" s="102" t="s">
        <v>2838</v>
      </c>
      <c r="I2786" s="8" t="s">
        <v>2839</v>
      </c>
      <c r="J2786" s="8" t="s">
        <v>2840</v>
      </c>
      <c r="K2786" s="8" t="s">
        <v>32</v>
      </c>
      <c r="L2786" s="28" t="s">
        <v>1564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E2786" s="8"/>
      <c r="AG2786" s="27" t="s">
        <v>42</v>
      </c>
      <c r="AH2786" s="32">
        <v>0.46</v>
      </c>
      <c r="AI2786" t="e">
        <v>#N/A</v>
      </c>
    </row>
    <row r="2787" spans="1:35" ht="14.25" hidden="1" customHeight="1">
      <c r="A2787" s="7">
        <v>43831</v>
      </c>
      <c r="B2787" s="27" t="s">
        <v>32</v>
      </c>
      <c r="C2787" s="27" t="s">
        <v>1516</v>
      </c>
      <c r="D2787" s="27" t="s">
        <v>1554</v>
      </c>
      <c r="E2787" s="27" t="s">
        <v>1572</v>
      </c>
      <c r="F2787" s="27" t="s">
        <v>1572</v>
      </c>
      <c r="G2787" s="27" t="s">
        <v>1572</v>
      </c>
      <c r="H2787" s="102" t="s">
        <v>2838</v>
      </c>
      <c r="I2787" s="8" t="s">
        <v>2839</v>
      </c>
      <c r="J2787" s="8" t="s">
        <v>2840</v>
      </c>
      <c r="K2787" s="8" t="s">
        <v>32</v>
      </c>
      <c r="L2787" s="28" t="s">
        <v>1564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E2787" s="8"/>
      <c r="AG2787" s="27" t="s">
        <v>42</v>
      </c>
      <c r="AH2787" s="32">
        <v>0.41</v>
      </c>
      <c r="AI2787" t="e">
        <v>#N/A</v>
      </c>
    </row>
    <row r="2788" spans="1:35" ht="14.25" hidden="1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1582</v>
      </c>
      <c r="F2788" s="27" t="s">
        <v>1582</v>
      </c>
      <c r="G2788" s="27" t="s">
        <v>1582</v>
      </c>
      <c r="H2788" s="102" t="s">
        <v>2838</v>
      </c>
      <c r="I2788" s="8" t="s">
        <v>2839</v>
      </c>
      <c r="J2788" s="8" t="s">
        <v>2840</v>
      </c>
      <c r="K2788" s="8" t="s">
        <v>32</v>
      </c>
      <c r="L2788" s="28" t="s">
        <v>1564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E2788" s="8"/>
      <c r="AG2788" s="27" t="s">
        <v>42</v>
      </c>
      <c r="AH2788" s="32">
        <v>0.41</v>
      </c>
      <c r="AI2788" t="e">
        <v>#N/A</v>
      </c>
    </row>
    <row r="2789" spans="1:35" ht="14.25" hidden="1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1582</v>
      </c>
      <c r="F2789" s="27" t="s">
        <v>1582</v>
      </c>
      <c r="G2789" s="27" t="s">
        <v>1582</v>
      </c>
      <c r="H2789" s="102" t="s">
        <v>2838</v>
      </c>
      <c r="I2789" s="8" t="s">
        <v>2839</v>
      </c>
      <c r="J2789" s="8" t="s">
        <v>2840</v>
      </c>
      <c r="K2789" s="8" t="s">
        <v>32</v>
      </c>
      <c r="L2789" s="28" t="s">
        <v>1564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E2789" s="8"/>
      <c r="AG2789" s="27" t="s">
        <v>42</v>
      </c>
      <c r="AH2789" s="32">
        <v>0.46</v>
      </c>
      <c r="AI2789" t="e">
        <v>#N/A</v>
      </c>
    </row>
    <row r="2790" spans="1:35" ht="14.25" hidden="1" customHeight="1">
      <c r="A2790" s="7">
        <v>43831</v>
      </c>
      <c r="B2790" s="27" t="s">
        <v>32</v>
      </c>
      <c r="C2790" s="27" t="s">
        <v>1516</v>
      </c>
      <c r="D2790" s="27" t="s">
        <v>1554</v>
      </c>
      <c r="E2790" s="27" t="s">
        <v>2922</v>
      </c>
      <c r="F2790" s="27" t="s">
        <v>2922</v>
      </c>
      <c r="G2790" s="27" t="s">
        <v>2922</v>
      </c>
      <c r="H2790" s="102" t="s">
        <v>2838</v>
      </c>
      <c r="I2790" s="8" t="s">
        <v>2839</v>
      </c>
      <c r="J2790" s="8" t="s">
        <v>2840</v>
      </c>
      <c r="K2790" s="8" t="s">
        <v>32</v>
      </c>
      <c r="L2790" s="28" t="s">
        <v>1564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E2790" s="8"/>
      <c r="AG2790" s="27" t="s">
        <v>42</v>
      </c>
      <c r="AH2790" s="32">
        <v>0.41</v>
      </c>
      <c r="AI2790" t="e">
        <v>#N/A</v>
      </c>
    </row>
    <row r="2791" spans="1:35" ht="14.25" hidden="1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2881</v>
      </c>
      <c r="F2791" s="27" t="s">
        <v>2881</v>
      </c>
      <c r="G2791" s="27" t="s">
        <v>2881</v>
      </c>
      <c r="H2791" s="102" t="s">
        <v>2838</v>
      </c>
      <c r="I2791" s="8" t="s">
        <v>2839</v>
      </c>
      <c r="J2791" s="8" t="s">
        <v>2840</v>
      </c>
      <c r="K2791" s="8" t="s">
        <v>32</v>
      </c>
      <c r="L2791" s="28" t="s">
        <v>1564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E2791" s="8"/>
      <c r="AG2791" s="27" t="s">
        <v>42</v>
      </c>
      <c r="AH2791" s="32">
        <v>0.41</v>
      </c>
      <c r="AI2791" t="e">
        <v>#N/A</v>
      </c>
    </row>
    <row r="2792" spans="1:35" ht="14.25" hidden="1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2915</v>
      </c>
      <c r="F2792" s="27" t="s">
        <v>2915</v>
      </c>
      <c r="G2792" s="27" t="s">
        <v>2915</v>
      </c>
      <c r="H2792" s="102" t="s">
        <v>2838</v>
      </c>
      <c r="I2792" s="8" t="s">
        <v>2839</v>
      </c>
      <c r="J2792" s="8" t="s">
        <v>2840</v>
      </c>
      <c r="K2792" s="8" t="s">
        <v>32</v>
      </c>
      <c r="L2792" s="28" t="s">
        <v>1564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E2792" s="8"/>
      <c r="AG2792" s="27" t="s">
        <v>42</v>
      </c>
      <c r="AH2792" s="32">
        <v>0.41</v>
      </c>
      <c r="AI2792" t="e">
        <v>#N/A</v>
      </c>
    </row>
    <row r="2793" spans="1:35" ht="14.25" hidden="1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2915</v>
      </c>
      <c r="F2793" s="27" t="s">
        <v>2915</v>
      </c>
      <c r="G2793" s="27" t="s">
        <v>2915</v>
      </c>
      <c r="H2793" s="102" t="s">
        <v>2838</v>
      </c>
      <c r="I2793" s="8" t="s">
        <v>2839</v>
      </c>
      <c r="J2793" s="8" t="s">
        <v>2840</v>
      </c>
      <c r="K2793" s="8" t="s">
        <v>32</v>
      </c>
      <c r="L2793" s="28" t="s">
        <v>1564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E2793" s="8"/>
      <c r="AG2793" s="27" t="s">
        <v>42</v>
      </c>
      <c r="AH2793" s="32">
        <v>0.46</v>
      </c>
      <c r="AI2793" t="e">
        <v>#N/A</v>
      </c>
    </row>
    <row r="2794" spans="1:35" ht="14.25" hidden="1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2916</v>
      </c>
      <c r="F2794" s="27" t="s">
        <v>2916</v>
      </c>
      <c r="G2794" s="27" t="s">
        <v>2916</v>
      </c>
      <c r="H2794" s="102" t="s">
        <v>2838</v>
      </c>
      <c r="I2794" s="8" t="s">
        <v>2839</v>
      </c>
      <c r="J2794" s="8" t="s">
        <v>2840</v>
      </c>
      <c r="K2794" s="8" t="s">
        <v>32</v>
      </c>
      <c r="L2794" s="28" t="s">
        <v>1564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E2794" s="8"/>
      <c r="AG2794" s="27" t="s">
        <v>42</v>
      </c>
      <c r="AH2794" s="32">
        <v>0.41</v>
      </c>
      <c r="AI2794" t="e">
        <v>#N/A</v>
      </c>
    </row>
    <row r="2795" spans="1:35" ht="14.25" hidden="1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1548</v>
      </c>
      <c r="F2795" s="27" t="s">
        <v>1548</v>
      </c>
      <c r="G2795" s="27" t="s">
        <v>1548</v>
      </c>
      <c r="H2795" s="102" t="s">
        <v>2838</v>
      </c>
      <c r="I2795" s="8" t="s">
        <v>2839</v>
      </c>
      <c r="J2795" s="8" t="s">
        <v>2840</v>
      </c>
      <c r="K2795" s="8" t="s">
        <v>32</v>
      </c>
      <c r="L2795" s="28" t="s">
        <v>1564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E2795" s="8"/>
      <c r="AG2795" s="27" t="s">
        <v>42</v>
      </c>
      <c r="AH2795" s="32">
        <v>0.41</v>
      </c>
      <c r="AI2795" t="e">
        <v>#N/A</v>
      </c>
    </row>
    <row r="2796" spans="1:35" ht="14.25" hidden="1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1604</v>
      </c>
      <c r="F2796" s="27" t="s">
        <v>1604</v>
      </c>
      <c r="G2796" s="27" t="s">
        <v>1604</v>
      </c>
      <c r="H2796" s="102" t="s">
        <v>2838</v>
      </c>
      <c r="I2796" s="8" t="s">
        <v>2839</v>
      </c>
      <c r="J2796" s="8" t="s">
        <v>2840</v>
      </c>
      <c r="K2796" s="8" t="s">
        <v>32</v>
      </c>
      <c r="L2796" s="28" t="s">
        <v>1564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E2796" s="8"/>
      <c r="AG2796" s="27" t="s">
        <v>51</v>
      </c>
      <c r="AH2796" s="32">
        <v>0.41</v>
      </c>
      <c r="AI2796" t="e">
        <v>#N/A</v>
      </c>
    </row>
    <row r="2797" spans="1:35" ht="14.25" hidden="1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3301</v>
      </c>
      <c r="F2797" s="57" t="s">
        <v>3302</v>
      </c>
      <c r="G2797" s="27" t="s">
        <v>3301</v>
      </c>
      <c r="H2797" s="102" t="s">
        <v>2838</v>
      </c>
      <c r="I2797" s="8" t="s">
        <v>2839</v>
      </c>
      <c r="J2797" s="8" t="s">
        <v>2840</v>
      </c>
      <c r="K2797" s="8" t="s">
        <v>32</v>
      </c>
      <c r="L2797" s="28" t="s">
        <v>1564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E2797" s="8"/>
      <c r="AG2797" s="57" t="s">
        <v>3303</v>
      </c>
      <c r="AH2797" s="58">
        <v>0.41</v>
      </c>
      <c r="AI2797" t="e">
        <v>#N/A</v>
      </c>
    </row>
    <row r="2798" spans="1:35" ht="14.25" hidden="1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3366</v>
      </c>
      <c r="F2798" s="64" t="s">
        <v>3366</v>
      </c>
      <c r="G2798" s="64" t="s">
        <v>3366</v>
      </c>
      <c r="H2798" s="105" t="s">
        <v>36</v>
      </c>
      <c r="I2798" s="64" t="s">
        <v>37</v>
      </c>
      <c r="J2798" s="65" t="s">
        <v>3323</v>
      </c>
      <c r="K2798" s="64" t="s">
        <v>32</v>
      </c>
      <c r="L2798" s="64" t="s">
        <v>3367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5"/>
      <c r="AF2798" s="64"/>
      <c r="AG2798" s="64" t="s">
        <v>51</v>
      </c>
      <c r="AH2798" s="64">
        <v>0</v>
      </c>
      <c r="AI2798" t="e">
        <v>#N/A</v>
      </c>
    </row>
    <row r="2799" spans="1:35" ht="14.25" hidden="1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3323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5"/>
      <c r="AF2799" s="64"/>
      <c r="AG2799" s="64" t="s">
        <v>51</v>
      </c>
      <c r="AH2799" s="64">
        <v>0</v>
      </c>
      <c r="AI2799" t="e">
        <v>#N/A</v>
      </c>
    </row>
    <row r="2800" spans="1:35" ht="14.25" hidden="1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3323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5"/>
      <c r="AF2800" s="64"/>
      <c r="AG2800" s="64" t="s">
        <v>51</v>
      </c>
      <c r="AH2800" s="64">
        <v>0</v>
      </c>
      <c r="AI2800">
        <v>26</v>
      </c>
    </row>
    <row r="2801" spans="1:35" ht="14.25" hidden="1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3323</v>
      </c>
      <c r="K2801" s="64" t="s">
        <v>32</v>
      </c>
      <c r="L2801" s="64" t="s">
        <v>3368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5"/>
      <c r="AF2801" s="64"/>
      <c r="AG2801" s="64" t="s">
        <v>51</v>
      </c>
      <c r="AH2801" s="64">
        <v>0</v>
      </c>
      <c r="AI2801">
        <v>26</v>
      </c>
    </row>
    <row r="2802" spans="1:35" ht="14.25" hidden="1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3323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5"/>
      <c r="AF2802" s="64"/>
      <c r="AG2802" s="64" t="s">
        <v>51</v>
      </c>
      <c r="AH2802" s="64">
        <v>0</v>
      </c>
      <c r="AI2802" t="e">
        <v>#N/A</v>
      </c>
    </row>
    <row r="2803" spans="1:35" ht="14.25" hidden="1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3323</v>
      </c>
      <c r="K2803" s="64" t="s">
        <v>32</v>
      </c>
      <c r="L2803" s="64" t="s">
        <v>3369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3370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5"/>
      <c r="AF2803" s="64"/>
      <c r="AG2803" s="64" t="s">
        <v>51</v>
      </c>
      <c r="AH2803" s="64">
        <v>0</v>
      </c>
      <c r="AI2803" t="e">
        <v>#N/A</v>
      </c>
    </row>
    <row r="2804" spans="1:35" ht="14.25" hidden="1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3323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5"/>
      <c r="AF2804" s="64"/>
      <c r="AG2804" s="64" t="s">
        <v>42</v>
      </c>
      <c r="AH2804" s="64">
        <v>0</v>
      </c>
      <c r="AI2804" t="e">
        <v>#N/A</v>
      </c>
    </row>
    <row r="2805" spans="1:35" ht="14.25" hidden="1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3323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5"/>
      <c r="AF2805" s="64"/>
      <c r="AG2805" s="64" t="s">
        <v>42</v>
      </c>
      <c r="AH2805" s="64">
        <v>0</v>
      </c>
      <c r="AI2805" t="e">
        <v>#N/A</v>
      </c>
    </row>
    <row r="2806" spans="1:35" ht="14.25" hidden="1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3323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5"/>
      <c r="AF2806" s="64"/>
      <c r="AG2806" s="64" t="s">
        <v>42</v>
      </c>
      <c r="AH2806" s="64">
        <v>0</v>
      </c>
      <c r="AI2806" t="e">
        <v>#N/A</v>
      </c>
    </row>
    <row r="2807" spans="1:35" ht="14.25" hidden="1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3323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5"/>
      <c r="AF2807" s="64"/>
      <c r="AG2807" s="64" t="s">
        <v>51</v>
      </c>
      <c r="AH2807" s="64">
        <v>0</v>
      </c>
      <c r="AI2807">
        <v>12</v>
      </c>
    </row>
    <row r="2808" spans="1:35" ht="14.25" hidden="1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3323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5"/>
      <c r="AF2808" s="64"/>
      <c r="AG2808" s="64" t="s">
        <v>51</v>
      </c>
      <c r="AH2808" s="64">
        <v>0</v>
      </c>
      <c r="AI2808">
        <v>12</v>
      </c>
    </row>
    <row r="2809" spans="1:35" ht="14.25" hidden="1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3323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5"/>
      <c r="AF2809" s="64"/>
      <c r="AG2809" s="64" t="s">
        <v>51</v>
      </c>
      <c r="AH2809" s="64">
        <v>0</v>
      </c>
      <c r="AI2809">
        <v>12</v>
      </c>
    </row>
    <row r="2810" spans="1:35" ht="14.25" hidden="1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2095</v>
      </c>
      <c r="F2810" s="64" t="s">
        <v>2095</v>
      </c>
      <c r="G2810" s="64" t="s">
        <v>2095</v>
      </c>
      <c r="H2810" s="105" t="s">
        <v>36</v>
      </c>
      <c r="I2810" s="64" t="s">
        <v>37</v>
      </c>
      <c r="J2810" s="65" t="s">
        <v>3323</v>
      </c>
      <c r="K2810" s="64" t="s">
        <v>32</v>
      </c>
      <c r="L2810" s="64" t="s">
        <v>3371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5"/>
      <c r="AF2810" s="64"/>
      <c r="AG2810" s="64" t="s">
        <v>51</v>
      </c>
      <c r="AH2810" s="64">
        <v>0</v>
      </c>
      <c r="AI2810" t="e">
        <v>#N/A</v>
      </c>
    </row>
    <row r="2811" spans="1:35" ht="14.25" hidden="1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3323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5"/>
      <c r="AF2811" s="64"/>
      <c r="AG2811" s="64" t="s">
        <v>51</v>
      </c>
      <c r="AH2811" s="64">
        <v>0</v>
      </c>
      <c r="AI2811" t="e">
        <v>#N/A</v>
      </c>
    </row>
    <row r="2812" spans="1:35" ht="14.25" hidden="1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3323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5"/>
      <c r="AF2812" s="64"/>
      <c r="AG2812" s="64" t="s">
        <v>51</v>
      </c>
      <c r="AH2812" s="64">
        <v>0</v>
      </c>
      <c r="AI2812" t="e">
        <v>#N/A</v>
      </c>
    </row>
    <row r="2813" spans="1:35" ht="14.25" hidden="1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3323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5"/>
      <c r="AF2813" s="64"/>
      <c r="AG2813" s="64" t="s">
        <v>51</v>
      </c>
      <c r="AH2813" s="64">
        <v>0</v>
      </c>
      <c r="AI2813" t="e">
        <v>#N/A</v>
      </c>
    </row>
    <row r="2814" spans="1:35" ht="14.25" hidden="1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3323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5"/>
      <c r="AF2814" s="64"/>
      <c r="AG2814" s="64" t="s">
        <v>42</v>
      </c>
      <c r="AH2814" s="64">
        <v>0</v>
      </c>
      <c r="AI2814" t="e">
        <v>#N/A</v>
      </c>
    </row>
    <row r="2815" spans="1:35" ht="14.25" hidden="1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3323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5"/>
      <c r="AF2815" s="64"/>
      <c r="AG2815" s="64" t="s">
        <v>42</v>
      </c>
      <c r="AH2815" s="64">
        <v>0</v>
      </c>
      <c r="AI2815" t="e">
        <v>#N/A</v>
      </c>
    </row>
    <row r="2816" spans="1:35" ht="14.25" hidden="1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3372</v>
      </c>
      <c r="F2816" s="64" t="s">
        <v>3372</v>
      </c>
      <c r="G2816" s="64" t="s">
        <v>3372</v>
      </c>
      <c r="H2816" s="105" t="s">
        <v>36</v>
      </c>
      <c r="I2816" s="64" t="s">
        <v>37</v>
      </c>
      <c r="J2816" s="65" t="s">
        <v>3323</v>
      </c>
      <c r="K2816" s="64" t="s">
        <v>32</v>
      </c>
      <c r="L2816" s="64" t="s">
        <v>3373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3370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5"/>
      <c r="AF2816" s="64"/>
      <c r="AG2816" s="64" t="s">
        <v>51</v>
      </c>
      <c r="AH2816" s="64">
        <v>0</v>
      </c>
      <c r="AI2816" t="e">
        <v>#N/A</v>
      </c>
    </row>
    <row r="2817" spans="1:35" ht="14.25" hidden="1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3374</v>
      </c>
      <c r="F2817" s="64" t="s">
        <v>3374</v>
      </c>
      <c r="G2817" s="64" t="s">
        <v>3374</v>
      </c>
      <c r="H2817" s="105" t="s">
        <v>36</v>
      </c>
      <c r="I2817" s="64" t="s">
        <v>37</v>
      </c>
      <c r="J2817" s="65" t="s">
        <v>3323</v>
      </c>
      <c r="K2817" s="64" t="s">
        <v>32</v>
      </c>
      <c r="L2817" s="64" t="s">
        <v>3375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3370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5"/>
      <c r="AF2817" s="64"/>
      <c r="AG2817" s="64" t="s">
        <v>51</v>
      </c>
      <c r="AH2817" s="64">
        <v>0</v>
      </c>
      <c r="AI2817" t="e">
        <v>#N/A</v>
      </c>
    </row>
    <row r="2818" spans="1:35" ht="14.25" hidden="1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3376</v>
      </c>
      <c r="F2818" s="64" t="s">
        <v>3376</v>
      </c>
      <c r="G2818" s="64" t="s">
        <v>3376</v>
      </c>
      <c r="H2818" s="105" t="s">
        <v>36</v>
      </c>
      <c r="I2818" s="64" t="s">
        <v>37</v>
      </c>
      <c r="J2818" s="65" t="s">
        <v>3323</v>
      </c>
      <c r="K2818" s="64" t="s">
        <v>32</v>
      </c>
      <c r="L2818" s="64" t="s">
        <v>3377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3378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5"/>
      <c r="AF2818" s="64"/>
      <c r="AG2818" s="64" t="s">
        <v>51</v>
      </c>
      <c r="AH2818" s="64">
        <v>0</v>
      </c>
      <c r="AI2818" t="e">
        <v>#N/A</v>
      </c>
    </row>
    <row r="2819" spans="1:35" ht="14.25" hidden="1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3379</v>
      </c>
      <c r="F2819" s="64" t="s">
        <v>3379</v>
      </c>
      <c r="G2819" s="64" t="s">
        <v>3379</v>
      </c>
      <c r="H2819" s="105" t="s">
        <v>36</v>
      </c>
      <c r="I2819" s="64" t="s">
        <v>37</v>
      </c>
      <c r="J2819" s="65" t="s">
        <v>3323</v>
      </c>
      <c r="K2819" s="64" t="s">
        <v>32</v>
      </c>
      <c r="L2819" s="64" t="s">
        <v>3380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5"/>
      <c r="AF2819" s="64"/>
      <c r="AG2819" s="64" t="s">
        <v>51</v>
      </c>
      <c r="AH2819" s="64">
        <v>0</v>
      </c>
      <c r="AI2819" t="e">
        <v>#N/A</v>
      </c>
    </row>
    <row r="2820" spans="1:35" ht="14.25" hidden="1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3323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5"/>
      <c r="AF2820" s="64"/>
      <c r="AG2820" s="64" t="s">
        <v>51</v>
      </c>
      <c r="AH2820" s="64">
        <v>0</v>
      </c>
      <c r="AI2820" t="e">
        <v>#N/A</v>
      </c>
    </row>
    <row r="2821" spans="1:35" ht="14.25" hidden="1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3381</v>
      </c>
      <c r="F2821" s="64" t="s">
        <v>3381</v>
      </c>
      <c r="G2821" s="64" t="s">
        <v>3381</v>
      </c>
      <c r="H2821" s="105" t="s">
        <v>36</v>
      </c>
      <c r="I2821" s="64" t="s">
        <v>37</v>
      </c>
      <c r="J2821" s="65" t="s">
        <v>3323</v>
      </c>
      <c r="K2821" s="64" t="s">
        <v>32</v>
      </c>
      <c r="L2821" s="64" t="s">
        <v>3382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5"/>
      <c r="AF2821" s="64"/>
      <c r="AG2821" s="64" t="s">
        <v>51</v>
      </c>
      <c r="AH2821" s="64">
        <v>0</v>
      </c>
      <c r="AI2821" t="e">
        <v>#N/A</v>
      </c>
    </row>
    <row r="2822" spans="1:35" ht="14.25" hidden="1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3381</v>
      </c>
      <c r="F2822" s="64" t="s">
        <v>3381</v>
      </c>
      <c r="G2822" s="64" t="s">
        <v>3381</v>
      </c>
      <c r="H2822" s="105" t="s">
        <v>36</v>
      </c>
      <c r="I2822" s="64" t="s">
        <v>37</v>
      </c>
      <c r="J2822" s="65" t="s">
        <v>3323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5"/>
      <c r="AF2822" s="64"/>
      <c r="AG2822" s="64" t="s">
        <v>51</v>
      </c>
      <c r="AH2822" s="64">
        <v>0</v>
      </c>
      <c r="AI2822" t="e">
        <v>#N/A</v>
      </c>
    </row>
    <row r="2823" spans="1:35" ht="14.25" hidden="1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3323</v>
      </c>
      <c r="K2823" s="64" t="s">
        <v>32</v>
      </c>
      <c r="L2823" s="64" t="s">
        <v>3383</v>
      </c>
      <c r="M2823" s="64"/>
      <c r="N2823" s="64" t="s">
        <v>40</v>
      </c>
      <c r="O2823" s="64" t="s">
        <v>41</v>
      </c>
      <c r="P2823" s="9">
        <v>0.02</v>
      </c>
      <c r="Q2823" s="161" t="s">
        <v>3384</v>
      </c>
      <c r="R2823" s="64" t="s">
        <v>3370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5"/>
      <c r="AF2823" s="64"/>
      <c r="AG2823" s="64" t="s">
        <v>51</v>
      </c>
      <c r="AH2823" s="64">
        <v>0</v>
      </c>
      <c r="AI2823" t="e">
        <v>#N/A</v>
      </c>
    </row>
    <row r="2824" spans="1:35" ht="14.25" hidden="1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3323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3385</v>
      </c>
      <c r="R2824" s="64" t="s">
        <v>3378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5"/>
      <c r="AF2824" s="64"/>
      <c r="AG2824" s="64" t="s">
        <v>51</v>
      </c>
      <c r="AH2824" s="64">
        <v>0</v>
      </c>
      <c r="AI2824" t="e">
        <v>#N/A</v>
      </c>
    </row>
    <row r="2825" spans="1:35" ht="14.25" hidden="1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3323</v>
      </c>
      <c r="K2825" s="64" t="s">
        <v>32</v>
      </c>
      <c r="L2825" s="64" t="s">
        <v>3386</v>
      </c>
      <c r="M2825" s="64"/>
      <c r="N2825" s="64" t="s">
        <v>40</v>
      </c>
      <c r="O2825" s="64" t="s">
        <v>80</v>
      </c>
      <c r="P2825" s="9">
        <v>0</v>
      </c>
      <c r="Q2825" s="161" t="s">
        <v>3387</v>
      </c>
      <c r="R2825" s="64" t="s">
        <v>3370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5"/>
      <c r="AF2825" s="64"/>
      <c r="AG2825" s="64" t="s">
        <v>51</v>
      </c>
      <c r="AH2825" s="64">
        <v>0</v>
      </c>
      <c r="AI2825" t="e">
        <v>#N/A</v>
      </c>
    </row>
    <row r="2826" spans="1:35" ht="14.25" hidden="1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3323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5"/>
      <c r="AF2826" s="64"/>
      <c r="AG2826" s="64" t="s">
        <v>51</v>
      </c>
      <c r="AH2826" s="64">
        <v>0</v>
      </c>
      <c r="AI2826" t="e">
        <v>#N/A</v>
      </c>
    </row>
    <row r="2827" spans="1:35" ht="14.25" hidden="1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3323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5"/>
      <c r="AF2827" s="64"/>
      <c r="AG2827" s="64" t="s">
        <v>51</v>
      </c>
      <c r="AH2827" s="64">
        <v>0</v>
      </c>
      <c r="AI2827">
        <v>20</v>
      </c>
    </row>
    <row r="2828" spans="1:35" ht="14.25" hidden="1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3323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5"/>
      <c r="AF2828" s="64"/>
      <c r="AG2828" s="64" t="s">
        <v>51</v>
      </c>
      <c r="AH2828" s="64">
        <v>0</v>
      </c>
      <c r="AI2828">
        <v>20</v>
      </c>
    </row>
    <row r="2829" spans="1:35" ht="14.25" hidden="1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3323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5"/>
      <c r="AF2829" s="64"/>
      <c r="AG2829" s="64" t="s">
        <v>51</v>
      </c>
      <c r="AH2829" s="64">
        <v>0</v>
      </c>
      <c r="AI2829" t="e">
        <v>#N/A</v>
      </c>
    </row>
    <row r="2830" spans="1:35" ht="14.25" hidden="1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3323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5"/>
      <c r="AF2830" s="64"/>
      <c r="AG2830" s="64" t="s">
        <v>51</v>
      </c>
      <c r="AH2830" s="64">
        <v>0</v>
      </c>
      <c r="AI2830" t="e">
        <v>#N/A</v>
      </c>
    </row>
    <row r="2831" spans="1:35" ht="14.25" hidden="1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3323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5"/>
      <c r="AF2831" s="64"/>
      <c r="AG2831" s="64" t="s">
        <v>51</v>
      </c>
      <c r="AH2831" s="64">
        <v>0</v>
      </c>
      <c r="AI2831" t="e">
        <v>#N/A</v>
      </c>
    </row>
    <row r="2832" spans="1:35" ht="14.25" hidden="1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3388</v>
      </c>
      <c r="F2832" s="64" t="s">
        <v>3388</v>
      </c>
      <c r="G2832" s="64" t="s">
        <v>3388</v>
      </c>
      <c r="H2832" s="105" t="s">
        <v>36</v>
      </c>
      <c r="I2832" s="64" t="s">
        <v>37</v>
      </c>
      <c r="J2832" s="65" t="s">
        <v>3323</v>
      </c>
      <c r="K2832" s="64" t="s">
        <v>32</v>
      </c>
      <c r="L2832" s="64" t="s">
        <v>3389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3370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5"/>
      <c r="AF2832" s="64"/>
      <c r="AG2832" s="64" t="s">
        <v>42</v>
      </c>
      <c r="AH2832" s="64">
        <v>0</v>
      </c>
      <c r="AI2832" t="e">
        <v>#N/A</v>
      </c>
    </row>
    <row r="2833" spans="1:35" ht="14.25" hidden="1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3323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5"/>
      <c r="AF2833" s="64"/>
      <c r="AG2833" s="64" t="s">
        <v>51</v>
      </c>
      <c r="AH2833" s="64">
        <v>0</v>
      </c>
      <c r="AI2833" t="e">
        <v>#N/A</v>
      </c>
    </row>
    <row r="2834" spans="1:35" ht="14.25" hidden="1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3323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5"/>
      <c r="AF2834" s="64"/>
      <c r="AG2834" s="64" t="s">
        <v>51</v>
      </c>
      <c r="AH2834" s="64">
        <v>0</v>
      </c>
      <c r="AI2834" t="e">
        <v>#N/A</v>
      </c>
    </row>
    <row r="2835" spans="1:35" ht="14.25" hidden="1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3323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5"/>
      <c r="AF2835" s="64"/>
      <c r="AG2835" s="64" t="s">
        <v>51</v>
      </c>
      <c r="AH2835" s="64">
        <v>0</v>
      </c>
      <c r="AI2835" t="e">
        <v>#N/A</v>
      </c>
    </row>
    <row r="2836" spans="1:35" ht="14.25" hidden="1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3323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5"/>
      <c r="AF2836" s="64"/>
      <c r="AG2836" s="64" t="s">
        <v>51</v>
      </c>
      <c r="AH2836" s="64">
        <v>0</v>
      </c>
      <c r="AI2836" t="e">
        <v>#N/A</v>
      </c>
    </row>
    <row r="2837" spans="1:35" ht="14.25" hidden="1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3390</v>
      </c>
      <c r="F2837" s="64" t="s">
        <v>3390</v>
      </c>
      <c r="G2837" s="64" t="s">
        <v>3390</v>
      </c>
      <c r="H2837" s="105" t="s">
        <v>36</v>
      </c>
      <c r="I2837" s="64" t="s">
        <v>37</v>
      </c>
      <c r="J2837" s="65" t="s">
        <v>3323</v>
      </c>
      <c r="K2837" s="64" t="s">
        <v>32</v>
      </c>
      <c r="L2837" s="64" t="s">
        <v>3391</v>
      </c>
      <c r="M2837" s="64"/>
      <c r="N2837" s="64" t="s">
        <v>40</v>
      </c>
      <c r="O2837" s="64" t="s">
        <v>41</v>
      </c>
      <c r="P2837" s="9">
        <v>0.03</v>
      </c>
      <c r="Q2837" s="161" t="s">
        <v>3392</v>
      </c>
      <c r="R2837" s="64" t="s">
        <v>3370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5"/>
      <c r="AF2837" s="64"/>
      <c r="AG2837" s="64" t="s">
        <v>51</v>
      </c>
      <c r="AH2837" s="64">
        <v>0</v>
      </c>
      <c r="AI2837" t="e">
        <v>#N/A</v>
      </c>
    </row>
    <row r="2838" spans="1:35" ht="14.25" hidden="1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3323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5"/>
      <c r="AF2838" s="64"/>
      <c r="AG2838" s="64" t="s">
        <v>42</v>
      </c>
      <c r="AH2838" s="64">
        <v>0</v>
      </c>
      <c r="AI2838" t="e">
        <v>#N/A</v>
      </c>
    </row>
    <row r="2839" spans="1:35" ht="14.25" hidden="1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3323</v>
      </c>
      <c r="K2839" s="64" t="s">
        <v>32</v>
      </c>
      <c r="L2839" s="64" t="s">
        <v>3393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3370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5"/>
      <c r="AF2839" s="64"/>
      <c r="AG2839" s="64" t="s">
        <v>42</v>
      </c>
      <c r="AH2839" s="64">
        <v>0</v>
      </c>
      <c r="AI2839" t="e">
        <v>#N/A</v>
      </c>
    </row>
    <row r="2840" spans="1:35" ht="14.25" hidden="1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3394</v>
      </c>
      <c r="F2840" s="64" t="s">
        <v>3394</v>
      </c>
      <c r="G2840" s="64" t="s">
        <v>3394</v>
      </c>
      <c r="H2840" s="105" t="s">
        <v>36</v>
      </c>
      <c r="I2840" s="64" t="s">
        <v>37</v>
      </c>
      <c r="J2840" s="65" t="s">
        <v>3323</v>
      </c>
      <c r="K2840" s="64" t="s">
        <v>32</v>
      </c>
      <c r="L2840" s="64" t="s">
        <v>3395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3370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5"/>
      <c r="AF2840" s="64"/>
      <c r="AG2840" s="64" t="s">
        <v>51</v>
      </c>
      <c r="AH2840" s="64">
        <v>0</v>
      </c>
      <c r="AI2840" t="e">
        <v>#N/A</v>
      </c>
    </row>
    <row r="2841" spans="1:35" ht="14.25" hidden="1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3396</v>
      </c>
      <c r="F2841" s="64" t="s">
        <v>3396</v>
      </c>
      <c r="G2841" s="64" t="s">
        <v>3396</v>
      </c>
      <c r="H2841" s="105" t="s">
        <v>36</v>
      </c>
      <c r="I2841" s="64" t="s">
        <v>37</v>
      </c>
      <c r="J2841" s="65" t="s">
        <v>3323</v>
      </c>
      <c r="K2841" s="64" t="s">
        <v>32</v>
      </c>
      <c r="L2841" s="64" t="s">
        <v>3397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5"/>
      <c r="AF2841" s="64"/>
      <c r="AG2841" s="64" t="s">
        <v>51</v>
      </c>
      <c r="AH2841" s="64">
        <v>0</v>
      </c>
      <c r="AI2841">
        <v>45</v>
      </c>
    </row>
    <row r="2842" spans="1:35" ht="14.25" hidden="1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3323</v>
      </c>
      <c r="K2842" s="64" t="s">
        <v>32</v>
      </c>
      <c r="L2842" s="64" t="s">
        <v>3398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3370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5"/>
      <c r="AF2842" s="64"/>
      <c r="AG2842" s="64" t="s">
        <v>51</v>
      </c>
      <c r="AH2842" s="64">
        <v>0</v>
      </c>
      <c r="AI2842">
        <v>34</v>
      </c>
    </row>
    <row r="2843" spans="1:35" ht="14.25" hidden="1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3323</v>
      </c>
      <c r="K2843" s="64" t="s">
        <v>32</v>
      </c>
      <c r="L2843" s="64" t="s">
        <v>3399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3370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5"/>
      <c r="AF2843" s="64"/>
      <c r="AG2843" s="64" t="s">
        <v>51</v>
      </c>
      <c r="AH2843" s="64">
        <v>0</v>
      </c>
      <c r="AI2843">
        <v>34</v>
      </c>
    </row>
    <row r="2844" spans="1:35" ht="14.25" hidden="1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3323</v>
      </c>
      <c r="K2844" s="64" t="s">
        <v>32</v>
      </c>
      <c r="L2844" s="64" t="s">
        <v>3400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3370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5"/>
      <c r="AF2844" s="64"/>
      <c r="AG2844" s="64" t="s">
        <v>51</v>
      </c>
      <c r="AH2844" s="64">
        <v>0</v>
      </c>
      <c r="AI2844">
        <v>34</v>
      </c>
    </row>
    <row r="2845" spans="1:35" ht="14.25" hidden="1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3323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5"/>
      <c r="AF2845" s="64"/>
      <c r="AG2845" s="64" t="s">
        <v>51</v>
      </c>
      <c r="AH2845" s="64">
        <v>0</v>
      </c>
      <c r="AI2845" t="e">
        <v>#N/A</v>
      </c>
    </row>
    <row r="2846" spans="1:35" ht="14.25" hidden="1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3323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5"/>
      <c r="AF2846" s="64"/>
      <c r="AG2846" s="64" t="s">
        <v>51</v>
      </c>
      <c r="AH2846" s="64">
        <v>0</v>
      </c>
      <c r="AI2846" t="e">
        <v>#N/A</v>
      </c>
    </row>
    <row r="2847" spans="1:35" ht="14.25" hidden="1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3323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5"/>
      <c r="AF2847" s="64"/>
      <c r="AG2847" s="64" t="s">
        <v>51</v>
      </c>
      <c r="AH2847" s="64">
        <v>0</v>
      </c>
      <c r="AI2847" t="e">
        <v>#N/A</v>
      </c>
    </row>
    <row r="2848" spans="1:35" ht="14.25" hidden="1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3401</v>
      </c>
      <c r="G2848" s="64" t="s">
        <v>667</v>
      </c>
      <c r="H2848" s="105" t="s">
        <v>36</v>
      </c>
      <c r="I2848" s="64" t="s">
        <v>37</v>
      </c>
      <c r="J2848" s="65" t="s">
        <v>3323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5"/>
      <c r="AF2848" s="64"/>
      <c r="AG2848" s="64" t="s">
        <v>51</v>
      </c>
      <c r="AH2848" s="64">
        <v>0</v>
      </c>
      <c r="AI2848" t="e">
        <v>#N/A</v>
      </c>
    </row>
    <row r="2849" spans="1:35" ht="14.25" hidden="1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3000</v>
      </c>
      <c r="F2849" s="64" t="s">
        <v>3000</v>
      </c>
      <c r="G2849" s="64" t="s">
        <v>3000</v>
      </c>
      <c r="H2849" s="105" t="s">
        <v>36</v>
      </c>
      <c r="I2849" s="64" t="s">
        <v>37</v>
      </c>
      <c r="J2849" s="65" t="s">
        <v>3323</v>
      </c>
      <c r="K2849" s="64" t="s">
        <v>32</v>
      </c>
      <c r="L2849" s="64" t="s">
        <v>3402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3370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5"/>
      <c r="AF2849" s="64"/>
      <c r="AG2849" s="64" t="s">
        <v>51</v>
      </c>
      <c r="AH2849" s="64">
        <v>0</v>
      </c>
      <c r="AI2849" t="e">
        <v>#N/A</v>
      </c>
    </row>
    <row r="2850" spans="1:35" ht="14.25" hidden="1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3323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5"/>
      <c r="AF2850" s="64"/>
      <c r="AG2850" s="64" t="s">
        <v>51</v>
      </c>
      <c r="AH2850" s="64">
        <v>0</v>
      </c>
      <c r="AI2850" t="e">
        <v>#N/A</v>
      </c>
    </row>
    <row r="2851" spans="1:35" ht="14.25" hidden="1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3323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5"/>
      <c r="AF2851" s="64"/>
      <c r="AG2851" s="64" t="s">
        <v>51</v>
      </c>
      <c r="AH2851" s="64">
        <v>0</v>
      </c>
      <c r="AI2851" t="e">
        <v>#N/A</v>
      </c>
    </row>
    <row r="2852" spans="1:35" ht="14.25" hidden="1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3323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5"/>
      <c r="AF2852" s="64"/>
      <c r="AG2852" s="64" t="s">
        <v>51</v>
      </c>
      <c r="AH2852" s="64">
        <v>0</v>
      </c>
      <c r="AI2852" t="e">
        <v>#N/A</v>
      </c>
    </row>
    <row r="2853" spans="1:35" ht="14.25" hidden="1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3323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5"/>
      <c r="AF2853" s="64"/>
      <c r="AG2853" s="64" t="s">
        <v>42</v>
      </c>
      <c r="AH2853" s="64">
        <v>0</v>
      </c>
      <c r="AI2853" t="e">
        <v>#N/A</v>
      </c>
    </row>
    <row r="2854" spans="1:35" ht="14.25" hidden="1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3403</v>
      </c>
      <c r="F2854" s="64" t="s">
        <v>3403</v>
      </c>
      <c r="G2854" s="64" t="s">
        <v>3403</v>
      </c>
      <c r="H2854" s="105" t="s">
        <v>36</v>
      </c>
      <c r="I2854" s="64" t="s">
        <v>37</v>
      </c>
      <c r="J2854" s="65" t="s">
        <v>3323</v>
      </c>
      <c r="K2854" s="64" t="s">
        <v>32</v>
      </c>
      <c r="L2854" s="64" t="s">
        <v>3404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3370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5"/>
      <c r="AF2854" s="64"/>
      <c r="AG2854" s="64" t="s">
        <v>51</v>
      </c>
      <c r="AH2854" s="64">
        <v>0</v>
      </c>
      <c r="AI2854" t="e">
        <v>#N/A</v>
      </c>
    </row>
    <row r="2855" spans="1:35" ht="14.25" hidden="1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3323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5"/>
      <c r="AF2855" s="64"/>
      <c r="AG2855" s="64" t="s">
        <v>51</v>
      </c>
      <c r="AH2855" s="64">
        <v>0</v>
      </c>
      <c r="AI2855" t="e">
        <v>#N/A</v>
      </c>
    </row>
    <row r="2856" spans="1:35" ht="14.25" hidden="1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3133</v>
      </c>
      <c r="F2856" s="64" t="s">
        <v>3133</v>
      </c>
      <c r="G2856" s="64" t="s">
        <v>3133</v>
      </c>
      <c r="H2856" s="105" t="s">
        <v>36</v>
      </c>
      <c r="I2856" s="64" t="s">
        <v>37</v>
      </c>
      <c r="J2856" s="65" t="s">
        <v>3323</v>
      </c>
      <c r="K2856" s="64" t="s">
        <v>32</v>
      </c>
      <c r="L2856" s="64" t="s">
        <v>3405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5"/>
      <c r="AF2856" s="64"/>
      <c r="AG2856" s="64" t="s">
        <v>51</v>
      </c>
      <c r="AH2856" s="64">
        <v>0</v>
      </c>
      <c r="AI2856" t="e">
        <v>#N/A</v>
      </c>
    </row>
    <row r="2857" spans="1:35" ht="14.25" hidden="1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3323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5"/>
      <c r="AF2857" s="64"/>
      <c r="AG2857" s="64" t="s">
        <v>51</v>
      </c>
      <c r="AH2857" s="64">
        <v>0</v>
      </c>
      <c r="AI2857" t="e">
        <v>#N/A</v>
      </c>
    </row>
    <row r="2858" spans="1:35" ht="14.25" hidden="1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3323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5"/>
      <c r="AF2858" s="64"/>
      <c r="AG2858" s="64" t="s">
        <v>51</v>
      </c>
      <c r="AH2858" s="64">
        <v>0</v>
      </c>
      <c r="AI2858" t="e">
        <v>#N/A</v>
      </c>
    </row>
    <row r="2859" spans="1:35" ht="14.25" hidden="1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3323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5"/>
      <c r="AF2859" s="64"/>
      <c r="AG2859" s="64" t="s">
        <v>51</v>
      </c>
      <c r="AH2859" s="64">
        <v>0</v>
      </c>
      <c r="AI2859" t="e">
        <v>#N/A</v>
      </c>
    </row>
    <row r="2860" spans="1:35" ht="14.25" hidden="1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3406</v>
      </c>
      <c r="F2860" s="64" t="s">
        <v>3406</v>
      </c>
      <c r="G2860" s="64" t="s">
        <v>3406</v>
      </c>
      <c r="H2860" s="105" t="s">
        <v>36</v>
      </c>
      <c r="I2860" s="64" t="s">
        <v>37</v>
      </c>
      <c r="J2860" s="65" t="s">
        <v>3323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5"/>
      <c r="AF2860" s="64"/>
      <c r="AG2860" s="64" t="s">
        <v>51</v>
      </c>
      <c r="AH2860" s="64">
        <v>0</v>
      </c>
      <c r="AI2860" t="e">
        <v>#N/A</v>
      </c>
    </row>
    <row r="2861" spans="1:35" ht="14.25" hidden="1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3323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5"/>
      <c r="AF2861" s="64"/>
      <c r="AG2861" s="64" t="s">
        <v>51</v>
      </c>
      <c r="AH2861" s="64">
        <v>0</v>
      </c>
      <c r="AI2861" t="e">
        <v>#N/A</v>
      </c>
    </row>
    <row r="2862" spans="1:35" ht="14.25" hidden="1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3323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5"/>
      <c r="AF2862" s="64"/>
      <c r="AG2862" s="64" t="s">
        <v>51</v>
      </c>
      <c r="AH2862" s="64">
        <v>0</v>
      </c>
      <c r="AI2862" t="e">
        <v>#N/A</v>
      </c>
    </row>
    <row r="2863" spans="1:35" ht="14.25" hidden="1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3407</v>
      </c>
      <c r="F2863" s="64" t="s">
        <v>3407</v>
      </c>
      <c r="G2863" s="64" t="s">
        <v>3407</v>
      </c>
      <c r="H2863" s="105" t="s">
        <v>36</v>
      </c>
      <c r="I2863" s="64" t="s">
        <v>37</v>
      </c>
      <c r="J2863" s="65" t="s">
        <v>3323</v>
      </c>
      <c r="K2863" s="64" t="s">
        <v>32</v>
      </c>
      <c r="L2863" s="64" t="s">
        <v>3408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3370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5"/>
      <c r="AF2863" s="64"/>
      <c r="AG2863" s="64" t="s">
        <v>42</v>
      </c>
      <c r="AH2863" s="64">
        <v>0</v>
      </c>
      <c r="AI2863" t="e">
        <v>#N/A</v>
      </c>
    </row>
    <row r="2864" spans="1:35" ht="14.25" hidden="1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3323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3370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5"/>
      <c r="AF2864" s="64"/>
      <c r="AG2864" s="64" t="s">
        <v>42</v>
      </c>
      <c r="AH2864" s="64">
        <v>0</v>
      </c>
      <c r="AI2864" t="e">
        <v>#N/A</v>
      </c>
    </row>
    <row r="2865" spans="1:35" ht="14.25" hidden="1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3323</v>
      </c>
      <c r="K2865" s="64" t="s">
        <v>32</v>
      </c>
      <c r="L2865" s="64" t="s">
        <v>3409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3370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5"/>
      <c r="AF2865" s="64"/>
      <c r="AG2865" s="64" t="s">
        <v>42</v>
      </c>
      <c r="AH2865" s="64">
        <v>0</v>
      </c>
      <c r="AI2865" t="e">
        <v>#N/A</v>
      </c>
    </row>
    <row r="2866" spans="1:35" ht="14.25" hidden="1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3323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5"/>
      <c r="AF2866" s="64"/>
      <c r="AG2866" s="64" t="s">
        <v>51</v>
      </c>
      <c r="AH2866" s="64">
        <v>0</v>
      </c>
      <c r="AI2866" t="e">
        <v>#N/A</v>
      </c>
    </row>
    <row r="2867" spans="1:35" ht="14.25" hidden="1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3323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5"/>
      <c r="AF2867" s="64"/>
      <c r="AG2867" s="64" t="s">
        <v>51</v>
      </c>
      <c r="AH2867" s="64">
        <v>0</v>
      </c>
      <c r="AI2867" t="e">
        <v>#N/A</v>
      </c>
    </row>
    <row r="2868" spans="1:35" ht="14.25" hidden="1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3323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5"/>
      <c r="AF2868" s="64"/>
      <c r="AG2868" s="64" t="s">
        <v>51</v>
      </c>
      <c r="AH2868" s="64">
        <v>0</v>
      </c>
      <c r="AI2868" t="e">
        <v>#N/A</v>
      </c>
    </row>
    <row r="2869" spans="1:35" ht="14.25" hidden="1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3323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5"/>
      <c r="AF2869" s="64"/>
      <c r="AG2869" s="64" t="s">
        <v>51</v>
      </c>
      <c r="AH2869" s="64">
        <v>0</v>
      </c>
      <c r="AI2869" t="e">
        <v>#N/A</v>
      </c>
    </row>
    <row r="2870" spans="1:35" ht="14.25" hidden="1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3323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5"/>
      <c r="AF2870" s="64"/>
      <c r="AG2870" s="64" t="s">
        <v>51</v>
      </c>
      <c r="AH2870" s="64">
        <v>0</v>
      </c>
      <c r="AI2870" t="e">
        <v>#N/A</v>
      </c>
    </row>
    <row r="2871" spans="1:35" ht="14.25" hidden="1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3410</v>
      </c>
      <c r="F2871" s="64" t="s">
        <v>3410</v>
      </c>
      <c r="G2871" s="64" t="s">
        <v>3410</v>
      </c>
      <c r="H2871" s="105" t="s">
        <v>36</v>
      </c>
      <c r="I2871" s="64" t="s">
        <v>37</v>
      </c>
      <c r="J2871" s="65" t="s">
        <v>3323</v>
      </c>
      <c r="K2871" s="64" t="s">
        <v>32</v>
      </c>
      <c r="L2871" s="64" t="s">
        <v>3411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3370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5"/>
      <c r="AF2871" s="64"/>
      <c r="AG2871" s="64" t="s">
        <v>42</v>
      </c>
      <c r="AH2871" s="64">
        <v>0</v>
      </c>
      <c r="AI2871">
        <v>57</v>
      </c>
    </row>
    <row r="2872" spans="1:35" ht="14.25" hidden="1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3412</v>
      </c>
      <c r="F2872" s="64" t="s">
        <v>3412</v>
      </c>
      <c r="G2872" s="64" t="s">
        <v>3412</v>
      </c>
      <c r="H2872" s="105" t="s">
        <v>36</v>
      </c>
      <c r="I2872" s="64" t="s">
        <v>37</v>
      </c>
      <c r="J2872" s="65" t="s">
        <v>3323</v>
      </c>
      <c r="K2872" s="64" t="s">
        <v>32</v>
      </c>
      <c r="L2872" s="64" t="s">
        <v>3413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3370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5"/>
      <c r="AF2872" s="64"/>
      <c r="AG2872" s="64" t="s">
        <v>42</v>
      </c>
      <c r="AH2872" s="64">
        <v>0</v>
      </c>
      <c r="AI2872" t="e">
        <v>#N/A</v>
      </c>
    </row>
    <row r="2873" spans="1:35" ht="14.25" hidden="1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3017</v>
      </c>
      <c r="F2873" s="64" t="s">
        <v>3017</v>
      </c>
      <c r="G2873" s="64" t="s">
        <v>3017</v>
      </c>
      <c r="H2873" s="105" t="s">
        <v>36</v>
      </c>
      <c r="I2873" s="64" t="s">
        <v>37</v>
      </c>
      <c r="J2873" s="65" t="s">
        <v>3323</v>
      </c>
      <c r="K2873" s="64" t="s">
        <v>32</v>
      </c>
      <c r="L2873" s="64" t="s">
        <v>3414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3370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5"/>
      <c r="AF2873" s="64"/>
      <c r="AG2873" s="64" t="s">
        <v>42</v>
      </c>
      <c r="AH2873" s="64">
        <v>0</v>
      </c>
      <c r="AI2873" t="e">
        <v>#N/A</v>
      </c>
    </row>
    <row r="2874" spans="1:35" ht="14.25" hidden="1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3323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5"/>
      <c r="AF2874" s="64"/>
      <c r="AG2874" s="64" t="s">
        <v>42</v>
      </c>
      <c r="AH2874" s="64">
        <v>0</v>
      </c>
      <c r="AI2874" t="e">
        <v>#N/A</v>
      </c>
    </row>
    <row r="2875" spans="1:35" ht="14.25" hidden="1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3323</v>
      </c>
      <c r="K2875" s="64" t="s">
        <v>32</v>
      </c>
      <c r="L2875" s="64" t="s">
        <v>3415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3370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5"/>
      <c r="AF2875" s="64"/>
      <c r="AG2875" s="64" t="s">
        <v>42</v>
      </c>
      <c r="AH2875" s="64">
        <v>0</v>
      </c>
      <c r="AI2875" t="e">
        <v>#N/A</v>
      </c>
    </row>
    <row r="2876" spans="1:35" ht="14.25" hidden="1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3323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5"/>
      <c r="AF2876" s="64"/>
      <c r="AG2876" s="64" t="s">
        <v>51</v>
      </c>
      <c r="AH2876" s="64">
        <v>0</v>
      </c>
      <c r="AI2876" t="e">
        <v>#N/A</v>
      </c>
    </row>
    <row r="2877" spans="1:35" ht="14.25" hidden="1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3146</v>
      </c>
      <c r="F2877" s="64" t="s">
        <v>3146</v>
      </c>
      <c r="G2877" s="64" t="s">
        <v>3146</v>
      </c>
      <c r="H2877" s="105" t="s">
        <v>36</v>
      </c>
      <c r="I2877" s="64" t="s">
        <v>37</v>
      </c>
      <c r="J2877" s="65" t="s">
        <v>3323</v>
      </c>
      <c r="K2877" s="64" t="s">
        <v>32</v>
      </c>
      <c r="L2877" s="64" t="s">
        <v>3416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5"/>
      <c r="AF2877" s="64"/>
      <c r="AG2877" s="64" t="s">
        <v>51</v>
      </c>
      <c r="AH2877" s="64">
        <v>0</v>
      </c>
      <c r="AI2877" t="e">
        <v>#N/A</v>
      </c>
    </row>
    <row r="2878" spans="1:35" ht="14.25" hidden="1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3323</v>
      </c>
      <c r="K2878" s="64" t="s">
        <v>32</v>
      </c>
      <c r="L2878" s="64" t="s">
        <v>3417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5"/>
      <c r="AF2878" s="64"/>
      <c r="AG2878" s="64" t="s">
        <v>51</v>
      </c>
      <c r="AH2878" s="64">
        <v>0</v>
      </c>
      <c r="AI2878" t="e">
        <v>#N/A</v>
      </c>
    </row>
    <row r="2879" spans="1:35" ht="14.25" hidden="1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3323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5"/>
      <c r="AF2879" s="64"/>
      <c r="AG2879" s="64" t="s">
        <v>51</v>
      </c>
      <c r="AH2879" s="64">
        <v>0</v>
      </c>
      <c r="AI2879" t="e">
        <v>#N/A</v>
      </c>
    </row>
    <row r="2880" spans="1:35" ht="14.25" hidden="1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3418</v>
      </c>
      <c r="F2880" s="64" t="s">
        <v>3418</v>
      </c>
      <c r="G2880" s="64" t="s">
        <v>3418</v>
      </c>
      <c r="H2880" s="105" t="s">
        <v>36</v>
      </c>
      <c r="I2880" s="64" t="s">
        <v>37</v>
      </c>
      <c r="J2880" s="65" t="s">
        <v>3323</v>
      </c>
      <c r="K2880" s="64" t="s">
        <v>32</v>
      </c>
      <c r="L2880" s="64" t="s">
        <v>3419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3370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5"/>
      <c r="AF2880" s="64"/>
      <c r="AG2880" s="64" t="s">
        <v>51</v>
      </c>
      <c r="AH2880" s="64">
        <v>0</v>
      </c>
      <c r="AI2880" t="e">
        <v>#N/A</v>
      </c>
    </row>
    <row r="2881" spans="1:35" ht="14.25" hidden="1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3323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5"/>
      <c r="AF2881" s="64"/>
      <c r="AG2881" s="64" t="s">
        <v>42</v>
      </c>
      <c r="AH2881" s="64">
        <v>0</v>
      </c>
      <c r="AI2881" t="e">
        <v>#N/A</v>
      </c>
    </row>
    <row r="2882" spans="1:35" ht="14.25" hidden="1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3420</v>
      </c>
      <c r="F2882" s="64" t="s">
        <v>3420</v>
      </c>
      <c r="G2882" s="64" t="s">
        <v>3420</v>
      </c>
      <c r="H2882" s="105" t="s">
        <v>36</v>
      </c>
      <c r="I2882" s="64" t="s">
        <v>37</v>
      </c>
      <c r="J2882" s="65" t="s">
        <v>3323</v>
      </c>
      <c r="K2882" s="64" t="s">
        <v>32</v>
      </c>
      <c r="L2882" s="64" t="s">
        <v>3421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3370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5"/>
      <c r="AF2882" s="64"/>
      <c r="AG2882" s="64" t="s">
        <v>42</v>
      </c>
      <c r="AH2882" s="64">
        <v>0</v>
      </c>
      <c r="AI2882" t="e">
        <v>#N/A</v>
      </c>
    </row>
    <row r="2883" spans="1:35" ht="14.25" hidden="1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3323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5"/>
      <c r="AF2883" s="64"/>
      <c r="AG2883" s="64" t="s">
        <v>51</v>
      </c>
      <c r="AH2883" s="64">
        <v>0</v>
      </c>
      <c r="AI2883" t="e">
        <v>#N/A</v>
      </c>
    </row>
    <row r="2884" spans="1:35" ht="14.25" hidden="1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3422</v>
      </c>
      <c r="F2884" s="64" t="s">
        <v>3422</v>
      </c>
      <c r="G2884" s="64" t="s">
        <v>3422</v>
      </c>
      <c r="H2884" s="105" t="s">
        <v>36</v>
      </c>
      <c r="I2884" s="64" t="s">
        <v>37</v>
      </c>
      <c r="J2884" s="65" t="s">
        <v>3323</v>
      </c>
      <c r="K2884" s="64" t="s">
        <v>32</v>
      </c>
      <c r="L2884" s="64" t="s">
        <v>3423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3370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5"/>
      <c r="AF2884" s="64"/>
      <c r="AG2884" s="64" t="s">
        <v>51</v>
      </c>
      <c r="AH2884" s="64">
        <v>0</v>
      </c>
      <c r="AI2884" t="e">
        <v>#N/A</v>
      </c>
    </row>
    <row r="2885" spans="1:35" ht="14.25" hidden="1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3422</v>
      </c>
      <c r="F2885" s="64" t="s">
        <v>3422</v>
      </c>
      <c r="G2885" s="64" t="s">
        <v>3422</v>
      </c>
      <c r="H2885" s="105" t="s">
        <v>36</v>
      </c>
      <c r="I2885" s="64" t="s">
        <v>37</v>
      </c>
      <c r="J2885" s="65" t="s">
        <v>3323</v>
      </c>
      <c r="K2885" s="64" t="s">
        <v>32</v>
      </c>
      <c r="L2885" s="64" t="s">
        <v>3424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3370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5"/>
      <c r="AF2885" s="64"/>
      <c r="AG2885" s="64" t="s">
        <v>51</v>
      </c>
      <c r="AH2885" s="64">
        <v>0</v>
      </c>
      <c r="AI2885" t="e">
        <v>#N/A</v>
      </c>
    </row>
    <row r="2886" spans="1:35" ht="14.25" hidden="1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3323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3370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5"/>
      <c r="AF2886" s="64"/>
      <c r="AG2886" s="64" t="s">
        <v>51</v>
      </c>
      <c r="AH2886" s="64">
        <v>0</v>
      </c>
      <c r="AI2886" t="e">
        <v>#N/A</v>
      </c>
    </row>
    <row r="2887" spans="1:35" ht="14.25" hidden="1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3323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5"/>
      <c r="AF2887" s="64"/>
      <c r="AG2887" s="64" t="s">
        <v>51</v>
      </c>
      <c r="AH2887" s="64">
        <v>0</v>
      </c>
      <c r="AI2887" t="e">
        <v>#N/A</v>
      </c>
    </row>
    <row r="2888" spans="1:35" ht="14.25" hidden="1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3425</v>
      </c>
      <c r="F2888" s="64" t="s">
        <v>3425</v>
      </c>
      <c r="G2888" s="64" t="s">
        <v>3425</v>
      </c>
      <c r="H2888" s="105" t="s">
        <v>36</v>
      </c>
      <c r="I2888" s="64" t="s">
        <v>37</v>
      </c>
      <c r="J2888" s="65" t="s">
        <v>3323</v>
      </c>
      <c r="K2888" s="64" t="s">
        <v>32</v>
      </c>
      <c r="L2888" s="64" t="s">
        <v>3426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3370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5"/>
      <c r="AF2888" s="64"/>
      <c r="AG2888" s="64" t="s">
        <v>51</v>
      </c>
      <c r="AH2888" s="64">
        <v>0</v>
      </c>
      <c r="AI2888" t="e">
        <v>#N/A</v>
      </c>
    </row>
    <row r="2889" spans="1:35" ht="14.25" hidden="1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2583</v>
      </c>
      <c r="F2889" s="64" t="s">
        <v>3427</v>
      </c>
      <c r="G2889" s="64" t="s">
        <v>2583</v>
      </c>
      <c r="H2889" s="105" t="s">
        <v>36</v>
      </c>
      <c r="I2889" s="64" t="s">
        <v>37</v>
      </c>
      <c r="J2889" s="65" t="s">
        <v>3323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5"/>
      <c r="AF2889" s="64"/>
      <c r="AG2889" s="64" t="s">
        <v>51</v>
      </c>
      <c r="AH2889" s="64">
        <v>0</v>
      </c>
      <c r="AI2889" t="e">
        <v>#N/A</v>
      </c>
    </row>
    <row r="2890" spans="1:35" ht="14.25" hidden="1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2583</v>
      </c>
      <c r="F2890" s="64" t="s">
        <v>3427</v>
      </c>
      <c r="G2890" s="64" t="s">
        <v>2583</v>
      </c>
      <c r="H2890" s="105" t="s">
        <v>36</v>
      </c>
      <c r="I2890" s="64" t="s">
        <v>37</v>
      </c>
      <c r="J2890" s="65" t="s">
        <v>3323</v>
      </c>
      <c r="K2890" s="64" t="s">
        <v>32</v>
      </c>
      <c r="L2890" s="64" t="s">
        <v>3428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5"/>
      <c r="AF2890" s="64"/>
      <c r="AG2890" s="64" t="s">
        <v>51</v>
      </c>
      <c r="AH2890" s="64">
        <v>0</v>
      </c>
      <c r="AI2890" t="e">
        <v>#N/A</v>
      </c>
    </row>
    <row r="2891" spans="1:35" ht="14.25" hidden="1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3323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5"/>
      <c r="AF2891" s="64"/>
      <c r="AG2891" s="64" t="s">
        <v>51</v>
      </c>
      <c r="AH2891" s="64">
        <v>0</v>
      </c>
      <c r="AI2891" t="e">
        <v>#N/A</v>
      </c>
    </row>
    <row r="2892" spans="1:35" ht="14.25" hidden="1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3323</v>
      </c>
      <c r="K2892" s="64" t="s">
        <v>32</v>
      </c>
      <c r="L2892" s="64" t="s">
        <v>3428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5"/>
      <c r="AF2892" s="64"/>
      <c r="AG2892" s="64" t="s">
        <v>51</v>
      </c>
      <c r="AH2892" s="64">
        <v>0</v>
      </c>
      <c r="AI2892" t="e">
        <v>#N/A</v>
      </c>
    </row>
    <row r="2893" spans="1:35" ht="14.25" hidden="1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3323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5"/>
      <c r="AF2893" s="64"/>
      <c r="AG2893" s="64" t="s">
        <v>51</v>
      </c>
      <c r="AH2893" s="64">
        <v>0</v>
      </c>
      <c r="AI2893" t="e">
        <v>#N/A</v>
      </c>
    </row>
    <row r="2894" spans="1:35" ht="14.25" hidden="1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3323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5"/>
      <c r="AF2894" s="64"/>
      <c r="AG2894" s="64" t="s">
        <v>51</v>
      </c>
      <c r="AH2894" s="64">
        <v>0</v>
      </c>
      <c r="AI2894">
        <v>6</v>
      </c>
    </row>
    <row r="2895" spans="1:35" ht="14.25" hidden="1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3323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5"/>
      <c r="AF2895" s="64"/>
      <c r="AG2895" s="64" t="s">
        <v>51</v>
      </c>
      <c r="AH2895" s="64">
        <v>0</v>
      </c>
      <c r="AI2895" t="e">
        <v>#N/A</v>
      </c>
    </row>
    <row r="2896" spans="1:35" ht="14.25" hidden="1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1851</v>
      </c>
      <c r="F2896" s="64" t="s">
        <v>1851</v>
      </c>
      <c r="G2896" s="64" t="s">
        <v>1851</v>
      </c>
      <c r="H2896" s="105" t="s">
        <v>36</v>
      </c>
      <c r="I2896" s="64" t="s">
        <v>37</v>
      </c>
      <c r="J2896" s="65" t="s">
        <v>3323</v>
      </c>
      <c r="K2896" s="64" t="s">
        <v>32</v>
      </c>
      <c r="L2896" s="64" t="s">
        <v>3429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3370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5"/>
      <c r="AF2896" s="64"/>
      <c r="AG2896" s="64" t="s">
        <v>51</v>
      </c>
      <c r="AH2896" s="64">
        <v>0</v>
      </c>
      <c r="AI2896" t="e">
        <v>#N/A</v>
      </c>
    </row>
    <row r="2897" spans="1:35" ht="14.25" hidden="1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3323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5"/>
      <c r="AF2897" s="64"/>
      <c r="AG2897" s="64" t="s">
        <v>51</v>
      </c>
      <c r="AH2897" s="64">
        <v>0</v>
      </c>
      <c r="AI2897">
        <v>4</v>
      </c>
    </row>
    <row r="2898" spans="1:35" ht="14.25" hidden="1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3323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5"/>
      <c r="AF2898" s="64"/>
      <c r="AG2898" s="64" t="s">
        <v>51</v>
      </c>
      <c r="AH2898" s="64">
        <v>0</v>
      </c>
      <c r="AI2898" t="e">
        <v>#N/A</v>
      </c>
    </row>
    <row r="2899" spans="1:35" ht="14.25" hidden="1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3323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5"/>
      <c r="AF2899" s="64"/>
      <c r="AG2899" s="64" t="s">
        <v>51</v>
      </c>
      <c r="AH2899" s="64">
        <v>0</v>
      </c>
      <c r="AI2899" t="e">
        <v>#N/A</v>
      </c>
    </row>
    <row r="2900" spans="1:35" ht="14.25" hidden="1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3323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5"/>
      <c r="AF2900" s="64"/>
      <c r="AG2900" s="64" t="s">
        <v>51</v>
      </c>
      <c r="AH2900" s="64">
        <v>0</v>
      </c>
      <c r="AI2900" t="e">
        <v>#N/A</v>
      </c>
    </row>
    <row r="2901" spans="1:35" ht="14.25" hidden="1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3323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5"/>
      <c r="AF2901" s="64"/>
      <c r="AG2901" s="64" t="s">
        <v>51</v>
      </c>
      <c r="AH2901" s="64">
        <v>0</v>
      </c>
      <c r="AI2901" t="e">
        <v>#N/A</v>
      </c>
    </row>
    <row r="2902" spans="1:35" ht="14.25" hidden="1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3323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5"/>
      <c r="AF2902" s="64"/>
      <c r="AG2902" s="64" t="s">
        <v>51</v>
      </c>
      <c r="AH2902" s="64">
        <v>0</v>
      </c>
      <c r="AI2902" t="e">
        <v>#N/A</v>
      </c>
    </row>
    <row r="2903" spans="1:35" ht="14.25" hidden="1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3323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5"/>
      <c r="AF2903" s="64"/>
      <c r="AG2903" s="64" t="s">
        <v>51</v>
      </c>
      <c r="AH2903" s="64">
        <v>0</v>
      </c>
      <c r="AI2903" t="e">
        <v>#N/A</v>
      </c>
    </row>
    <row r="2904" spans="1:35" ht="14.25" hidden="1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3323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5"/>
      <c r="AF2904" s="64"/>
      <c r="AG2904" s="64" t="s">
        <v>51</v>
      </c>
      <c r="AH2904" s="64">
        <v>0</v>
      </c>
      <c r="AI2904" t="e">
        <v>#N/A</v>
      </c>
    </row>
    <row r="2905" spans="1:35" ht="14.25" hidden="1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3323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5"/>
      <c r="AF2905" s="64"/>
      <c r="AG2905" s="64" t="s">
        <v>51</v>
      </c>
      <c r="AH2905" s="64">
        <v>0</v>
      </c>
      <c r="AI2905" t="e">
        <v>#N/A</v>
      </c>
    </row>
    <row r="2906" spans="1:35" ht="14.25" hidden="1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3323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5"/>
      <c r="AF2906" s="64"/>
      <c r="AG2906" s="64" t="s">
        <v>51</v>
      </c>
      <c r="AH2906" s="64">
        <v>0</v>
      </c>
      <c r="AI2906" t="e">
        <v>#N/A</v>
      </c>
    </row>
    <row r="2907" spans="1:35" ht="14.25" hidden="1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3323</v>
      </c>
      <c r="K2907" s="64" t="s">
        <v>32</v>
      </c>
      <c r="L2907" s="64" t="s">
        <v>3430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5"/>
      <c r="AF2907" s="64"/>
      <c r="AG2907" s="64" t="s">
        <v>51</v>
      </c>
      <c r="AH2907" s="64">
        <v>0</v>
      </c>
      <c r="AI2907" t="e">
        <v>#N/A</v>
      </c>
    </row>
    <row r="2908" spans="1:35" ht="14.25" hidden="1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3323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5"/>
      <c r="AF2908" s="64"/>
      <c r="AG2908" s="64" t="s">
        <v>51</v>
      </c>
      <c r="AH2908" s="64">
        <v>0</v>
      </c>
      <c r="AI2908" t="e">
        <v>#N/A</v>
      </c>
    </row>
    <row r="2909" spans="1:35" ht="14.25" hidden="1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3323</v>
      </c>
      <c r="K2909" s="64" t="s">
        <v>32</v>
      </c>
      <c r="L2909" s="64" t="s">
        <v>3431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5"/>
      <c r="AF2909" s="64"/>
      <c r="AG2909" s="64" t="s">
        <v>51</v>
      </c>
      <c r="AH2909" s="64">
        <v>0</v>
      </c>
      <c r="AI2909" t="e">
        <v>#N/A</v>
      </c>
    </row>
    <row r="2910" spans="1:35" ht="14.25" hidden="1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3323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5"/>
      <c r="AF2910" s="64"/>
      <c r="AG2910" s="64" t="s">
        <v>51</v>
      </c>
      <c r="AH2910" s="64">
        <v>0</v>
      </c>
      <c r="AI2910" t="e">
        <v>#N/A</v>
      </c>
    </row>
    <row r="2911" spans="1:35" ht="14.25" hidden="1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3323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5"/>
      <c r="AF2911" s="64"/>
      <c r="AG2911" s="64" t="s">
        <v>51</v>
      </c>
      <c r="AH2911" s="64">
        <v>0</v>
      </c>
      <c r="AI2911" t="e">
        <v>#N/A</v>
      </c>
    </row>
    <row r="2912" spans="1:35" ht="14.25" hidden="1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3323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5"/>
      <c r="AF2912" s="64"/>
      <c r="AG2912" s="64" t="s">
        <v>51</v>
      </c>
      <c r="AH2912" s="64">
        <v>0</v>
      </c>
      <c r="AI2912" t="e">
        <v>#N/A</v>
      </c>
    </row>
    <row r="2913" spans="1:35" ht="14.25" hidden="1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3323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5"/>
      <c r="AF2913" s="64"/>
      <c r="AG2913" s="64" t="s">
        <v>51</v>
      </c>
      <c r="AH2913" s="64">
        <v>0</v>
      </c>
      <c r="AI2913" t="e">
        <v>#N/A</v>
      </c>
    </row>
    <row r="2914" spans="1:35" ht="14.25" hidden="1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3323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5"/>
      <c r="AF2914" s="64"/>
      <c r="AG2914" s="64" t="s">
        <v>51</v>
      </c>
      <c r="AH2914" s="64">
        <v>0</v>
      </c>
      <c r="AI2914" t="e">
        <v>#N/A</v>
      </c>
    </row>
    <row r="2915" spans="1:35" ht="14.25" hidden="1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3323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5"/>
      <c r="AF2915" s="64"/>
      <c r="AG2915" s="64" t="s">
        <v>51</v>
      </c>
      <c r="AH2915" s="64">
        <v>0</v>
      </c>
      <c r="AI2915" t="e">
        <v>#N/A</v>
      </c>
    </row>
    <row r="2916" spans="1:35" ht="14.25" hidden="1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3323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5"/>
      <c r="AF2916" s="64"/>
      <c r="AG2916" s="64" t="s">
        <v>51</v>
      </c>
      <c r="AH2916" s="64">
        <v>0</v>
      </c>
      <c r="AI2916" t="e">
        <v>#N/A</v>
      </c>
    </row>
    <row r="2917" spans="1:35" ht="14.25" hidden="1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3323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5"/>
      <c r="AF2917" s="64"/>
      <c r="AG2917" s="64" t="s">
        <v>51</v>
      </c>
      <c r="AH2917" s="64">
        <v>0</v>
      </c>
      <c r="AI2917" t="e">
        <v>#N/A</v>
      </c>
    </row>
    <row r="2918" spans="1:35" ht="14.25" hidden="1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3323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5"/>
      <c r="AF2918" s="64"/>
      <c r="AG2918" s="64" t="s">
        <v>51</v>
      </c>
      <c r="AH2918" s="64">
        <v>0</v>
      </c>
      <c r="AI2918" t="e">
        <v>#N/A</v>
      </c>
    </row>
    <row r="2919" spans="1:35" ht="14.25" hidden="1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3323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5"/>
      <c r="AF2919" s="64"/>
      <c r="AG2919" s="64" t="s">
        <v>51</v>
      </c>
      <c r="AH2919" s="64">
        <v>0</v>
      </c>
      <c r="AI2919" t="e">
        <v>#N/A</v>
      </c>
    </row>
    <row r="2920" spans="1:35" ht="14.25" hidden="1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3323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5"/>
      <c r="AF2920" s="64"/>
      <c r="AG2920" s="64" t="s">
        <v>51</v>
      </c>
      <c r="AH2920" s="64">
        <v>0</v>
      </c>
      <c r="AI2920" t="e">
        <v>#N/A</v>
      </c>
    </row>
    <row r="2921" spans="1:35" ht="14.25" hidden="1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3323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5"/>
      <c r="AF2921" s="64"/>
      <c r="AG2921" s="64" t="s">
        <v>51</v>
      </c>
      <c r="AH2921" s="64">
        <v>0</v>
      </c>
      <c r="AI2921" t="e">
        <v>#N/A</v>
      </c>
    </row>
    <row r="2922" spans="1:35" ht="14.25" hidden="1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3323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5"/>
      <c r="AF2922" s="64"/>
      <c r="AG2922" s="64" t="s">
        <v>51</v>
      </c>
      <c r="AH2922" s="64">
        <v>0</v>
      </c>
      <c r="AI2922" t="e">
        <v>#N/A</v>
      </c>
    </row>
    <row r="2923" spans="1:35" ht="14.25" hidden="1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3323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5"/>
      <c r="AF2923" s="64"/>
      <c r="AG2923" s="64" t="s">
        <v>51</v>
      </c>
      <c r="AH2923" s="64">
        <v>0</v>
      </c>
      <c r="AI2923" t="e">
        <v>#N/A</v>
      </c>
    </row>
    <row r="2924" spans="1:35" ht="14.25" hidden="1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3323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5"/>
      <c r="AF2924" s="64"/>
      <c r="AG2924" s="64" t="s">
        <v>51</v>
      </c>
      <c r="AH2924" s="64">
        <v>0</v>
      </c>
      <c r="AI2924">
        <v>22</v>
      </c>
    </row>
    <row r="2925" spans="1:35" ht="14.25" hidden="1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3323</v>
      </c>
      <c r="K2925" s="64" t="s">
        <v>32</v>
      </c>
      <c r="L2925" s="64" t="s">
        <v>3432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3370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5"/>
      <c r="AF2925" s="64"/>
      <c r="AG2925" s="64" t="s">
        <v>51</v>
      </c>
      <c r="AH2925" s="64">
        <v>0</v>
      </c>
      <c r="AI2925">
        <v>22</v>
      </c>
    </row>
    <row r="2926" spans="1:35" ht="14.25" hidden="1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3323</v>
      </c>
      <c r="K2926" s="64" t="s">
        <v>32</v>
      </c>
      <c r="L2926" s="64" t="s">
        <v>3433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3370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5"/>
      <c r="AF2926" s="64"/>
      <c r="AG2926" s="64" t="s">
        <v>51</v>
      </c>
      <c r="AH2926" s="64">
        <v>0</v>
      </c>
      <c r="AI2926">
        <v>22</v>
      </c>
    </row>
    <row r="2927" spans="1:35" ht="14.25" hidden="1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3323</v>
      </c>
      <c r="K2927" s="64" t="s">
        <v>32</v>
      </c>
      <c r="L2927" s="64" t="s">
        <v>3434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3370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5"/>
      <c r="AF2927" s="64"/>
      <c r="AG2927" s="64" t="s">
        <v>51</v>
      </c>
      <c r="AH2927" s="64">
        <v>0</v>
      </c>
      <c r="AI2927">
        <v>22</v>
      </c>
    </row>
    <row r="2928" spans="1:35" ht="14.25" hidden="1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3323</v>
      </c>
      <c r="K2928" s="64" t="s">
        <v>32</v>
      </c>
      <c r="L2928" s="64" t="s">
        <v>3435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3370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5"/>
      <c r="AF2928" s="64"/>
      <c r="AG2928" s="64" t="s">
        <v>51</v>
      </c>
      <c r="AH2928" s="64">
        <v>0</v>
      </c>
      <c r="AI2928">
        <v>22</v>
      </c>
    </row>
    <row r="2929" spans="1:35" ht="14.25" hidden="1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3323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5"/>
      <c r="AF2929" s="64"/>
      <c r="AG2929" s="64" t="s">
        <v>51</v>
      </c>
      <c r="AH2929" s="64">
        <v>0</v>
      </c>
      <c r="AI2929" t="e">
        <v>#N/A</v>
      </c>
    </row>
    <row r="2930" spans="1:35" ht="14.25" hidden="1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3323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5"/>
      <c r="AF2930" s="64"/>
      <c r="AG2930" s="64" t="s">
        <v>42</v>
      </c>
      <c r="AH2930" s="64">
        <v>0</v>
      </c>
      <c r="AI2930" t="e">
        <v>#N/A</v>
      </c>
    </row>
    <row r="2931" spans="1:35" ht="14.25" hidden="1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3436</v>
      </c>
      <c r="F2931" s="64" t="s">
        <v>3436</v>
      </c>
      <c r="G2931" s="64" t="s">
        <v>3436</v>
      </c>
      <c r="H2931" s="105" t="s">
        <v>36</v>
      </c>
      <c r="I2931" s="64" t="s">
        <v>37</v>
      </c>
      <c r="J2931" s="65" t="s">
        <v>3323</v>
      </c>
      <c r="K2931" s="64" t="s">
        <v>32</v>
      </c>
      <c r="L2931" s="64" t="s">
        <v>3437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5"/>
      <c r="AF2931" s="64"/>
      <c r="AG2931" s="64" t="s">
        <v>51</v>
      </c>
      <c r="AH2931" s="64">
        <v>0</v>
      </c>
      <c r="AI2931" t="e">
        <v>#N/A</v>
      </c>
    </row>
    <row r="2932" spans="1:35" ht="14.25" hidden="1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3436</v>
      </c>
      <c r="F2932" s="64" t="s">
        <v>3436</v>
      </c>
      <c r="G2932" s="64" t="s">
        <v>3436</v>
      </c>
      <c r="H2932" s="105" t="s">
        <v>36</v>
      </c>
      <c r="I2932" s="64" t="s">
        <v>37</v>
      </c>
      <c r="J2932" s="65" t="s">
        <v>3323</v>
      </c>
      <c r="K2932" s="64" t="s">
        <v>32</v>
      </c>
      <c r="L2932" s="64" t="s">
        <v>3438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5"/>
      <c r="AF2932" s="64"/>
      <c r="AG2932" s="64" t="s">
        <v>51</v>
      </c>
      <c r="AH2932" s="64">
        <v>0</v>
      </c>
      <c r="AI2932" t="e">
        <v>#N/A</v>
      </c>
    </row>
    <row r="2933" spans="1:35" ht="14.25" hidden="1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3436</v>
      </c>
      <c r="F2933" s="64" t="s">
        <v>3436</v>
      </c>
      <c r="G2933" s="64" t="s">
        <v>3436</v>
      </c>
      <c r="H2933" s="105" t="s">
        <v>36</v>
      </c>
      <c r="I2933" s="64" t="s">
        <v>37</v>
      </c>
      <c r="J2933" s="65" t="s">
        <v>3323</v>
      </c>
      <c r="K2933" s="64" t="s">
        <v>32</v>
      </c>
      <c r="L2933" s="64" t="s">
        <v>3439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5"/>
      <c r="AF2933" s="64"/>
      <c r="AG2933" s="64" t="s">
        <v>51</v>
      </c>
      <c r="AH2933" s="64">
        <v>0</v>
      </c>
      <c r="AI2933" t="e">
        <v>#N/A</v>
      </c>
    </row>
    <row r="2934" spans="1:35" ht="14.25" hidden="1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3323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5"/>
      <c r="AF2934" s="64"/>
      <c r="AG2934" s="64" t="s">
        <v>51</v>
      </c>
      <c r="AH2934" s="64">
        <v>0</v>
      </c>
      <c r="AI2934" t="e">
        <v>#N/A</v>
      </c>
    </row>
    <row r="2935" spans="1:35" ht="14.25" hidden="1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3440</v>
      </c>
      <c r="F2935" s="64" t="s">
        <v>3440</v>
      </c>
      <c r="G2935" s="64" t="s">
        <v>3440</v>
      </c>
      <c r="H2935" s="105" t="s">
        <v>36</v>
      </c>
      <c r="I2935" s="64" t="s">
        <v>37</v>
      </c>
      <c r="J2935" s="65" t="s">
        <v>3323</v>
      </c>
      <c r="K2935" s="64" t="s">
        <v>32</v>
      </c>
      <c r="L2935" s="64" t="s">
        <v>3441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3370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5"/>
      <c r="AF2935" s="64"/>
      <c r="AG2935" s="64" t="s">
        <v>51</v>
      </c>
      <c r="AH2935" s="64">
        <v>0</v>
      </c>
      <c r="AI2935" t="e">
        <v>#N/A</v>
      </c>
    </row>
    <row r="2936" spans="1:35" ht="14.25" hidden="1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3323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5"/>
      <c r="AF2936" s="64"/>
      <c r="AG2936" s="64" t="s">
        <v>51</v>
      </c>
      <c r="AH2936" s="64">
        <v>0</v>
      </c>
      <c r="AI2936" t="e">
        <v>#N/A</v>
      </c>
    </row>
    <row r="2937" spans="1:35" ht="14.25" hidden="1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3323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5"/>
      <c r="AF2937" s="64"/>
      <c r="AG2937" s="64" t="s">
        <v>51</v>
      </c>
      <c r="AH2937" s="64">
        <v>0</v>
      </c>
      <c r="AI2937">
        <v>4</v>
      </c>
    </row>
    <row r="2938" spans="1:35" ht="14.25" hidden="1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3323</v>
      </c>
      <c r="K2938" s="64" t="s">
        <v>32</v>
      </c>
      <c r="L2938" s="64" t="s">
        <v>3442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5"/>
      <c r="AF2938" s="64"/>
      <c r="AG2938" s="64" t="s">
        <v>51</v>
      </c>
      <c r="AH2938" s="64">
        <v>0</v>
      </c>
      <c r="AI2938">
        <v>4</v>
      </c>
    </row>
    <row r="2939" spans="1:35" ht="14.25" hidden="1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3443</v>
      </c>
      <c r="F2939" s="64" t="s">
        <v>3443</v>
      </c>
      <c r="G2939" s="64" t="s">
        <v>3443</v>
      </c>
      <c r="H2939" s="105" t="s">
        <v>36</v>
      </c>
      <c r="I2939" s="64" t="s">
        <v>37</v>
      </c>
      <c r="J2939" s="65" t="s">
        <v>3323</v>
      </c>
      <c r="K2939" s="64" t="s">
        <v>32</v>
      </c>
      <c r="L2939" s="64" t="s">
        <v>3444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3370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5"/>
      <c r="AF2939" s="64"/>
      <c r="AG2939" s="64" t="s">
        <v>51</v>
      </c>
      <c r="AH2939" s="64">
        <v>0</v>
      </c>
      <c r="AI2939" t="e">
        <v>#N/A</v>
      </c>
    </row>
    <row r="2940" spans="1:35" ht="14.25" hidden="1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3445</v>
      </c>
      <c r="G2940" s="64" t="s">
        <v>1087</v>
      </c>
      <c r="H2940" s="105" t="s">
        <v>36</v>
      </c>
      <c r="I2940" s="64" t="s">
        <v>37</v>
      </c>
      <c r="J2940" s="65" t="s">
        <v>3323</v>
      </c>
      <c r="K2940" s="64" t="s">
        <v>32</v>
      </c>
      <c r="L2940" s="64" t="s">
        <v>3446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5"/>
      <c r="AF2940" s="64"/>
      <c r="AG2940" s="64" t="s">
        <v>42</v>
      </c>
      <c r="AH2940" s="64">
        <v>0</v>
      </c>
      <c r="AI2940" t="e">
        <v>#N/A</v>
      </c>
    </row>
    <row r="2941" spans="1:35" ht="14.25" hidden="1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3323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5"/>
      <c r="AF2941" s="64"/>
      <c r="AG2941" s="64" t="s">
        <v>51</v>
      </c>
      <c r="AH2941" s="64">
        <v>0</v>
      </c>
      <c r="AI2941" t="e">
        <v>#N/A</v>
      </c>
    </row>
    <row r="2942" spans="1:35" ht="14.25" hidden="1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3323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5"/>
      <c r="AF2942" s="64"/>
      <c r="AG2942" s="64" t="s">
        <v>51</v>
      </c>
      <c r="AH2942" s="64">
        <v>0</v>
      </c>
      <c r="AI2942" t="e">
        <v>#N/A</v>
      </c>
    </row>
    <row r="2943" spans="1:35" ht="14.25" hidden="1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3323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5"/>
      <c r="AF2943" s="64"/>
      <c r="AG2943" s="64" t="s">
        <v>51</v>
      </c>
      <c r="AH2943" s="64">
        <v>0</v>
      </c>
      <c r="AI2943" t="e">
        <v>#N/A</v>
      </c>
    </row>
    <row r="2944" spans="1:35" ht="14.25" hidden="1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2943</v>
      </c>
      <c r="F2944" s="64" t="s">
        <v>2943</v>
      </c>
      <c r="G2944" s="64" t="s">
        <v>2943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3447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8"/>
      <c r="AF2944" s="64"/>
      <c r="AG2944" s="64" t="s">
        <v>42</v>
      </c>
      <c r="AH2944" s="64">
        <v>0</v>
      </c>
      <c r="AI2944" t="e">
        <v>#N/A</v>
      </c>
    </row>
    <row r="2945" spans="1:35" ht="14.25" hidden="1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1541</v>
      </c>
      <c r="F2945" s="64" t="s">
        <v>1541</v>
      </c>
      <c r="G2945" s="64" t="s">
        <v>1541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3448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8"/>
      <c r="AF2945" s="64"/>
      <c r="AG2945" s="64" t="s">
        <v>42</v>
      </c>
      <c r="AH2945" s="64">
        <v>0</v>
      </c>
      <c r="AI2945" t="e">
        <v>#N/A</v>
      </c>
    </row>
    <row r="2946" spans="1:35" ht="14.25" hidden="1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1541</v>
      </c>
      <c r="F2946" s="64" t="s">
        <v>1541</v>
      </c>
      <c r="G2946" s="64" t="s">
        <v>1541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3449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8"/>
      <c r="AF2946" s="64"/>
      <c r="AG2946" s="64" t="s">
        <v>42</v>
      </c>
      <c r="AH2946" s="64">
        <v>0</v>
      </c>
      <c r="AI2946" t="e">
        <v>#N/A</v>
      </c>
    </row>
    <row r="2947" spans="1:35" ht="14.25" hidden="1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1541</v>
      </c>
      <c r="F2947" s="64" t="s">
        <v>1541</v>
      </c>
      <c r="G2947" s="64" t="s">
        <v>1541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1544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8"/>
      <c r="AF2947" s="64"/>
      <c r="AG2947" s="64" t="s">
        <v>42</v>
      </c>
      <c r="AH2947" s="64">
        <v>0</v>
      </c>
      <c r="AI2947" t="e">
        <v>#N/A</v>
      </c>
    </row>
    <row r="2948" spans="1:35" ht="14.25" hidden="1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1541</v>
      </c>
      <c r="F2948" s="64" t="s">
        <v>1541</v>
      </c>
      <c r="G2948" s="64" t="s">
        <v>1541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3450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8"/>
      <c r="AF2948" s="64"/>
      <c r="AG2948" s="64" t="s">
        <v>42</v>
      </c>
      <c r="AH2948" s="64">
        <v>0</v>
      </c>
      <c r="AI2948" t="e">
        <v>#N/A</v>
      </c>
    </row>
    <row r="2949" spans="1:35" ht="14.25" hidden="1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1604</v>
      </c>
      <c r="F2949" s="64" t="s">
        <v>1604</v>
      </c>
      <c r="G2949" s="64" t="s">
        <v>1604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3451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8"/>
      <c r="AF2949" s="64"/>
      <c r="AG2949" s="64" t="s">
        <v>51</v>
      </c>
      <c r="AH2949" s="64">
        <v>0</v>
      </c>
      <c r="AI2949" t="e">
        <v>#N/A</v>
      </c>
    </row>
    <row r="2950" spans="1:35" ht="14.25" hidden="1" customHeight="1">
      <c r="A2950" s="7">
        <v>43862</v>
      </c>
      <c r="B2950" s="64" t="s">
        <v>32</v>
      </c>
      <c r="C2950" s="64" t="s">
        <v>1516</v>
      </c>
      <c r="D2950" s="64" t="s">
        <v>1554</v>
      </c>
      <c r="E2950" s="65" t="s">
        <v>1555</v>
      </c>
      <c r="F2950" s="64" t="s">
        <v>1555</v>
      </c>
      <c r="G2950" s="64" t="s">
        <v>1555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1556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8"/>
      <c r="AF2950" s="64"/>
      <c r="AG2950" s="64" t="s">
        <v>42</v>
      </c>
      <c r="AH2950" s="64">
        <v>0</v>
      </c>
      <c r="AI2950" t="e">
        <v>#N/A</v>
      </c>
    </row>
    <row r="2951" spans="1:35" ht="14.25" hidden="1" customHeight="1">
      <c r="A2951" s="7">
        <v>43862</v>
      </c>
      <c r="B2951" s="64" t="s">
        <v>32</v>
      </c>
      <c r="C2951" s="64" t="s">
        <v>1516</v>
      </c>
      <c r="D2951" s="64" t="s">
        <v>1554</v>
      </c>
      <c r="E2951" s="65" t="s">
        <v>1572</v>
      </c>
      <c r="F2951" s="64" t="s">
        <v>1572</v>
      </c>
      <c r="G2951" s="64" t="s">
        <v>1572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1574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8"/>
      <c r="AF2951" s="64"/>
      <c r="AG2951" s="64" t="s">
        <v>42</v>
      </c>
      <c r="AH2951" s="64">
        <v>0</v>
      </c>
      <c r="AI2951" t="e">
        <v>#N/A</v>
      </c>
    </row>
    <row r="2952" spans="1:35" ht="14.25" hidden="1" customHeight="1">
      <c r="A2952" s="7">
        <v>43862</v>
      </c>
      <c r="B2952" s="64" t="s">
        <v>32</v>
      </c>
      <c r="C2952" s="64" t="s">
        <v>1516</v>
      </c>
      <c r="D2952" s="64" t="s">
        <v>1554</v>
      </c>
      <c r="E2952" s="65" t="s">
        <v>1572</v>
      </c>
      <c r="F2952" s="64" t="s">
        <v>1572</v>
      </c>
      <c r="G2952" s="64" t="s">
        <v>1572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3452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8"/>
      <c r="AF2952" s="64"/>
      <c r="AG2952" s="64" t="s">
        <v>42</v>
      </c>
      <c r="AH2952" s="64">
        <v>0</v>
      </c>
      <c r="AI2952" t="e">
        <v>#N/A</v>
      </c>
    </row>
    <row r="2953" spans="1:35" ht="14.25" hidden="1" customHeight="1">
      <c r="A2953" s="7">
        <v>43862</v>
      </c>
      <c r="B2953" s="64" t="s">
        <v>32</v>
      </c>
      <c r="C2953" s="64" t="s">
        <v>1516</v>
      </c>
      <c r="D2953" s="64" t="s">
        <v>1554</v>
      </c>
      <c r="E2953" s="64" t="s">
        <v>1576</v>
      </c>
      <c r="F2953" s="64" t="s">
        <v>1576</v>
      </c>
      <c r="G2953" s="64" t="s">
        <v>1576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1577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8"/>
      <c r="AF2953" s="64"/>
      <c r="AG2953" s="64" t="s">
        <v>42</v>
      </c>
      <c r="AH2953" s="64">
        <v>0</v>
      </c>
      <c r="AI2953" t="e">
        <v>#N/A</v>
      </c>
    </row>
    <row r="2954" spans="1:35" ht="14.25" hidden="1" customHeight="1">
      <c r="A2954" s="7">
        <v>43862</v>
      </c>
      <c r="B2954" s="64" t="s">
        <v>32</v>
      </c>
      <c r="C2954" s="64" t="s">
        <v>1516</v>
      </c>
      <c r="D2954" s="64" t="s">
        <v>1554</v>
      </c>
      <c r="E2954" s="65" t="s">
        <v>1576</v>
      </c>
      <c r="F2954" s="64" t="s">
        <v>1576</v>
      </c>
      <c r="G2954" s="64" t="s">
        <v>1576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1578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8"/>
      <c r="AF2954" s="64"/>
      <c r="AG2954" s="64" t="s">
        <v>42</v>
      </c>
      <c r="AH2954" s="64">
        <v>0</v>
      </c>
      <c r="AI2954" t="e">
        <v>#N/A</v>
      </c>
    </row>
    <row r="2955" spans="1:35" ht="14.25" hidden="1" customHeight="1">
      <c r="A2955" s="7">
        <v>43862</v>
      </c>
      <c r="B2955" s="64" t="s">
        <v>32</v>
      </c>
      <c r="C2955" s="64" t="s">
        <v>1516</v>
      </c>
      <c r="D2955" s="64" t="s">
        <v>1554</v>
      </c>
      <c r="E2955" s="65" t="s">
        <v>1592</v>
      </c>
      <c r="F2955" s="64" t="s">
        <v>1592</v>
      </c>
      <c r="G2955" s="64" t="s">
        <v>1592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3453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8"/>
      <c r="AF2955" s="64"/>
      <c r="AG2955" s="64" t="s">
        <v>42</v>
      </c>
      <c r="AH2955" s="64">
        <v>0</v>
      </c>
      <c r="AI2955" t="e">
        <v>#N/A</v>
      </c>
    </row>
    <row r="2956" spans="1:35" ht="14.25" hidden="1" customHeight="1">
      <c r="A2956" s="7">
        <v>43862</v>
      </c>
      <c r="B2956" s="64" t="s">
        <v>32</v>
      </c>
      <c r="C2956" s="64" t="s">
        <v>1516</v>
      </c>
      <c r="D2956" s="64" t="s">
        <v>1554</v>
      </c>
      <c r="E2956" s="65" t="s">
        <v>1541</v>
      </c>
      <c r="F2956" s="8" t="s">
        <v>1541</v>
      </c>
      <c r="G2956" s="8" t="s">
        <v>1541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3450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8"/>
      <c r="AF2956" s="64"/>
      <c r="AG2956" s="64" t="s">
        <v>42</v>
      </c>
      <c r="AH2956" s="64">
        <v>0</v>
      </c>
      <c r="AI2956" t="e">
        <v>#N/A</v>
      </c>
    </row>
    <row r="2957" spans="1:35" ht="14.25" hidden="1" customHeight="1">
      <c r="A2957" s="7">
        <v>43862</v>
      </c>
      <c r="B2957" s="64" t="s">
        <v>32</v>
      </c>
      <c r="C2957" s="64" t="s">
        <v>1516</v>
      </c>
      <c r="D2957" s="64" t="s">
        <v>1554</v>
      </c>
      <c r="E2957" s="64" t="s">
        <v>3454</v>
      </c>
      <c r="F2957" s="64" t="s">
        <v>3454</v>
      </c>
      <c r="G2957" s="64" t="s">
        <v>3454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3455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8"/>
      <c r="AF2957" s="64"/>
      <c r="AG2957" s="64" t="s">
        <v>42</v>
      </c>
      <c r="AH2957" s="64">
        <v>0</v>
      </c>
      <c r="AI2957" t="e">
        <v>#N/A</v>
      </c>
    </row>
    <row r="2958" spans="1:35" ht="14.25" hidden="1" customHeight="1">
      <c r="A2958" s="7">
        <v>43862</v>
      </c>
      <c r="B2958" s="64" t="s">
        <v>32</v>
      </c>
      <c r="C2958" s="64" t="s">
        <v>1516</v>
      </c>
      <c r="D2958" s="64" t="s">
        <v>1554</v>
      </c>
      <c r="E2958" s="65" t="s">
        <v>1598</v>
      </c>
      <c r="F2958" s="64" t="s">
        <v>1598</v>
      </c>
      <c r="G2958" s="64" t="s">
        <v>1598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1599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8"/>
      <c r="AF2958" s="64"/>
      <c r="AG2958" s="64" t="s">
        <v>42</v>
      </c>
      <c r="AH2958" s="64">
        <v>0</v>
      </c>
      <c r="AI2958" t="e">
        <v>#N/A</v>
      </c>
    </row>
    <row r="2959" spans="1:35" ht="14.25" hidden="1" customHeight="1">
      <c r="A2959" s="7">
        <v>43862</v>
      </c>
      <c r="B2959" s="64" t="s">
        <v>32</v>
      </c>
      <c r="C2959" s="64" t="s">
        <v>1516</v>
      </c>
      <c r="D2959" s="64" t="s">
        <v>1554</v>
      </c>
      <c r="E2959" s="64" t="s">
        <v>1598</v>
      </c>
      <c r="F2959" s="64" t="s">
        <v>1598</v>
      </c>
      <c r="G2959" s="64" t="s">
        <v>1598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3456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8"/>
      <c r="AF2959" s="64"/>
      <c r="AG2959" s="64" t="s">
        <v>42</v>
      </c>
      <c r="AH2959" s="64">
        <v>0</v>
      </c>
      <c r="AI2959" t="e">
        <v>#N/A</v>
      </c>
    </row>
    <row r="2960" spans="1:35" ht="14.25" hidden="1" customHeight="1">
      <c r="A2960" s="7">
        <v>43862</v>
      </c>
      <c r="B2960" s="64" t="s">
        <v>32</v>
      </c>
      <c r="C2960" s="64" t="s">
        <v>1516</v>
      </c>
      <c r="D2960" s="64" t="s">
        <v>1554</v>
      </c>
      <c r="E2960" s="65" t="s">
        <v>1606</v>
      </c>
      <c r="F2960" s="64" t="s">
        <v>1606</v>
      </c>
      <c r="G2960" s="64" t="s">
        <v>1606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1607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8"/>
      <c r="AF2960" s="64"/>
      <c r="AG2960" s="64" t="s">
        <v>42</v>
      </c>
      <c r="AH2960" s="64">
        <v>0</v>
      </c>
      <c r="AI2960" t="e">
        <v>#N/A</v>
      </c>
    </row>
    <row r="2961" spans="1:35" ht="14.25" hidden="1" customHeight="1">
      <c r="A2961" s="7">
        <v>43862</v>
      </c>
      <c r="B2961" s="64" t="s">
        <v>32</v>
      </c>
      <c r="C2961" s="64" t="s">
        <v>1516</v>
      </c>
      <c r="D2961" s="64" t="s">
        <v>1554</v>
      </c>
      <c r="E2961" s="64" t="s">
        <v>2923</v>
      </c>
      <c r="F2961" s="64" t="s">
        <v>2923</v>
      </c>
      <c r="G2961" s="64" t="s">
        <v>2923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3457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8"/>
      <c r="AF2961" s="64"/>
      <c r="AG2961" s="64" t="s">
        <v>42</v>
      </c>
      <c r="AH2961" s="64">
        <v>0</v>
      </c>
      <c r="AI2961" t="e">
        <v>#N/A</v>
      </c>
    </row>
    <row r="2962" spans="1:35" ht="14.25" hidden="1" customHeight="1">
      <c r="A2962" s="7">
        <v>43862</v>
      </c>
      <c r="B2962" s="64" t="s">
        <v>32</v>
      </c>
      <c r="C2962" s="64" t="s">
        <v>1516</v>
      </c>
      <c r="D2962" s="64" t="s">
        <v>1554</v>
      </c>
      <c r="E2962" s="64" t="s">
        <v>2923</v>
      </c>
      <c r="F2962" s="64" t="s">
        <v>2923</v>
      </c>
      <c r="G2962" s="64" t="s">
        <v>2923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3458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8"/>
      <c r="AF2962" s="64"/>
      <c r="AG2962" s="64" t="s">
        <v>42</v>
      </c>
      <c r="AH2962" s="64">
        <v>0</v>
      </c>
      <c r="AI2962" t="e">
        <v>#N/A</v>
      </c>
    </row>
    <row r="2963" spans="1:35" ht="14.25" hidden="1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3323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5"/>
      <c r="AF2963" s="64"/>
      <c r="AG2963" s="12" t="s">
        <v>42</v>
      </c>
      <c r="AH2963" s="9"/>
      <c r="AI2963" t="e">
        <v>#N/A</v>
      </c>
    </row>
    <row r="2964" spans="1:35" ht="14.25" hidden="1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3323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5"/>
      <c r="AF2964" s="64"/>
      <c r="AG2964" s="12" t="s">
        <v>51</v>
      </c>
      <c r="AH2964" s="9"/>
      <c r="AI2964" t="e">
        <v>#N/A</v>
      </c>
    </row>
    <row r="2965" spans="1:35" ht="14.25" hidden="1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3323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5"/>
      <c r="AF2965" s="64"/>
      <c r="AG2965" s="12" t="s">
        <v>51</v>
      </c>
      <c r="AH2965" s="9"/>
      <c r="AI2965" t="e">
        <v>#N/A</v>
      </c>
    </row>
    <row r="2966" spans="1:35" ht="14.25" hidden="1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3323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5"/>
      <c r="AF2966" s="64"/>
      <c r="AG2966" s="12" t="s">
        <v>51</v>
      </c>
      <c r="AH2966" s="9">
        <v>0</v>
      </c>
      <c r="AI2966" t="e">
        <v>#N/A</v>
      </c>
    </row>
    <row r="2967" spans="1:35" ht="14.25" hidden="1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3323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5"/>
      <c r="AF2967" s="64"/>
      <c r="AG2967" s="12" t="s">
        <v>51</v>
      </c>
      <c r="AH2967" s="9">
        <v>0</v>
      </c>
      <c r="AI2967" t="e">
        <v>#N/A</v>
      </c>
    </row>
    <row r="2968" spans="1:35" ht="14.25" hidden="1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3323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5"/>
      <c r="AF2968" s="64"/>
      <c r="AG2968" s="12" t="s">
        <v>51</v>
      </c>
      <c r="AH2968" s="9">
        <v>0</v>
      </c>
      <c r="AI2968" t="e">
        <v>#N/A</v>
      </c>
    </row>
    <row r="2969" spans="1:35" ht="14.25" hidden="1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3323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5"/>
      <c r="AF2969" s="64"/>
      <c r="AG2969" s="12" t="s">
        <v>51</v>
      </c>
      <c r="AH2969" s="9"/>
      <c r="AI2969" t="e">
        <v>#N/A</v>
      </c>
    </row>
    <row r="2970" spans="1:35" ht="14.25" hidden="1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3323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5"/>
      <c r="AF2970" s="64"/>
      <c r="AG2970" s="12" t="s">
        <v>51</v>
      </c>
      <c r="AH2970" s="9"/>
      <c r="AI2970" t="e">
        <v>#N/A</v>
      </c>
    </row>
    <row r="2971" spans="1:35" ht="14.25" hidden="1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3323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5"/>
      <c r="AF2971" s="64"/>
      <c r="AG2971" s="12" t="s">
        <v>51</v>
      </c>
      <c r="AH2971" s="9"/>
      <c r="AI2971" t="e">
        <v>#N/A</v>
      </c>
    </row>
    <row r="2972" spans="1:35" ht="14.25" hidden="1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3323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5"/>
      <c r="AF2972" s="64"/>
      <c r="AG2972" s="12" t="s">
        <v>51</v>
      </c>
      <c r="AH2972" s="9"/>
      <c r="AI2972" t="e">
        <v>#N/A</v>
      </c>
    </row>
    <row r="2973" spans="1:35" ht="14.25" hidden="1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3323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5"/>
      <c r="AF2973" s="64"/>
      <c r="AG2973" s="12" t="s">
        <v>51</v>
      </c>
      <c r="AH2973" s="9"/>
      <c r="AI2973" t="e">
        <v>#N/A</v>
      </c>
    </row>
    <row r="2974" spans="1:35" ht="14.25" hidden="1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3323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5"/>
      <c r="AF2974" s="64"/>
      <c r="AG2974" s="12" t="s">
        <v>51</v>
      </c>
      <c r="AH2974" s="9"/>
      <c r="AI2974" t="e">
        <v>#N/A</v>
      </c>
    </row>
    <row r="2975" spans="1:35" ht="14.25" hidden="1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3323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5"/>
      <c r="AF2975" s="64"/>
      <c r="AG2975" s="12" t="s">
        <v>51</v>
      </c>
      <c r="AH2975" s="9">
        <v>0</v>
      </c>
      <c r="AI2975" t="e">
        <v>#N/A</v>
      </c>
    </row>
    <row r="2976" spans="1:35" ht="14.25" hidden="1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3323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5"/>
      <c r="AF2976" s="64"/>
      <c r="AG2976" s="12" t="s">
        <v>51</v>
      </c>
      <c r="AH2976" s="9"/>
      <c r="AI2976" t="e">
        <v>#N/A</v>
      </c>
    </row>
    <row r="2977" spans="1:35" ht="14.25" hidden="1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3323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5"/>
      <c r="AF2977" s="64"/>
      <c r="AG2977" s="12" t="s">
        <v>51</v>
      </c>
      <c r="AH2977" s="9"/>
      <c r="AI2977" t="e">
        <v>#N/A</v>
      </c>
    </row>
    <row r="2978" spans="1:35" ht="14.25" hidden="1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3323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5"/>
      <c r="AF2978" s="64"/>
      <c r="AG2978" s="12" t="s">
        <v>51</v>
      </c>
      <c r="AH2978" s="9"/>
      <c r="AI2978" t="e">
        <v>#N/A</v>
      </c>
    </row>
    <row r="2979" spans="1:35" ht="14.25" hidden="1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3323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5"/>
      <c r="AF2979" s="64"/>
      <c r="AG2979" s="12" t="s">
        <v>51</v>
      </c>
      <c r="AH2979" s="9"/>
      <c r="AI2979" t="e">
        <v>#N/A</v>
      </c>
    </row>
    <row r="2980" spans="1:35" ht="14.25" hidden="1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3323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5"/>
      <c r="AF2980" s="64"/>
      <c r="AG2980" s="12" t="s">
        <v>51</v>
      </c>
      <c r="AH2980" s="9"/>
      <c r="AI2980" t="e">
        <v>#N/A</v>
      </c>
    </row>
    <row r="2981" spans="1:35" ht="14.25" hidden="1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3323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5"/>
      <c r="AF2981" s="64"/>
      <c r="AG2981" s="12" t="s">
        <v>51</v>
      </c>
      <c r="AH2981" s="9"/>
      <c r="AI2981" t="e">
        <v>#N/A</v>
      </c>
    </row>
    <row r="2982" spans="1:35" ht="14.25" hidden="1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3323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5"/>
      <c r="AF2982" s="64"/>
      <c r="AG2982" s="12" t="s">
        <v>51</v>
      </c>
      <c r="AH2982" s="9"/>
      <c r="AI2982" t="e">
        <v>#N/A</v>
      </c>
    </row>
    <row r="2983" spans="1:35" ht="14.25" hidden="1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3323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5"/>
      <c r="AF2983" s="64"/>
      <c r="AG2983" s="12" t="s">
        <v>51</v>
      </c>
      <c r="AH2983" s="9"/>
      <c r="AI2983" t="e">
        <v>#N/A</v>
      </c>
    </row>
    <row r="2984" spans="1:35" ht="14.25" hidden="1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3323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5"/>
      <c r="AF2984" s="64"/>
      <c r="AG2984" s="12" t="s">
        <v>51</v>
      </c>
      <c r="AH2984" s="9"/>
      <c r="AI2984" t="e">
        <v>#N/A</v>
      </c>
    </row>
    <row r="2985" spans="1:35" ht="14.25" hidden="1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3323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5"/>
      <c r="AF2985" s="64"/>
      <c r="AG2985" s="12" t="s">
        <v>51</v>
      </c>
      <c r="AH2985" s="9"/>
      <c r="AI2985" t="e">
        <v>#N/A</v>
      </c>
    </row>
    <row r="2986" spans="1:35" ht="14.25" hidden="1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3323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5"/>
      <c r="AF2986" s="64"/>
      <c r="AG2986" s="12" t="s">
        <v>51</v>
      </c>
      <c r="AH2986" s="9"/>
      <c r="AI2986" t="e">
        <v>#N/A</v>
      </c>
    </row>
    <row r="2987" spans="1:35" ht="14.25" hidden="1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3323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5"/>
      <c r="AF2987" s="64"/>
      <c r="AG2987" s="12" t="s">
        <v>51</v>
      </c>
      <c r="AH2987" s="9">
        <v>0</v>
      </c>
      <c r="AI2987">
        <v>26</v>
      </c>
    </row>
    <row r="2988" spans="1:35" ht="14.25" hidden="1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3323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5"/>
      <c r="AF2988" s="64"/>
      <c r="AG2988" s="12" t="s">
        <v>51</v>
      </c>
      <c r="AH2988" s="9">
        <v>0</v>
      </c>
      <c r="AI2988">
        <v>26</v>
      </c>
    </row>
    <row r="2989" spans="1:35" ht="14.25" hidden="1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3323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5"/>
      <c r="AF2989" s="64"/>
      <c r="AG2989" s="12" t="s">
        <v>51</v>
      </c>
      <c r="AH2989" s="9">
        <v>0</v>
      </c>
      <c r="AI2989">
        <v>26</v>
      </c>
    </row>
    <row r="2990" spans="1:35" ht="14.25" hidden="1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3323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5"/>
      <c r="AF2990" s="64"/>
      <c r="AG2990" s="12" t="s">
        <v>51</v>
      </c>
      <c r="AH2990" s="9">
        <v>0</v>
      </c>
      <c r="AI2990">
        <v>26</v>
      </c>
    </row>
    <row r="2991" spans="1:35" ht="14.25" hidden="1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3323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5"/>
      <c r="AF2991" s="64"/>
      <c r="AG2991" s="12" t="s">
        <v>51</v>
      </c>
      <c r="AH2991" s="9">
        <v>0</v>
      </c>
      <c r="AI2991">
        <v>26</v>
      </c>
    </row>
    <row r="2992" spans="1:35" ht="14.25" hidden="1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3323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5"/>
      <c r="AF2992" s="64"/>
      <c r="AG2992" s="12" t="s">
        <v>51</v>
      </c>
      <c r="AH2992" s="9">
        <v>0</v>
      </c>
      <c r="AI2992" t="e">
        <v>#N/A</v>
      </c>
    </row>
    <row r="2993" spans="1:35" ht="14.25" hidden="1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3323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5"/>
      <c r="AF2993" s="64"/>
      <c r="AG2993" s="12" t="s">
        <v>51</v>
      </c>
      <c r="AH2993" s="9">
        <v>0</v>
      </c>
      <c r="AI2993" t="e">
        <v>#N/A</v>
      </c>
    </row>
    <row r="2994" spans="1:35" ht="14.25" hidden="1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3323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5"/>
      <c r="AF2994" s="64"/>
      <c r="AG2994" s="12" t="s">
        <v>51</v>
      </c>
      <c r="AH2994" s="9"/>
      <c r="AI2994" t="e">
        <v>#N/A</v>
      </c>
    </row>
    <row r="2995" spans="1:35" ht="14.25" hidden="1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3323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5"/>
      <c r="AF2995" s="64"/>
      <c r="AG2995" s="12" t="s">
        <v>51</v>
      </c>
      <c r="AH2995" s="9">
        <v>0</v>
      </c>
      <c r="AI2995" t="e">
        <v>#N/A</v>
      </c>
    </row>
    <row r="2996" spans="1:35" ht="14.25" hidden="1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3323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5"/>
      <c r="AF2996" s="64"/>
      <c r="AG2996" s="12" t="s">
        <v>51</v>
      </c>
      <c r="AH2996" s="9"/>
      <c r="AI2996" t="e">
        <v>#N/A</v>
      </c>
    </row>
    <row r="2997" spans="1:35" ht="14.25" hidden="1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3323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5"/>
      <c r="AF2997" s="64"/>
      <c r="AG2997" s="12" t="s">
        <v>51</v>
      </c>
      <c r="AH2997" s="9"/>
      <c r="AI2997" t="e">
        <v>#N/A</v>
      </c>
    </row>
    <row r="2998" spans="1:35" ht="14.25" hidden="1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3323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5"/>
      <c r="AF2998" s="64"/>
      <c r="AG2998" s="12" t="s">
        <v>51</v>
      </c>
      <c r="AH2998" s="9"/>
      <c r="AI2998" t="e">
        <v>#N/A</v>
      </c>
    </row>
    <row r="2999" spans="1:35" ht="14.25" hidden="1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3323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5"/>
      <c r="AF2999" s="64"/>
      <c r="AG2999" s="12" t="s">
        <v>51</v>
      </c>
      <c r="AH2999" s="9"/>
      <c r="AI2999" t="e">
        <v>#N/A</v>
      </c>
    </row>
    <row r="3000" spans="1:35" ht="14.25" hidden="1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3323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5"/>
      <c r="AF3000" s="64"/>
      <c r="AG3000" s="12" t="s">
        <v>51</v>
      </c>
      <c r="AH3000" s="9"/>
      <c r="AI3000" t="e">
        <v>#N/A</v>
      </c>
    </row>
    <row r="3001" spans="1:35" ht="14.25" hidden="1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3323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5"/>
      <c r="AF3001" s="64"/>
      <c r="AG3001" s="12" t="s">
        <v>51</v>
      </c>
      <c r="AH3001" s="9"/>
      <c r="AI3001" t="e">
        <v>#N/A</v>
      </c>
    </row>
    <row r="3002" spans="1:35" ht="14.25" hidden="1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3323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5"/>
      <c r="AF3002" s="64"/>
      <c r="AG3002" s="12" t="s">
        <v>51</v>
      </c>
      <c r="AH3002" s="9"/>
      <c r="AI3002" t="e">
        <v>#N/A</v>
      </c>
    </row>
    <row r="3003" spans="1:35" ht="14.25" hidden="1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3323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5"/>
      <c r="AF3003" s="64"/>
      <c r="AG3003" s="12" t="s">
        <v>51</v>
      </c>
      <c r="AH3003" s="9"/>
      <c r="AI3003" t="e">
        <v>#N/A</v>
      </c>
    </row>
    <row r="3004" spans="1:35" ht="14.25" hidden="1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3323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5"/>
      <c r="AF3004" s="64"/>
      <c r="AG3004" s="12" t="s">
        <v>51</v>
      </c>
      <c r="AH3004" s="9"/>
      <c r="AI3004" t="e">
        <v>#N/A</v>
      </c>
    </row>
    <row r="3005" spans="1:35" ht="14.25" hidden="1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3323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5"/>
      <c r="AF3005" s="64"/>
      <c r="AG3005" s="12" t="s">
        <v>51</v>
      </c>
      <c r="AH3005" s="9"/>
      <c r="AI3005" t="e">
        <v>#N/A</v>
      </c>
    </row>
    <row r="3006" spans="1:35" ht="14.25" hidden="1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3323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5"/>
      <c r="AF3006" s="64"/>
      <c r="AG3006" s="12" t="s">
        <v>51</v>
      </c>
      <c r="AH3006" s="9"/>
      <c r="AI3006" t="e">
        <v>#N/A</v>
      </c>
    </row>
    <row r="3007" spans="1:35" ht="14.25" hidden="1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3323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5"/>
      <c r="AF3007" s="64"/>
      <c r="AG3007" s="12" t="s">
        <v>42</v>
      </c>
      <c r="AH3007" s="9"/>
      <c r="AI3007" t="e">
        <v>#N/A</v>
      </c>
    </row>
    <row r="3008" spans="1:35" ht="14.25" hidden="1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3323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5"/>
      <c r="AF3008" s="64"/>
      <c r="AG3008" s="12" t="s">
        <v>51</v>
      </c>
      <c r="AH3008" s="9">
        <v>0</v>
      </c>
      <c r="AI3008" t="e">
        <v>#N/A</v>
      </c>
    </row>
    <row r="3009" spans="1:35" ht="14.25" hidden="1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3323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5"/>
      <c r="AF3009" s="64"/>
      <c r="AG3009" s="12" t="s">
        <v>51</v>
      </c>
      <c r="AH3009" s="9"/>
      <c r="AI3009" t="e">
        <v>#N/A</v>
      </c>
    </row>
    <row r="3010" spans="1:35" ht="14.25" hidden="1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3323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5"/>
      <c r="AF3010" s="64"/>
      <c r="AG3010" s="12" t="s">
        <v>51</v>
      </c>
      <c r="AH3010" s="9"/>
      <c r="AI3010" t="e">
        <v>#N/A</v>
      </c>
    </row>
    <row r="3011" spans="1:35" ht="14.25" hidden="1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3323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5"/>
      <c r="AF3011" s="64"/>
      <c r="AG3011" s="12" t="s">
        <v>51</v>
      </c>
      <c r="AH3011" s="9"/>
      <c r="AI3011" t="e">
        <v>#N/A</v>
      </c>
    </row>
    <row r="3012" spans="1:35" ht="14.25" hidden="1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3323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5"/>
      <c r="AF3012" s="64"/>
      <c r="AG3012" s="12" t="s">
        <v>42</v>
      </c>
      <c r="AH3012" s="9"/>
      <c r="AI3012" t="e">
        <v>#N/A</v>
      </c>
    </row>
    <row r="3013" spans="1:35" ht="14.25" hidden="1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3323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5"/>
      <c r="AF3013" s="64"/>
      <c r="AG3013" s="12" t="s">
        <v>42</v>
      </c>
      <c r="AH3013" s="9"/>
      <c r="AI3013" t="e">
        <v>#N/A</v>
      </c>
    </row>
    <row r="3014" spans="1:35" ht="14.25" hidden="1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3323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5"/>
      <c r="AF3014" s="64"/>
      <c r="AG3014" s="12" t="s">
        <v>51</v>
      </c>
      <c r="AH3014" s="9"/>
      <c r="AI3014" t="e">
        <v>#N/A</v>
      </c>
    </row>
    <row r="3015" spans="1:35" ht="14.25" hidden="1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3323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5"/>
      <c r="AF3015" s="64"/>
      <c r="AG3015" s="12" t="s">
        <v>51</v>
      </c>
      <c r="AH3015" s="9"/>
      <c r="AI3015" t="e">
        <v>#N/A</v>
      </c>
    </row>
    <row r="3016" spans="1:35" ht="14.25" hidden="1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3323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5"/>
      <c r="AF3016" s="64"/>
      <c r="AG3016" s="12" t="s">
        <v>51</v>
      </c>
      <c r="AH3016" s="9"/>
      <c r="AI3016" t="e">
        <v>#N/A</v>
      </c>
    </row>
    <row r="3017" spans="1:35" ht="14.25" hidden="1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3323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5"/>
      <c r="AF3017" s="64"/>
      <c r="AG3017" s="12" t="s">
        <v>51</v>
      </c>
      <c r="AH3017" s="9"/>
      <c r="AI3017" t="e">
        <v>#N/A</v>
      </c>
    </row>
    <row r="3018" spans="1:35" ht="14.25" hidden="1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3323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5"/>
      <c r="AF3018" s="64"/>
      <c r="AG3018" s="12" t="s">
        <v>51</v>
      </c>
      <c r="AH3018" s="9"/>
      <c r="AI3018" t="e">
        <v>#N/A</v>
      </c>
    </row>
    <row r="3019" spans="1:35" ht="14.25" hidden="1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3323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5"/>
      <c r="AF3019" s="64"/>
      <c r="AG3019" s="12" t="s">
        <v>51</v>
      </c>
      <c r="AH3019" s="9"/>
      <c r="AI3019" t="e">
        <v>#N/A</v>
      </c>
    </row>
    <row r="3020" spans="1:35" ht="14.25" hidden="1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3323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5"/>
      <c r="AF3020" s="64"/>
      <c r="AG3020" s="12" t="s">
        <v>42</v>
      </c>
      <c r="AH3020" s="9">
        <v>0</v>
      </c>
      <c r="AI3020" t="e">
        <v>#N/A</v>
      </c>
    </row>
    <row r="3021" spans="1:35" ht="14.25" hidden="1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3323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5"/>
      <c r="AF3021" s="64"/>
      <c r="AG3021" s="12" t="s">
        <v>51</v>
      </c>
      <c r="AH3021" s="9">
        <v>0</v>
      </c>
      <c r="AI3021" t="e">
        <v>#N/A</v>
      </c>
    </row>
    <row r="3022" spans="1:35" ht="14.25" hidden="1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3323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5"/>
      <c r="AF3022" s="64"/>
      <c r="AG3022" s="12" t="s">
        <v>51</v>
      </c>
      <c r="AH3022" s="9">
        <v>0</v>
      </c>
      <c r="AI3022" t="e">
        <v>#N/A</v>
      </c>
    </row>
    <row r="3023" spans="1:35" ht="14.25" hidden="1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3323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5"/>
      <c r="AF3023" s="64"/>
      <c r="AG3023" s="12" t="s">
        <v>51</v>
      </c>
      <c r="AH3023" s="9"/>
      <c r="AI3023" t="e">
        <v>#N/A</v>
      </c>
    </row>
    <row r="3024" spans="1:35" ht="14.25" hidden="1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3323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5"/>
      <c r="AF3024" s="64"/>
      <c r="AG3024" s="12" t="s">
        <v>51</v>
      </c>
      <c r="AH3024" s="9"/>
      <c r="AI3024" t="e">
        <v>#N/A</v>
      </c>
    </row>
    <row r="3025" spans="1:35" ht="14.25" hidden="1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3323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5"/>
      <c r="AF3025" s="64"/>
      <c r="AG3025" s="12" t="s">
        <v>42</v>
      </c>
      <c r="AH3025" s="9">
        <v>0</v>
      </c>
      <c r="AI3025" t="e">
        <v>#N/A</v>
      </c>
    </row>
    <row r="3026" spans="1:35" ht="14.25" hidden="1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3323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5"/>
      <c r="AF3026" s="64"/>
      <c r="AG3026" s="12" t="s">
        <v>42</v>
      </c>
      <c r="AH3026" s="9">
        <v>0</v>
      </c>
      <c r="AI3026" t="e">
        <v>#N/A</v>
      </c>
    </row>
    <row r="3027" spans="1:35" ht="14.25" hidden="1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3323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5"/>
      <c r="AF3027" s="64"/>
      <c r="AG3027" s="12" t="s">
        <v>42</v>
      </c>
      <c r="AH3027" s="9">
        <v>0</v>
      </c>
      <c r="AI3027" t="e">
        <v>#N/A</v>
      </c>
    </row>
    <row r="3028" spans="1:35" ht="14.25" hidden="1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3323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5"/>
      <c r="AF3028" s="64"/>
      <c r="AG3028" s="12" t="s">
        <v>42</v>
      </c>
      <c r="AH3028" s="9"/>
      <c r="AI3028" t="e">
        <v>#N/A</v>
      </c>
    </row>
    <row r="3029" spans="1:35" ht="14.25" hidden="1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3323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5"/>
      <c r="AF3029" s="64"/>
      <c r="AG3029" s="12" t="s">
        <v>51</v>
      </c>
      <c r="AH3029" s="9"/>
      <c r="AI3029" t="e">
        <v>#N/A</v>
      </c>
    </row>
    <row r="3030" spans="1:35" ht="14.25" hidden="1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3323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5"/>
      <c r="AF3030" s="64"/>
      <c r="AG3030" s="12" t="s">
        <v>51</v>
      </c>
      <c r="AH3030" s="9"/>
      <c r="AI3030" t="e">
        <v>#N/A</v>
      </c>
    </row>
    <row r="3031" spans="1:35" ht="14.25" hidden="1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3323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5"/>
      <c r="AF3031" s="64"/>
      <c r="AG3031" s="12" t="s">
        <v>51</v>
      </c>
      <c r="AH3031" s="9"/>
      <c r="AI3031" t="e">
        <v>#N/A</v>
      </c>
    </row>
    <row r="3032" spans="1:35" ht="14.25" hidden="1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3323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5"/>
      <c r="AF3032" s="64"/>
      <c r="AG3032" s="12" t="s">
        <v>51</v>
      </c>
      <c r="AH3032" s="9"/>
      <c r="AI3032" t="e">
        <v>#N/A</v>
      </c>
    </row>
    <row r="3033" spans="1:35" ht="14.25" hidden="1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3323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5"/>
      <c r="AF3033" s="64"/>
      <c r="AG3033" s="12" t="s">
        <v>51</v>
      </c>
      <c r="AH3033" s="9"/>
      <c r="AI3033" t="e">
        <v>#N/A</v>
      </c>
    </row>
    <row r="3034" spans="1:35" ht="14.25" hidden="1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3323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5"/>
      <c r="AF3034" s="64"/>
      <c r="AG3034" s="12" t="s">
        <v>42</v>
      </c>
      <c r="AH3034" s="9">
        <v>0</v>
      </c>
      <c r="AI3034" t="e">
        <v>#N/A</v>
      </c>
    </row>
    <row r="3035" spans="1:35" ht="14.25" hidden="1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3323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5"/>
      <c r="AF3035" s="64"/>
      <c r="AG3035" s="12" t="s">
        <v>51</v>
      </c>
      <c r="AH3035" s="9"/>
      <c r="AI3035" t="e">
        <v>#N/A</v>
      </c>
    </row>
    <row r="3036" spans="1:35" ht="14.25" hidden="1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3323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5"/>
      <c r="AF3036" s="64"/>
      <c r="AG3036" s="12" t="s">
        <v>51</v>
      </c>
      <c r="AH3036" s="9"/>
      <c r="AI3036">
        <v>73</v>
      </c>
    </row>
    <row r="3037" spans="1:35" ht="14.25" hidden="1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3323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5"/>
      <c r="AF3037" s="64"/>
      <c r="AG3037" s="12" t="s">
        <v>51</v>
      </c>
      <c r="AH3037" s="9"/>
      <c r="AI3037">
        <v>73</v>
      </c>
    </row>
    <row r="3038" spans="1:35" ht="14.25" hidden="1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3323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5"/>
      <c r="AF3038" s="64"/>
      <c r="AG3038" s="12" t="s">
        <v>51</v>
      </c>
      <c r="AH3038" s="9"/>
      <c r="AI3038" t="e">
        <v>#N/A</v>
      </c>
    </row>
    <row r="3039" spans="1:35" ht="14.25" hidden="1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3323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5"/>
      <c r="AF3039" s="64"/>
      <c r="AG3039" s="12" t="s">
        <v>51</v>
      </c>
      <c r="AH3039" s="9">
        <v>0</v>
      </c>
      <c r="AI3039">
        <v>72</v>
      </c>
    </row>
    <row r="3040" spans="1:35" ht="14.25" hidden="1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3323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5"/>
      <c r="AF3040" s="64"/>
      <c r="AG3040" s="12" t="s">
        <v>51</v>
      </c>
      <c r="AH3040" s="9"/>
      <c r="AI3040" t="e">
        <v>#N/A</v>
      </c>
    </row>
    <row r="3041" spans="1:35" ht="14.25" hidden="1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3323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5"/>
      <c r="AF3041" s="64"/>
      <c r="AG3041" s="12" t="s">
        <v>51</v>
      </c>
      <c r="AH3041" s="9"/>
      <c r="AI3041">
        <v>76</v>
      </c>
    </row>
    <row r="3042" spans="1:35" ht="14.25" hidden="1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3323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5"/>
      <c r="AF3042" s="64"/>
      <c r="AG3042" s="12" t="s">
        <v>42</v>
      </c>
      <c r="AH3042" s="9"/>
      <c r="AI3042" t="e">
        <v>#N/A</v>
      </c>
    </row>
    <row r="3043" spans="1:35" ht="14.25" hidden="1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3323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5"/>
      <c r="AF3043" s="64"/>
      <c r="AG3043" s="12" t="s">
        <v>51</v>
      </c>
      <c r="AH3043" s="9"/>
      <c r="AI3043" t="e">
        <v>#N/A</v>
      </c>
    </row>
    <row r="3044" spans="1:35" ht="14.25" hidden="1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3323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5"/>
      <c r="AF3044" s="64"/>
      <c r="AG3044" s="12" t="s">
        <v>51</v>
      </c>
      <c r="AH3044" s="9"/>
      <c r="AI3044" t="e">
        <v>#N/A</v>
      </c>
    </row>
    <row r="3045" spans="1:35" ht="14.25" hidden="1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3323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5"/>
      <c r="AF3045" s="64"/>
      <c r="AG3045" s="12" t="s">
        <v>51</v>
      </c>
      <c r="AH3045" s="9"/>
      <c r="AI3045" t="e">
        <v>#N/A</v>
      </c>
    </row>
    <row r="3046" spans="1:35" ht="14.25" hidden="1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3323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5"/>
      <c r="AF3046" s="64"/>
      <c r="AG3046" s="12" t="s">
        <v>51</v>
      </c>
      <c r="AH3046" s="9"/>
      <c r="AI3046">
        <v>46</v>
      </c>
    </row>
    <row r="3047" spans="1:35" ht="14.25" hidden="1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3323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5"/>
      <c r="AF3047" s="64"/>
      <c r="AG3047" s="12" t="s">
        <v>51</v>
      </c>
      <c r="AH3047" s="9"/>
      <c r="AI3047">
        <v>46</v>
      </c>
    </row>
    <row r="3048" spans="1:35" ht="14.25" hidden="1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3323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5"/>
      <c r="AF3048" s="64"/>
      <c r="AG3048" s="12" t="s">
        <v>51</v>
      </c>
      <c r="AH3048" s="9"/>
      <c r="AI3048">
        <v>46</v>
      </c>
    </row>
    <row r="3049" spans="1:35" ht="14.25" hidden="1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3323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5"/>
      <c r="AF3049" s="64"/>
      <c r="AG3049" s="12" t="s">
        <v>51</v>
      </c>
      <c r="AH3049" s="9"/>
      <c r="AI3049">
        <v>46</v>
      </c>
    </row>
    <row r="3050" spans="1:35" ht="14.25" hidden="1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3323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5"/>
      <c r="AF3050" s="64"/>
      <c r="AG3050" s="12" t="s">
        <v>51</v>
      </c>
      <c r="AH3050" s="9"/>
      <c r="AI3050">
        <v>46</v>
      </c>
    </row>
    <row r="3051" spans="1:35" ht="14.25" hidden="1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3323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5"/>
      <c r="AF3051" s="64"/>
      <c r="AG3051" s="12" t="s">
        <v>51</v>
      </c>
      <c r="AH3051" s="9"/>
      <c r="AI3051">
        <v>46</v>
      </c>
    </row>
    <row r="3052" spans="1:35" ht="14.25" hidden="1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3323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5"/>
      <c r="AF3052" s="64"/>
      <c r="AG3052" s="12" t="s">
        <v>51</v>
      </c>
      <c r="AH3052" s="9"/>
      <c r="AI3052">
        <v>46</v>
      </c>
    </row>
    <row r="3053" spans="1:35" ht="14.25" hidden="1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3323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5"/>
      <c r="AF3053" s="64"/>
      <c r="AG3053" s="12" t="s">
        <v>51</v>
      </c>
      <c r="AH3053" s="9"/>
      <c r="AI3053">
        <v>46</v>
      </c>
    </row>
    <row r="3054" spans="1:35" ht="14.25" hidden="1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3323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5"/>
      <c r="AF3054" s="64"/>
      <c r="AG3054" s="12" t="s">
        <v>51</v>
      </c>
      <c r="AH3054" s="9"/>
      <c r="AI3054">
        <v>46</v>
      </c>
    </row>
    <row r="3055" spans="1:35" ht="14.25" hidden="1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3323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5"/>
      <c r="AF3055" s="64"/>
      <c r="AG3055" s="12" t="s">
        <v>51</v>
      </c>
      <c r="AH3055" s="9"/>
      <c r="AI3055">
        <v>37</v>
      </c>
    </row>
    <row r="3056" spans="1:35" ht="14.25" hidden="1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3323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5"/>
      <c r="AF3056" s="64"/>
      <c r="AG3056" s="12" t="s">
        <v>51</v>
      </c>
      <c r="AH3056" s="9"/>
      <c r="AI3056">
        <v>37</v>
      </c>
    </row>
    <row r="3057" spans="1:35" ht="14.25" hidden="1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3323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5"/>
      <c r="AF3057" s="64"/>
      <c r="AG3057" s="12" t="s">
        <v>51</v>
      </c>
      <c r="AH3057" s="9"/>
      <c r="AI3057" t="e">
        <v>#N/A</v>
      </c>
    </row>
    <row r="3058" spans="1:35" ht="14.25" hidden="1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3323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5"/>
      <c r="AF3058" s="64"/>
      <c r="AG3058" s="12" t="s">
        <v>51</v>
      </c>
      <c r="AH3058" s="9"/>
      <c r="AI3058" t="e">
        <v>#N/A</v>
      </c>
    </row>
    <row r="3059" spans="1:35" ht="14.25" hidden="1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3323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5"/>
      <c r="AF3059" s="64"/>
      <c r="AG3059" s="12" t="s">
        <v>51</v>
      </c>
      <c r="AH3059" s="9">
        <v>0</v>
      </c>
      <c r="AI3059" t="e">
        <v>#N/A</v>
      </c>
    </row>
    <row r="3060" spans="1:35" ht="14.25" hidden="1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3323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5"/>
      <c r="AF3060" s="64"/>
      <c r="AG3060" s="12" t="s">
        <v>51</v>
      </c>
      <c r="AH3060" s="9"/>
      <c r="AI3060" t="e">
        <v>#N/A</v>
      </c>
    </row>
    <row r="3061" spans="1:35" ht="14.25" hidden="1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3323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5"/>
      <c r="AF3061" s="64"/>
      <c r="AG3061" s="12" t="s">
        <v>51</v>
      </c>
      <c r="AH3061" s="9">
        <v>0</v>
      </c>
      <c r="AI3061" t="e">
        <v>#N/A</v>
      </c>
    </row>
    <row r="3062" spans="1:35" ht="14.25" hidden="1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3323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5"/>
      <c r="AF3062" s="64"/>
      <c r="AG3062" s="12" t="s">
        <v>51</v>
      </c>
      <c r="AH3062" s="9"/>
      <c r="AI3062" t="e">
        <v>#N/A</v>
      </c>
    </row>
    <row r="3063" spans="1:35" ht="14.25" hidden="1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3323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5"/>
      <c r="AF3063" s="64"/>
      <c r="AG3063" s="12" t="s">
        <v>42</v>
      </c>
      <c r="AH3063" s="9">
        <v>0</v>
      </c>
      <c r="AI3063" t="e">
        <v>#N/A</v>
      </c>
    </row>
    <row r="3064" spans="1:35" ht="14.25" hidden="1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3323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5"/>
      <c r="AF3064" s="64"/>
      <c r="AG3064" s="12" t="s">
        <v>42</v>
      </c>
      <c r="AH3064" s="9"/>
      <c r="AI3064" t="e">
        <v>#N/A</v>
      </c>
    </row>
    <row r="3065" spans="1:35" ht="14.25" hidden="1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3323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5"/>
      <c r="AF3065" s="64"/>
      <c r="AG3065" s="12" t="s">
        <v>51</v>
      </c>
      <c r="AH3065" s="9"/>
      <c r="AI3065" t="e">
        <v>#N/A</v>
      </c>
    </row>
    <row r="3066" spans="1:35" ht="14.25" hidden="1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3323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5"/>
      <c r="AF3066" s="64"/>
      <c r="AG3066" s="12" t="s">
        <v>51</v>
      </c>
      <c r="AH3066" s="9"/>
      <c r="AI3066" t="e">
        <v>#N/A</v>
      </c>
    </row>
    <row r="3067" spans="1:35" ht="14.25" hidden="1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3323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5"/>
      <c r="AF3067" s="64"/>
      <c r="AG3067" s="12" t="s">
        <v>42</v>
      </c>
      <c r="AH3067" s="9"/>
      <c r="AI3067" t="e">
        <v>#N/A</v>
      </c>
    </row>
    <row r="3068" spans="1:35" ht="14.25" hidden="1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3323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5"/>
      <c r="AF3068" s="64"/>
      <c r="AG3068" s="12" t="s">
        <v>51</v>
      </c>
      <c r="AH3068" s="9">
        <v>0</v>
      </c>
      <c r="AI3068" t="e">
        <v>#N/A</v>
      </c>
    </row>
    <row r="3069" spans="1:35" ht="14.25" hidden="1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3323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5"/>
      <c r="AF3069" s="64"/>
      <c r="AG3069" s="12" t="s">
        <v>51</v>
      </c>
      <c r="AH3069" s="9"/>
      <c r="AI3069" t="e">
        <v>#N/A</v>
      </c>
    </row>
    <row r="3070" spans="1:35" ht="14.25" hidden="1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3323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5"/>
      <c r="AF3070" s="64"/>
      <c r="AG3070" s="12" t="s">
        <v>51</v>
      </c>
      <c r="AH3070" s="9">
        <v>0</v>
      </c>
      <c r="AI3070" t="e">
        <v>#N/A</v>
      </c>
    </row>
    <row r="3071" spans="1:35" ht="14.25" hidden="1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3323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5"/>
      <c r="AF3071" s="64"/>
      <c r="AG3071" s="12" t="s">
        <v>51</v>
      </c>
      <c r="AH3071" s="9">
        <v>0</v>
      </c>
      <c r="AI3071" t="e">
        <v>#N/A</v>
      </c>
    </row>
    <row r="3072" spans="1:35" ht="14.25" hidden="1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3323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5"/>
      <c r="AF3072" s="64"/>
      <c r="AG3072" s="12" t="s">
        <v>51</v>
      </c>
      <c r="AH3072" s="9">
        <v>0</v>
      </c>
      <c r="AI3072" t="e">
        <v>#N/A</v>
      </c>
    </row>
    <row r="3073" spans="1:35" ht="14.25" hidden="1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3323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5"/>
      <c r="AF3073" s="64"/>
      <c r="AG3073" s="12" t="s">
        <v>51</v>
      </c>
      <c r="AH3073" s="9"/>
      <c r="AI3073" t="e">
        <v>#N/A</v>
      </c>
    </row>
    <row r="3074" spans="1:35" ht="14.25" hidden="1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3323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5"/>
      <c r="AF3074" s="64"/>
      <c r="AG3074" s="12" t="s">
        <v>51</v>
      </c>
      <c r="AH3074" s="9"/>
      <c r="AI3074" t="e">
        <v>#N/A</v>
      </c>
    </row>
    <row r="3075" spans="1:35" ht="14.25" hidden="1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3323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5"/>
      <c r="AF3075" s="64"/>
      <c r="AG3075" s="12" t="s">
        <v>51</v>
      </c>
      <c r="AH3075" s="9">
        <v>0</v>
      </c>
      <c r="AI3075" t="e">
        <v>#N/A</v>
      </c>
    </row>
    <row r="3076" spans="1:35" ht="14.25" hidden="1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3323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5"/>
      <c r="AF3076" s="64"/>
      <c r="AG3076" s="12" t="s">
        <v>51</v>
      </c>
      <c r="AH3076" s="9">
        <v>0</v>
      </c>
      <c r="AI3076" t="e">
        <v>#N/A</v>
      </c>
    </row>
    <row r="3077" spans="1:35" ht="14.25" hidden="1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3323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5"/>
      <c r="AF3077" s="64"/>
      <c r="AG3077" s="12" t="s">
        <v>51</v>
      </c>
      <c r="AH3077" s="9">
        <v>0</v>
      </c>
      <c r="AI3077" t="e">
        <v>#N/A</v>
      </c>
    </row>
    <row r="3078" spans="1:35" ht="14.25" hidden="1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3323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5"/>
      <c r="AF3078" s="64"/>
      <c r="AG3078" s="12" t="s">
        <v>51</v>
      </c>
      <c r="AH3078" s="9"/>
      <c r="AI3078" t="e">
        <v>#N/A</v>
      </c>
    </row>
    <row r="3079" spans="1:35" ht="14.25" hidden="1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3323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5"/>
      <c r="AF3079" s="64"/>
      <c r="AG3079" s="12" t="s">
        <v>51</v>
      </c>
      <c r="AH3079" s="9">
        <v>0</v>
      </c>
      <c r="AI3079">
        <v>1</v>
      </c>
    </row>
    <row r="3080" spans="1:35" ht="14.25" hidden="1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3323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5"/>
      <c r="AF3080" s="64"/>
      <c r="AG3080" s="12" t="s">
        <v>51</v>
      </c>
      <c r="AH3080" s="9">
        <v>0</v>
      </c>
      <c r="AI3080" t="e">
        <v>#N/A</v>
      </c>
    </row>
    <row r="3081" spans="1:35" ht="14.25" hidden="1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3323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5"/>
      <c r="AF3081" s="64"/>
      <c r="AG3081" s="12" t="s">
        <v>51</v>
      </c>
      <c r="AH3081" s="9">
        <v>0</v>
      </c>
      <c r="AI3081" t="e">
        <v>#N/A</v>
      </c>
    </row>
    <row r="3082" spans="1:35" ht="14.25" hidden="1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3323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5"/>
      <c r="AF3082" s="64"/>
      <c r="AG3082" s="12" t="s">
        <v>51</v>
      </c>
      <c r="AH3082" s="9">
        <v>0</v>
      </c>
      <c r="AI3082" t="e">
        <v>#N/A</v>
      </c>
    </row>
    <row r="3083" spans="1:35" ht="14.25" hidden="1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3323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5"/>
      <c r="AF3083" s="64"/>
      <c r="AG3083" s="12" t="s">
        <v>51</v>
      </c>
      <c r="AH3083" s="9">
        <v>0</v>
      </c>
      <c r="AI3083" t="e">
        <v>#N/A</v>
      </c>
    </row>
    <row r="3084" spans="1:35" ht="14.25" hidden="1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3323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5"/>
      <c r="AF3084" s="64"/>
      <c r="AG3084" s="12" t="s">
        <v>42</v>
      </c>
      <c r="AH3084" s="9"/>
      <c r="AI3084" t="e">
        <v>#N/A</v>
      </c>
    </row>
    <row r="3085" spans="1:35" ht="14.25" hidden="1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3323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5"/>
      <c r="AF3085" s="64"/>
      <c r="AG3085" s="12" t="s">
        <v>42</v>
      </c>
      <c r="AH3085" s="9"/>
      <c r="AI3085" t="e">
        <v>#N/A</v>
      </c>
    </row>
    <row r="3086" spans="1:35" ht="14.25" hidden="1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3323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5"/>
      <c r="AF3086" s="64"/>
      <c r="AG3086" s="12" t="s">
        <v>51</v>
      </c>
      <c r="AH3086" s="9">
        <v>0</v>
      </c>
      <c r="AI3086" t="e">
        <v>#N/A</v>
      </c>
    </row>
    <row r="3087" spans="1:35" ht="14.25" hidden="1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3323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5"/>
      <c r="AF3087" s="64"/>
      <c r="AG3087" s="12" t="s">
        <v>51</v>
      </c>
      <c r="AH3087" s="9">
        <v>0</v>
      </c>
      <c r="AI3087" t="e">
        <v>#N/A</v>
      </c>
    </row>
    <row r="3088" spans="1:35" ht="14.25" hidden="1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3323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5"/>
      <c r="AF3088" s="64"/>
      <c r="AG3088" s="12" t="s">
        <v>51</v>
      </c>
      <c r="AH3088" s="9"/>
      <c r="AI3088" t="e">
        <v>#N/A</v>
      </c>
    </row>
    <row r="3089" spans="1:35" ht="14.25" hidden="1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3323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5"/>
      <c r="AF3089" s="64"/>
      <c r="AG3089" s="12" t="s">
        <v>51</v>
      </c>
      <c r="AH3089" s="9"/>
      <c r="AI3089" t="e">
        <v>#N/A</v>
      </c>
    </row>
    <row r="3090" spans="1:35" ht="14.25" hidden="1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3323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5"/>
      <c r="AF3090" s="64"/>
      <c r="AG3090" s="12" t="s">
        <v>51</v>
      </c>
      <c r="AH3090" s="9"/>
      <c r="AI3090" t="e">
        <v>#N/A</v>
      </c>
    </row>
    <row r="3091" spans="1:35" ht="14.25" hidden="1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3323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5"/>
      <c r="AF3091" s="64"/>
      <c r="AG3091" s="12" t="s">
        <v>51</v>
      </c>
      <c r="AH3091" s="9">
        <v>0</v>
      </c>
      <c r="AI3091" t="e">
        <v>#N/A</v>
      </c>
    </row>
    <row r="3092" spans="1:35" ht="14.25" hidden="1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3323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5"/>
      <c r="AF3092" s="64"/>
      <c r="AG3092" s="12" t="s">
        <v>51</v>
      </c>
      <c r="AH3092" s="9">
        <v>0</v>
      </c>
      <c r="AI3092" t="e">
        <v>#N/A</v>
      </c>
    </row>
    <row r="3093" spans="1:35" ht="14.25" hidden="1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3323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5"/>
      <c r="AF3093" s="64"/>
      <c r="AG3093" s="12" t="s">
        <v>51</v>
      </c>
      <c r="AH3093" s="9">
        <v>0</v>
      </c>
      <c r="AI3093" t="e">
        <v>#N/A</v>
      </c>
    </row>
    <row r="3094" spans="1:35" ht="14.25" hidden="1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3323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5"/>
      <c r="AF3094" s="64"/>
      <c r="AG3094" s="12" t="s">
        <v>51</v>
      </c>
      <c r="AH3094" s="9">
        <v>0</v>
      </c>
      <c r="AI3094">
        <v>23</v>
      </c>
    </row>
    <row r="3095" spans="1:35" ht="14.25" hidden="1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3323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5"/>
      <c r="AF3095" s="64"/>
      <c r="AG3095" s="12" t="s">
        <v>51</v>
      </c>
      <c r="AH3095" s="9"/>
      <c r="AI3095">
        <v>34</v>
      </c>
    </row>
    <row r="3096" spans="1:35" ht="14.25" hidden="1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3323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5"/>
      <c r="AF3096" s="64"/>
      <c r="AG3096" s="12" t="s">
        <v>51</v>
      </c>
      <c r="AH3096" s="9"/>
      <c r="AI3096" t="e">
        <v>#N/A</v>
      </c>
    </row>
    <row r="3097" spans="1:35" ht="14.25" hidden="1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3323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5"/>
      <c r="AF3097" s="64"/>
      <c r="AG3097" s="12" t="s">
        <v>51</v>
      </c>
      <c r="AH3097" s="9"/>
      <c r="AI3097" t="e">
        <v>#N/A</v>
      </c>
    </row>
    <row r="3098" spans="1:35" ht="14.25" hidden="1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3323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5"/>
      <c r="AF3098" s="64"/>
      <c r="AG3098" s="12" t="s">
        <v>42</v>
      </c>
      <c r="AH3098" s="9">
        <v>0</v>
      </c>
      <c r="AI3098" t="e">
        <v>#N/A</v>
      </c>
    </row>
    <row r="3099" spans="1:35" ht="14.25" hidden="1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3323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5"/>
      <c r="AF3099" s="64"/>
      <c r="AG3099" s="12" t="s">
        <v>51</v>
      </c>
      <c r="AH3099" s="9">
        <v>0</v>
      </c>
      <c r="AI3099" t="e">
        <v>#N/A</v>
      </c>
    </row>
    <row r="3100" spans="1:35" ht="14.25" hidden="1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3323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5"/>
      <c r="AF3100" s="64"/>
      <c r="AG3100" s="12" t="s">
        <v>51</v>
      </c>
      <c r="AH3100" s="9">
        <v>0</v>
      </c>
      <c r="AI3100" t="e">
        <v>#N/A</v>
      </c>
    </row>
    <row r="3101" spans="1:35" ht="14.25" hidden="1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3323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5"/>
      <c r="AF3101" s="64"/>
      <c r="AG3101" s="12" t="s">
        <v>51</v>
      </c>
      <c r="AH3101" s="9">
        <v>0</v>
      </c>
      <c r="AI3101" t="e">
        <v>#N/A</v>
      </c>
    </row>
    <row r="3102" spans="1:35" ht="14.25" hidden="1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3323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5"/>
      <c r="AF3102" s="64"/>
      <c r="AG3102" s="12" t="s">
        <v>80</v>
      </c>
      <c r="AH3102" s="9"/>
      <c r="AI3102" t="e">
        <v>#N/A</v>
      </c>
    </row>
    <row r="3103" spans="1:35" ht="14.25" hidden="1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3323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5"/>
      <c r="AF3103" s="64"/>
      <c r="AG3103" s="12" t="s">
        <v>51</v>
      </c>
      <c r="AH3103" s="9"/>
      <c r="AI3103" t="e">
        <v>#N/A</v>
      </c>
    </row>
    <row r="3104" spans="1:35" ht="14.25" hidden="1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3323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5"/>
      <c r="AF3104" s="64"/>
      <c r="AG3104" s="12" t="s">
        <v>51</v>
      </c>
      <c r="AH3104" s="9"/>
      <c r="AI3104" t="e">
        <v>#N/A</v>
      </c>
    </row>
    <row r="3105" spans="1:35" ht="14.25" hidden="1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3323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5"/>
      <c r="AF3105" s="64"/>
      <c r="AG3105" s="12" t="s">
        <v>51</v>
      </c>
      <c r="AH3105" s="9">
        <v>0</v>
      </c>
      <c r="AI3105" t="e">
        <v>#N/A</v>
      </c>
    </row>
    <row r="3106" spans="1:35" ht="14.25" hidden="1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3323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5"/>
      <c r="AF3106" s="64"/>
      <c r="AG3106" s="12" t="s">
        <v>51</v>
      </c>
      <c r="AH3106" s="9"/>
      <c r="AI3106" t="e">
        <v>#N/A</v>
      </c>
    </row>
    <row r="3107" spans="1:35" ht="14.25" hidden="1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3323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5"/>
      <c r="AF3107" s="64"/>
      <c r="AG3107" s="12" t="s">
        <v>51</v>
      </c>
      <c r="AH3107" s="9">
        <v>0</v>
      </c>
      <c r="AI3107" t="e">
        <v>#N/A</v>
      </c>
    </row>
    <row r="3108" spans="1:35" ht="14.25" hidden="1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3323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5"/>
      <c r="AF3108" s="64"/>
      <c r="AG3108" s="12" t="s">
        <v>51</v>
      </c>
      <c r="AH3108" s="9"/>
      <c r="AI3108" t="e">
        <v>#N/A</v>
      </c>
    </row>
    <row r="3109" spans="1:35" ht="14.25" hidden="1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3323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5"/>
      <c r="AF3109" s="64"/>
      <c r="AG3109" s="12" t="s">
        <v>51</v>
      </c>
      <c r="AH3109" s="9"/>
      <c r="AI3109" t="e">
        <v>#N/A</v>
      </c>
    </row>
    <row r="3110" spans="1:35" ht="14.25" hidden="1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3323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5"/>
      <c r="AF3110" s="64"/>
      <c r="AG3110" s="12" t="s">
        <v>51</v>
      </c>
      <c r="AH3110" s="9"/>
      <c r="AI3110" t="e">
        <v>#N/A</v>
      </c>
    </row>
    <row r="3111" spans="1:35" ht="14.25" hidden="1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3323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5"/>
      <c r="AF3111" s="64"/>
      <c r="AG3111" s="12" t="s">
        <v>51</v>
      </c>
      <c r="AH3111" s="9"/>
      <c r="AI3111" t="e">
        <v>#N/A</v>
      </c>
    </row>
    <row r="3112" spans="1:35" ht="14.25" hidden="1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3323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5"/>
      <c r="AF3112" s="64"/>
      <c r="AG3112" s="12" t="s">
        <v>51</v>
      </c>
      <c r="AH3112" s="9"/>
      <c r="AI3112" t="e">
        <v>#N/A</v>
      </c>
    </row>
    <row r="3113" spans="1:35" ht="14.25" hidden="1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3323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5"/>
      <c r="AF3113" s="64"/>
      <c r="AG3113" s="12" t="s">
        <v>51</v>
      </c>
      <c r="AH3113" s="9"/>
      <c r="AI3113" t="e">
        <v>#N/A</v>
      </c>
    </row>
    <row r="3114" spans="1:35" ht="14.25" hidden="1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3323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5"/>
      <c r="AF3114" s="64"/>
      <c r="AG3114" s="12" t="s">
        <v>51</v>
      </c>
      <c r="AH3114" s="9">
        <v>0</v>
      </c>
      <c r="AI3114" t="e">
        <v>#N/A</v>
      </c>
    </row>
    <row r="3115" spans="1:35" ht="14.25" hidden="1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3323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5"/>
      <c r="AF3115" s="64"/>
      <c r="AG3115" s="12" t="s">
        <v>51</v>
      </c>
      <c r="AH3115" s="9"/>
      <c r="AI3115" t="e">
        <v>#N/A</v>
      </c>
    </row>
    <row r="3116" spans="1:35" ht="14.25" hidden="1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3323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5"/>
      <c r="AF3116" s="64"/>
      <c r="AG3116" s="12" t="s">
        <v>51</v>
      </c>
      <c r="AH3116" s="9"/>
      <c r="AI3116" t="e">
        <v>#N/A</v>
      </c>
    </row>
    <row r="3117" spans="1:35" ht="14.25" hidden="1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3323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5"/>
      <c r="AF3117" s="64"/>
      <c r="AG3117" s="12" t="s">
        <v>51</v>
      </c>
      <c r="AH3117" s="9"/>
      <c r="AI3117" t="e">
        <v>#N/A</v>
      </c>
    </row>
    <row r="3118" spans="1:35" ht="14.25" hidden="1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3323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5"/>
      <c r="AF3118" s="64"/>
      <c r="AG3118" s="12" t="s">
        <v>51</v>
      </c>
      <c r="AH3118" s="9"/>
      <c r="AI3118" t="e">
        <v>#N/A</v>
      </c>
    </row>
    <row r="3119" spans="1:35" ht="14.25" hidden="1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3323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5"/>
      <c r="AF3119" s="64"/>
      <c r="AG3119" s="12" t="s">
        <v>51</v>
      </c>
      <c r="AH3119" s="9"/>
      <c r="AI3119" t="e">
        <v>#N/A</v>
      </c>
    </row>
    <row r="3120" spans="1:35" ht="14.25" hidden="1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3323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5"/>
      <c r="AF3120" s="64"/>
      <c r="AG3120" s="12" t="s">
        <v>51</v>
      </c>
      <c r="AH3120" s="9"/>
      <c r="AI3120" t="e">
        <v>#N/A</v>
      </c>
    </row>
    <row r="3121" spans="1:35" ht="14.25" hidden="1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3323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5"/>
      <c r="AF3121" s="64"/>
      <c r="AG3121" s="12" t="s">
        <v>51</v>
      </c>
      <c r="AH3121" s="9"/>
      <c r="AI3121" t="e">
        <v>#N/A</v>
      </c>
    </row>
    <row r="3122" spans="1:35" ht="14.25" hidden="1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3323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5"/>
      <c r="AF3122" s="64"/>
      <c r="AG3122" s="12" t="s">
        <v>51</v>
      </c>
      <c r="AH3122" s="9"/>
      <c r="AI3122" t="e">
        <v>#N/A</v>
      </c>
    </row>
    <row r="3123" spans="1:35" ht="14.25" hidden="1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3323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5"/>
      <c r="AF3123" s="64"/>
      <c r="AG3123" s="12" t="s">
        <v>51</v>
      </c>
      <c r="AH3123" s="9"/>
      <c r="AI3123" t="e">
        <v>#N/A</v>
      </c>
    </row>
    <row r="3124" spans="1:35" ht="14.25" hidden="1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3323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5"/>
      <c r="AF3124" s="64"/>
      <c r="AG3124" s="12" t="s">
        <v>51</v>
      </c>
      <c r="AH3124" s="9"/>
      <c r="AI3124" t="e">
        <v>#N/A</v>
      </c>
    </row>
    <row r="3125" spans="1:35" ht="14.25" hidden="1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3323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5"/>
      <c r="AF3125" s="64"/>
      <c r="AG3125" s="12" t="s">
        <v>51</v>
      </c>
      <c r="AH3125" s="9"/>
      <c r="AI3125" t="e">
        <v>#N/A</v>
      </c>
    </row>
    <row r="3126" spans="1:35" ht="14.25" hidden="1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3323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5"/>
      <c r="AF3126" s="64"/>
      <c r="AG3126" s="12" t="s">
        <v>51</v>
      </c>
      <c r="AH3126" s="9"/>
      <c r="AI3126" t="e">
        <v>#N/A</v>
      </c>
    </row>
    <row r="3127" spans="1:35" ht="14.25" hidden="1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3323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5"/>
      <c r="AF3127" s="64"/>
      <c r="AG3127" s="12" t="s">
        <v>51</v>
      </c>
      <c r="AH3127" s="9"/>
      <c r="AI3127" t="e">
        <v>#N/A</v>
      </c>
    </row>
    <row r="3128" spans="1:35" ht="14.25" hidden="1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3323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5"/>
      <c r="AF3128" s="64"/>
      <c r="AG3128" s="12" t="s">
        <v>51</v>
      </c>
      <c r="AH3128" s="9"/>
      <c r="AI3128" t="e">
        <v>#N/A</v>
      </c>
    </row>
    <row r="3129" spans="1:35" ht="14.25" hidden="1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3323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5"/>
      <c r="AF3129" s="64"/>
      <c r="AG3129" s="12" t="s">
        <v>51</v>
      </c>
      <c r="AH3129" s="9"/>
      <c r="AI3129" t="e">
        <v>#N/A</v>
      </c>
    </row>
    <row r="3130" spans="1:35" ht="14.25" hidden="1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3323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5"/>
      <c r="AF3130" s="64"/>
      <c r="AG3130" s="12" t="s">
        <v>51</v>
      </c>
      <c r="AH3130" s="9"/>
      <c r="AI3130" t="e">
        <v>#N/A</v>
      </c>
    </row>
    <row r="3131" spans="1:35" ht="14.25" hidden="1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3323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5"/>
      <c r="AF3131" s="64"/>
      <c r="AG3131" s="12" t="s">
        <v>51</v>
      </c>
      <c r="AH3131" s="9"/>
      <c r="AI3131" t="e">
        <v>#N/A</v>
      </c>
    </row>
    <row r="3132" spans="1:35" ht="14.25" hidden="1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3323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5"/>
      <c r="AF3132" s="64"/>
      <c r="AG3132" s="12" t="s">
        <v>51</v>
      </c>
      <c r="AH3132" s="9"/>
      <c r="AI3132" t="e">
        <v>#N/A</v>
      </c>
    </row>
    <row r="3133" spans="1:35" ht="14.25" hidden="1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3323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5"/>
      <c r="AF3133" s="64"/>
      <c r="AG3133" s="12" t="s">
        <v>51</v>
      </c>
      <c r="AH3133" s="9"/>
      <c r="AI3133" t="e">
        <v>#N/A</v>
      </c>
    </row>
    <row r="3134" spans="1:35" ht="14.25" hidden="1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3323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5"/>
      <c r="AF3134" s="64"/>
      <c r="AG3134" s="12" t="s">
        <v>51</v>
      </c>
      <c r="AH3134" s="9"/>
      <c r="AI3134" t="e">
        <v>#N/A</v>
      </c>
    </row>
    <row r="3135" spans="1:35" ht="14.25" hidden="1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3323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5"/>
      <c r="AF3135" s="64"/>
      <c r="AG3135" s="12" t="s">
        <v>51</v>
      </c>
      <c r="AH3135" s="9"/>
      <c r="AI3135" t="e">
        <v>#N/A</v>
      </c>
    </row>
    <row r="3136" spans="1:35" ht="14.25" hidden="1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3323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5"/>
      <c r="AF3136" s="64"/>
      <c r="AG3136" s="12" t="s">
        <v>51</v>
      </c>
      <c r="AH3136" s="9"/>
      <c r="AI3136" t="e">
        <v>#N/A</v>
      </c>
    </row>
    <row r="3137" spans="1:35" ht="14.25" hidden="1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3323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5"/>
      <c r="AF3137" s="64"/>
      <c r="AG3137" s="12" t="s">
        <v>51</v>
      </c>
      <c r="AH3137" s="9"/>
      <c r="AI3137" t="e">
        <v>#N/A</v>
      </c>
    </row>
    <row r="3138" spans="1:35" ht="14.25" hidden="1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3323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5"/>
      <c r="AF3138" s="64"/>
      <c r="AG3138" s="12" t="s">
        <v>51</v>
      </c>
      <c r="AH3138" s="9"/>
      <c r="AI3138" t="e">
        <v>#N/A</v>
      </c>
    </row>
    <row r="3139" spans="1:35" ht="14.25" hidden="1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3323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5"/>
      <c r="AF3139" s="64"/>
      <c r="AG3139" s="12" t="s">
        <v>51</v>
      </c>
      <c r="AH3139" s="9"/>
      <c r="AI3139" t="e">
        <v>#N/A</v>
      </c>
    </row>
    <row r="3140" spans="1:35" ht="14.25" hidden="1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3323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5"/>
      <c r="AF3140" s="64"/>
      <c r="AG3140" s="12" t="s">
        <v>51</v>
      </c>
      <c r="AH3140" s="9"/>
      <c r="AI3140" t="e">
        <v>#N/A</v>
      </c>
    </row>
    <row r="3141" spans="1:35" ht="14.25" hidden="1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3323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5"/>
      <c r="AF3141" s="64"/>
      <c r="AG3141" s="12" t="s">
        <v>51</v>
      </c>
      <c r="AH3141" s="9"/>
      <c r="AI3141" t="e">
        <v>#N/A</v>
      </c>
    </row>
    <row r="3142" spans="1:35" ht="14.25" hidden="1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3323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5"/>
      <c r="AF3142" s="64"/>
      <c r="AG3142" s="12" t="s">
        <v>51</v>
      </c>
      <c r="AH3142" s="9"/>
      <c r="AI3142" t="e">
        <v>#N/A</v>
      </c>
    </row>
    <row r="3143" spans="1:35" ht="14.25" hidden="1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3323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5"/>
      <c r="AF3143" s="64"/>
      <c r="AG3143" s="12" t="s">
        <v>51</v>
      </c>
      <c r="AH3143" s="9"/>
      <c r="AI3143" t="e">
        <v>#N/A</v>
      </c>
    </row>
    <row r="3144" spans="1:35" ht="14.25" hidden="1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3323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5"/>
      <c r="AF3144" s="64"/>
      <c r="AG3144" s="12" t="s">
        <v>51</v>
      </c>
      <c r="AH3144" s="9"/>
      <c r="AI3144" t="e">
        <v>#N/A</v>
      </c>
    </row>
    <row r="3145" spans="1:35" ht="14.25" hidden="1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3323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5"/>
      <c r="AF3145" s="64"/>
      <c r="AG3145" s="12" t="s">
        <v>51</v>
      </c>
      <c r="AH3145" s="9"/>
      <c r="AI3145" t="e">
        <v>#N/A</v>
      </c>
    </row>
    <row r="3146" spans="1:35" ht="14.25" hidden="1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3323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5"/>
      <c r="AF3146" s="64"/>
      <c r="AG3146" s="12" t="s">
        <v>42</v>
      </c>
      <c r="AH3146" s="9"/>
      <c r="AI3146" t="e">
        <v>#N/A</v>
      </c>
    </row>
    <row r="3147" spans="1:35" ht="14.25" hidden="1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3323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5"/>
      <c r="AF3147" s="64"/>
      <c r="AG3147" s="12" t="s">
        <v>51</v>
      </c>
      <c r="AH3147" s="9"/>
      <c r="AI3147" t="e">
        <v>#N/A</v>
      </c>
    </row>
    <row r="3148" spans="1:35" ht="14.25" hidden="1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3323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5"/>
      <c r="AF3148" s="64"/>
      <c r="AG3148" s="12" t="s">
        <v>51</v>
      </c>
      <c r="AH3148" s="9"/>
      <c r="AI3148" t="e">
        <v>#N/A</v>
      </c>
    </row>
    <row r="3149" spans="1:35" ht="14.25" hidden="1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3323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5"/>
      <c r="AF3149" s="64"/>
      <c r="AG3149" s="12" t="s">
        <v>51</v>
      </c>
      <c r="AH3149" s="9">
        <v>0</v>
      </c>
      <c r="AI3149" t="e">
        <v>#N/A</v>
      </c>
    </row>
    <row r="3150" spans="1:35" ht="14.25" hidden="1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3323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5"/>
      <c r="AF3150" s="64"/>
      <c r="AG3150" s="12" t="s">
        <v>51</v>
      </c>
      <c r="AH3150" s="9"/>
      <c r="AI3150" t="e">
        <v>#N/A</v>
      </c>
    </row>
    <row r="3151" spans="1:35" ht="14.25" hidden="1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3323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5"/>
      <c r="AF3151" s="64"/>
      <c r="AG3151" s="12" t="s">
        <v>51</v>
      </c>
      <c r="AH3151" s="9"/>
      <c r="AI3151" t="e">
        <v>#N/A</v>
      </c>
    </row>
    <row r="3152" spans="1:35" ht="14.25" hidden="1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3323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5"/>
      <c r="AF3152" s="64"/>
      <c r="AG3152" s="12" t="s">
        <v>51</v>
      </c>
      <c r="AH3152" s="9">
        <v>0</v>
      </c>
      <c r="AI3152" t="e">
        <v>#N/A</v>
      </c>
    </row>
    <row r="3153" spans="1:35" ht="14.25" hidden="1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3323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5"/>
      <c r="AF3153" s="64"/>
      <c r="AG3153" s="12" t="s">
        <v>51</v>
      </c>
      <c r="AH3153" s="9"/>
      <c r="AI3153" t="e">
        <v>#N/A</v>
      </c>
    </row>
    <row r="3154" spans="1:35" ht="14.25" hidden="1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3323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5"/>
      <c r="AF3154" s="64"/>
      <c r="AG3154" s="12" t="s">
        <v>51</v>
      </c>
      <c r="AH3154" s="9"/>
      <c r="AI3154" t="e">
        <v>#N/A</v>
      </c>
    </row>
    <row r="3155" spans="1:35" ht="14.25" hidden="1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3323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5"/>
      <c r="AF3155" s="64"/>
      <c r="AG3155" s="12" t="s">
        <v>51</v>
      </c>
      <c r="AH3155" s="9"/>
      <c r="AI3155" t="e">
        <v>#N/A</v>
      </c>
    </row>
    <row r="3156" spans="1:35" ht="14.25" hidden="1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3323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5"/>
      <c r="AF3156" s="64"/>
      <c r="AG3156" s="12" t="s">
        <v>51</v>
      </c>
      <c r="AH3156" s="9"/>
      <c r="AI3156" t="e">
        <v>#N/A</v>
      </c>
    </row>
    <row r="3157" spans="1:35" ht="14.25" hidden="1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3323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5"/>
      <c r="AF3157" s="64"/>
      <c r="AG3157" s="12" t="s">
        <v>51</v>
      </c>
      <c r="AH3157" s="9"/>
      <c r="AI3157" t="e">
        <v>#N/A</v>
      </c>
    </row>
    <row r="3158" spans="1:35" ht="14.25" hidden="1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3323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5"/>
      <c r="AF3158" s="64"/>
      <c r="AG3158" s="12" t="s">
        <v>51</v>
      </c>
      <c r="AH3158" s="9"/>
      <c r="AI3158" t="e">
        <v>#N/A</v>
      </c>
    </row>
    <row r="3159" spans="1:35" ht="14.25" hidden="1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3323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5"/>
      <c r="AF3159" s="64"/>
      <c r="AG3159" s="12" t="s">
        <v>42</v>
      </c>
      <c r="AH3159" s="9"/>
      <c r="AI3159" t="e">
        <v>#N/A</v>
      </c>
    </row>
    <row r="3160" spans="1:35" ht="14.25" hidden="1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3323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5"/>
      <c r="AF3160" s="64"/>
      <c r="AG3160" s="12" t="s">
        <v>51</v>
      </c>
      <c r="AH3160" s="9">
        <v>0</v>
      </c>
      <c r="AI3160" t="e">
        <v>#N/A</v>
      </c>
    </row>
    <row r="3161" spans="1:35" ht="14.25" hidden="1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3323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5"/>
      <c r="AF3161" s="64"/>
      <c r="AG3161" s="12" t="s">
        <v>51</v>
      </c>
      <c r="AH3161" s="9"/>
      <c r="AI3161" t="e">
        <v>#N/A</v>
      </c>
    </row>
    <row r="3162" spans="1:35" ht="14.25" hidden="1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3323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5"/>
      <c r="AF3162" s="64"/>
      <c r="AG3162" s="12" t="s">
        <v>51</v>
      </c>
      <c r="AH3162" s="9"/>
      <c r="AI3162" t="e">
        <v>#N/A</v>
      </c>
    </row>
    <row r="3163" spans="1:35" ht="14.25" hidden="1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3323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5"/>
      <c r="AF3163" s="64"/>
      <c r="AG3163" s="12" t="s">
        <v>42</v>
      </c>
      <c r="AH3163" s="9">
        <v>0</v>
      </c>
      <c r="AI3163" t="e">
        <v>#N/A</v>
      </c>
    </row>
    <row r="3164" spans="1:35" ht="14.25" hidden="1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3323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5"/>
      <c r="AF3164" s="64"/>
      <c r="AG3164" s="12" t="s">
        <v>51</v>
      </c>
      <c r="AH3164" s="9"/>
      <c r="AI3164" t="e">
        <v>#N/A</v>
      </c>
    </row>
    <row r="3165" spans="1:35" ht="14.25" hidden="1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3323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5"/>
      <c r="AF3165" s="64"/>
      <c r="AG3165" s="12" t="s">
        <v>51</v>
      </c>
      <c r="AH3165" s="9"/>
      <c r="AI3165" t="e">
        <v>#N/A</v>
      </c>
    </row>
    <row r="3166" spans="1:35" ht="14.25" hidden="1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3323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5"/>
      <c r="AF3166" s="64"/>
      <c r="AG3166" s="12" t="s">
        <v>42</v>
      </c>
      <c r="AH3166" s="9">
        <v>0</v>
      </c>
      <c r="AI3166" t="e">
        <v>#N/A</v>
      </c>
    </row>
    <row r="3167" spans="1:35" ht="14.25" hidden="1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3323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5"/>
      <c r="AF3167" s="64"/>
      <c r="AG3167" s="12" t="s">
        <v>51</v>
      </c>
      <c r="AH3167" s="9"/>
      <c r="AI3167" t="e">
        <v>#N/A</v>
      </c>
    </row>
    <row r="3168" spans="1:35" ht="14.25" hidden="1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3323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5"/>
      <c r="AF3168" s="64"/>
      <c r="AG3168" s="12" t="s">
        <v>51</v>
      </c>
      <c r="AH3168" s="9">
        <v>0</v>
      </c>
      <c r="AI3168" t="e">
        <v>#N/A</v>
      </c>
    </row>
    <row r="3169" spans="1:35" ht="14.25" hidden="1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3323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5"/>
      <c r="AF3169" s="64"/>
      <c r="AG3169" s="12" t="s">
        <v>51</v>
      </c>
      <c r="AH3169" s="9"/>
      <c r="AI3169" t="e">
        <v>#N/A</v>
      </c>
    </row>
    <row r="3170" spans="1:35" ht="14.25" hidden="1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3323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5"/>
      <c r="AF3170" s="64"/>
      <c r="AG3170" s="12" t="s">
        <v>51</v>
      </c>
      <c r="AH3170" s="9"/>
      <c r="AI3170" t="e">
        <v>#N/A</v>
      </c>
    </row>
    <row r="3171" spans="1:35" ht="14.25" hidden="1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3323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5"/>
      <c r="AF3171" s="64"/>
      <c r="AG3171" s="12" t="s">
        <v>51</v>
      </c>
      <c r="AH3171" s="9"/>
      <c r="AI3171" t="e">
        <v>#N/A</v>
      </c>
    </row>
    <row r="3172" spans="1:35" ht="14.25" hidden="1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3323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5"/>
      <c r="AF3172" s="64"/>
      <c r="AG3172" s="12" t="s">
        <v>51</v>
      </c>
      <c r="AH3172" s="9"/>
      <c r="AI3172" t="e">
        <v>#N/A</v>
      </c>
    </row>
    <row r="3173" spans="1:35" ht="14.25" hidden="1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3323</v>
      </c>
      <c r="K3173" s="64" t="s">
        <v>32</v>
      </c>
      <c r="L3173" s="8" t="s">
        <v>921</v>
      </c>
      <c r="M3173" s="64"/>
      <c r="N3173" s="8" t="s">
        <v>40</v>
      </c>
      <c r="O3173" s="8" t="s">
        <v>41</v>
      </c>
      <c r="P3173" s="9">
        <v>0.02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54461.784313725511</v>
      </c>
      <c r="X3173" s="12"/>
      <c r="Y3173" s="13">
        <f t="shared" si="409"/>
        <v>0</v>
      </c>
      <c r="Z3173" s="14">
        <f t="shared" si="410"/>
        <v>54461.784313725511</v>
      </c>
      <c r="AA3173" s="12">
        <f t="shared" si="408"/>
        <v>1089.2356862745146</v>
      </c>
      <c r="AB3173" s="12">
        <f t="shared" si="407"/>
        <v>55551.020000000026</v>
      </c>
      <c r="AC3173" s="9">
        <v>4.4999999999999998E-2</v>
      </c>
      <c r="AD3173" s="64"/>
      <c r="AE3173" s="65"/>
      <c r="AF3173" s="64"/>
      <c r="AG3173" s="12" t="s">
        <v>51</v>
      </c>
      <c r="AH3173" s="9">
        <v>0</v>
      </c>
      <c r="AI3173" t="e">
        <v>#N/A</v>
      </c>
    </row>
    <row r="3174" spans="1:35" ht="14.25" hidden="1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3323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5"/>
      <c r="AF3174" s="64"/>
      <c r="AG3174" s="12" t="s">
        <v>51</v>
      </c>
      <c r="AH3174" s="9"/>
      <c r="AI3174" t="e">
        <v>#N/A</v>
      </c>
    </row>
    <row r="3175" spans="1:35" ht="14.25" hidden="1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3323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5"/>
      <c r="AF3175" s="64"/>
      <c r="AG3175" s="12" t="s">
        <v>42</v>
      </c>
      <c r="AH3175" s="9"/>
      <c r="AI3175" t="e">
        <v>#N/A</v>
      </c>
    </row>
    <row r="3176" spans="1:35" ht="14.25" hidden="1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3323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5"/>
      <c r="AF3176" s="64"/>
      <c r="AG3176" s="12" t="s">
        <v>42</v>
      </c>
      <c r="AH3176" s="9"/>
      <c r="AI3176" t="e">
        <v>#N/A</v>
      </c>
    </row>
    <row r="3177" spans="1:35" ht="14.25" hidden="1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3323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5"/>
      <c r="AF3177" s="64"/>
      <c r="AG3177" s="12" t="s">
        <v>51</v>
      </c>
      <c r="AH3177" s="9"/>
      <c r="AI3177" t="e">
        <v>#N/A</v>
      </c>
    </row>
    <row r="3178" spans="1:35" ht="14.25" hidden="1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3323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5"/>
      <c r="AF3178" s="64"/>
      <c r="AG3178" s="12" t="s">
        <v>51</v>
      </c>
      <c r="AH3178" s="9">
        <v>0</v>
      </c>
      <c r="AI3178" t="e">
        <v>#N/A</v>
      </c>
    </row>
    <row r="3179" spans="1:35" ht="14.25" hidden="1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3323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5"/>
      <c r="AF3179" s="64"/>
      <c r="AG3179" s="12" t="s">
        <v>42</v>
      </c>
      <c r="AH3179" s="9">
        <v>0</v>
      </c>
      <c r="AI3179" t="e">
        <v>#N/A</v>
      </c>
    </row>
    <row r="3180" spans="1:35" ht="14.25" hidden="1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3323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5"/>
      <c r="AF3180" s="64"/>
      <c r="AG3180" s="12" t="s">
        <v>42</v>
      </c>
      <c r="AH3180" s="9"/>
      <c r="AI3180" t="e">
        <v>#N/A</v>
      </c>
    </row>
    <row r="3181" spans="1:35" ht="14.25" hidden="1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3323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5"/>
      <c r="AF3181" s="64"/>
      <c r="AG3181" s="12" t="s">
        <v>51</v>
      </c>
      <c r="AH3181" s="9">
        <v>0</v>
      </c>
      <c r="AI3181" t="e">
        <v>#N/A</v>
      </c>
    </row>
    <row r="3182" spans="1:35" ht="14.25" hidden="1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3323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5"/>
      <c r="AF3182" s="64"/>
      <c r="AG3182" s="12" t="s">
        <v>51</v>
      </c>
      <c r="AH3182" s="9"/>
      <c r="AI3182" t="e">
        <v>#N/A</v>
      </c>
    </row>
    <row r="3183" spans="1:35" ht="14.25" hidden="1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3323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5"/>
      <c r="AF3183" s="64"/>
      <c r="AG3183" s="12" t="s">
        <v>51</v>
      </c>
      <c r="AH3183" s="9">
        <v>0</v>
      </c>
      <c r="AI3183" t="e">
        <v>#N/A</v>
      </c>
    </row>
    <row r="3184" spans="1:35" ht="14.25" hidden="1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3323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5"/>
      <c r="AF3184" s="64"/>
      <c r="AG3184" s="12" t="s">
        <v>51</v>
      </c>
      <c r="AH3184" s="9"/>
      <c r="AI3184" t="e">
        <v>#N/A</v>
      </c>
    </row>
    <row r="3185" spans="1:35" ht="14.25" hidden="1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3323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5"/>
      <c r="AF3185" s="64"/>
      <c r="AG3185" s="12" t="s">
        <v>51</v>
      </c>
      <c r="AH3185" s="9"/>
      <c r="AI3185" t="e">
        <v>#N/A</v>
      </c>
    </row>
    <row r="3186" spans="1:35" ht="14.25" hidden="1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3323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5"/>
      <c r="AF3186" s="64"/>
      <c r="AG3186" s="12" t="s">
        <v>51</v>
      </c>
      <c r="AH3186" s="9"/>
      <c r="AI3186" t="e">
        <v>#N/A</v>
      </c>
    </row>
    <row r="3187" spans="1:35" ht="14.25" hidden="1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3323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5"/>
      <c r="AF3187" s="64"/>
      <c r="AG3187" s="12" t="s">
        <v>51</v>
      </c>
      <c r="AH3187" s="9"/>
      <c r="AI3187" t="e">
        <v>#N/A</v>
      </c>
    </row>
    <row r="3188" spans="1:35" ht="14.25" hidden="1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3323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5"/>
      <c r="AF3188" s="64"/>
      <c r="AG3188" s="12" t="s">
        <v>51</v>
      </c>
      <c r="AH3188" s="9">
        <v>0</v>
      </c>
      <c r="AI3188" t="e">
        <v>#N/A</v>
      </c>
    </row>
    <row r="3189" spans="1:35" ht="14.25" hidden="1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3323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5"/>
      <c r="AF3189" s="64"/>
      <c r="AG3189" s="12" t="s">
        <v>42</v>
      </c>
      <c r="AH3189" s="9">
        <v>0</v>
      </c>
      <c r="AI3189" t="e">
        <v>#N/A</v>
      </c>
    </row>
    <row r="3190" spans="1:35" ht="14.25" hidden="1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3323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5"/>
      <c r="AF3190" s="64"/>
      <c r="AG3190" s="12" t="s">
        <v>42</v>
      </c>
      <c r="AH3190" s="9">
        <v>0</v>
      </c>
      <c r="AI3190" t="e">
        <v>#N/A</v>
      </c>
    </row>
    <row r="3191" spans="1:35" ht="14.25" hidden="1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3323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5"/>
      <c r="AF3191" s="64"/>
      <c r="AG3191" s="12" t="s">
        <v>42</v>
      </c>
      <c r="AH3191" s="9">
        <v>0</v>
      </c>
      <c r="AI3191" t="e">
        <v>#N/A</v>
      </c>
    </row>
    <row r="3192" spans="1:35" ht="14.25" hidden="1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3323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5"/>
      <c r="AF3192" s="64"/>
      <c r="AG3192" s="12" t="s">
        <v>42</v>
      </c>
      <c r="AH3192" s="9">
        <v>0</v>
      </c>
      <c r="AI3192" t="e">
        <v>#N/A</v>
      </c>
    </row>
    <row r="3193" spans="1:35" ht="14.25" hidden="1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3323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5"/>
      <c r="AF3193" s="64"/>
      <c r="AG3193" s="12" t="s">
        <v>51</v>
      </c>
      <c r="AH3193" s="9"/>
      <c r="AI3193" t="e">
        <v>#N/A</v>
      </c>
    </row>
    <row r="3194" spans="1:35" ht="14.25" hidden="1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3323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5"/>
      <c r="AF3194" s="64"/>
      <c r="AG3194" s="12" t="s">
        <v>42</v>
      </c>
      <c r="AH3194" s="9"/>
      <c r="AI3194" t="e">
        <v>#N/A</v>
      </c>
    </row>
    <row r="3195" spans="1:35" ht="14.25" hidden="1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3323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5"/>
      <c r="AF3195" s="64"/>
      <c r="AG3195" s="12" t="s">
        <v>51</v>
      </c>
      <c r="AH3195" s="9"/>
      <c r="AI3195" t="e">
        <v>#N/A</v>
      </c>
    </row>
    <row r="3196" spans="1:35" ht="14.25" hidden="1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3323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5"/>
      <c r="AF3196" s="64"/>
      <c r="AG3196" s="12" t="s">
        <v>51</v>
      </c>
      <c r="AH3196" s="9"/>
      <c r="AI3196" t="e">
        <v>#N/A</v>
      </c>
    </row>
    <row r="3197" spans="1:35" ht="14.25" hidden="1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3323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5"/>
      <c r="AF3197" s="64"/>
      <c r="AG3197" s="12" t="s">
        <v>51</v>
      </c>
      <c r="AH3197" s="9">
        <v>0</v>
      </c>
      <c r="AI3197" t="e">
        <v>#N/A</v>
      </c>
    </row>
    <row r="3198" spans="1:35" ht="14.25" hidden="1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3323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5"/>
      <c r="AF3198" s="64"/>
      <c r="AG3198" s="12" t="s">
        <v>51</v>
      </c>
      <c r="AH3198" s="9"/>
      <c r="AI3198" t="e">
        <v>#N/A</v>
      </c>
    </row>
    <row r="3199" spans="1:35" ht="14.25" hidden="1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3323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5"/>
      <c r="AF3199" s="64"/>
      <c r="AG3199" s="12" t="s">
        <v>42</v>
      </c>
      <c r="AH3199" s="9"/>
      <c r="AI3199" t="e">
        <v>#N/A</v>
      </c>
    </row>
    <row r="3200" spans="1:35" ht="14.25" hidden="1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3323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5"/>
      <c r="AF3200" s="64"/>
      <c r="AG3200" s="12" t="s">
        <v>51</v>
      </c>
      <c r="AH3200" s="9">
        <v>0</v>
      </c>
      <c r="AI3200" t="e">
        <v>#N/A</v>
      </c>
    </row>
    <row r="3201" spans="1:35" ht="14.25" hidden="1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3323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5"/>
      <c r="AF3201" s="64"/>
      <c r="AG3201" s="12" t="s">
        <v>51</v>
      </c>
      <c r="AH3201" s="9"/>
      <c r="AI3201" t="e">
        <v>#N/A</v>
      </c>
    </row>
    <row r="3202" spans="1:35" ht="14.25" hidden="1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3323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5"/>
      <c r="AF3202" s="64"/>
      <c r="AG3202" s="12" t="s">
        <v>51</v>
      </c>
      <c r="AH3202" s="9"/>
      <c r="AI3202" t="e">
        <v>#N/A</v>
      </c>
    </row>
    <row r="3203" spans="1:35" ht="14.25" hidden="1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3323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5"/>
      <c r="AF3203" s="64"/>
      <c r="AG3203" s="12" t="s">
        <v>51</v>
      </c>
      <c r="AH3203" s="9"/>
      <c r="AI3203" t="e">
        <v>#N/A</v>
      </c>
    </row>
    <row r="3204" spans="1:35" ht="14.25" hidden="1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3323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5"/>
      <c r="AF3204" s="64"/>
      <c r="AG3204" s="12" t="s">
        <v>51</v>
      </c>
      <c r="AH3204" s="9">
        <v>0</v>
      </c>
      <c r="AI3204" t="e">
        <v>#N/A</v>
      </c>
    </row>
    <row r="3205" spans="1:35" ht="14.25" hidden="1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3323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5"/>
      <c r="AF3205" s="64"/>
      <c r="AG3205" s="12" t="s">
        <v>51</v>
      </c>
      <c r="AH3205" s="9"/>
      <c r="AI3205" t="e">
        <v>#N/A</v>
      </c>
    </row>
    <row r="3206" spans="1:35" ht="14.25" hidden="1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3323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5"/>
      <c r="AF3206" s="64"/>
      <c r="AG3206" s="12" t="s">
        <v>51</v>
      </c>
      <c r="AH3206" s="9"/>
      <c r="AI3206" t="e">
        <v>#N/A</v>
      </c>
    </row>
    <row r="3207" spans="1:35" ht="14.25" hidden="1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3323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5"/>
      <c r="AF3207" s="64"/>
      <c r="AG3207" s="12" t="s">
        <v>51</v>
      </c>
      <c r="AH3207" s="9">
        <v>0</v>
      </c>
      <c r="AI3207" t="e">
        <v>#N/A</v>
      </c>
    </row>
    <row r="3208" spans="1:35" ht="14.25" hidden="1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3323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5"/>
      <c r="AF3208" s="64"/>
      <c r="AG3208" s="12" t="s">
        <v>42</v>
      </c>
      <c r="AH3208" s="9">
        <v>0</v>
      </c>
      <c r="AI3208" t="e">
        <v>#N/A</v>
      </c>
    </row>
    <row r="3209" spans="1:35" ht="14.25" hidden="1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3323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5"/>
      <c r="AF3209" s="64"/>
      <c r="AG3209" s="12" t="s">
        <v>51</v>
      </c>
      <c r="AH3209" s="9">
        <v>0</v>
      </c>
      <c r="AI3209" t="e">
        <v>#N/A</v>
      </c>
    </row>
    <row r="3210" spans="1:35" ht="14.25" hidden="1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3323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5"/>
      <c r="AF3210" s="64"/>
      <c r="AG3210" s="12" t="s">
        <v>51</v>
      </c>
      <c r="AH3210" s="9">
        <v>0</v>
      </c>
      <c r="AI3210" t="e">
        <v>#N/A</v>
      </c>
    </row>
    <row r="3211" spans="1:35" ht="14.25" hidden="1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3323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5"/>
      <c r="AF3211" s="64"/>
      <c r="AG3211" s="12" t="s">
        <v>51</v>
      </c>
      <c r="AH3211" s="9"/>
      <c r="AI3211" t="e">
        <v>#N/A</v>
      </c>
    </row>
    <row r="3212" spans="1:35" ht="14.25" hidden="1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3323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5"/>
      <c r="AF3212" s="64"/>
      <c r="AG3212" s="12" t="s">
        <v>51</v>
      </c>
      <c r="AH3212" s="9"/>
      <c r="AI3212" t="e">
        <v>#N/A</v>
      </c>
    </row>
    <row r="3213" spans="1:35" ht="14.25" hidden="1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3323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5"/>
      <c r="AF3213" s="64"/>
      <c r="AG3213" s="12" t="s">
        <v>51</v>
      </c>
      <c r="AH3213" s="9"/>
      <c r="AI3213">
        <v>67</v>
      </c>
    </row>
    <row r="3214" spans="1:35" ht="14.25" hidden="1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3323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5"/>
      <c r="AF3214" s="64"/>
      <c r="AG3214" s="12" t="s">
        <v>51</v>
      </c>
      <c r="AH3214" s="9"/>
      <c r="AI3214">
        <v>24</v>
      </c>
    </row>
    <row r="3215" spans="1:35" ht="14.25" hidden="1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3323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5"/>
      <c r="AF3215" s="64"/>
      <c r="AG3215" s="12" t="s">
        <v>51</v>
      </c>
      <c r="AH3215" s="9">
        <v>0</v>
      </c>
      <c r="AI3215" t="e">
        <v>#N/A</v>
      </c>
    </row>
    <row r="3216" spans="1:35" ht="14.25" hidden="1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3323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5"/>
      <c r="AF3216" s="64"/>
      <c r="AG3216" s="12" t="s">
        <v>51</v>
      </c>
      <c r="AH3216" s="9">
        <v>0</v>
      </c>
      <c r="AI3216">
        <v>4</v>
      </c>
    </row>
    <row r="3217" spans="1:35" ht="14.25" hidden="1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3323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5"/>
      <c r="AF3217" s="64"/>
      <c r="AG3217" s="12" t="s">
        <v>51</v>
      </c>
      <c r="AH3217" s="9">
        <v>0</v>
      </c>
      <c r="AI3217">
        <v>4</v>
      </c>
    </row>
    <row r="3218" spans="1:35" ht="14.25" hidden="1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3323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5"/>
      <c r="AF3218" s="64"/>
      <c r="AG3218" s="12" t="s">
        <v>51</v>
      </c>
      <c r="AH3218" s="9"/>
      <c r="AI3218" t="e">
        <v>#N/A</v>
      </c>
    </row>
    <row r="3219" spans="1:35" ht="14.25" hidden="1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3323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5"/>
      <c r="AF3219" s="64"/>
      <c r="AG3219" s="12" t="s">
        <v>51</v>
      </c>
      <c r="AH3219" s="9"/>
      <c r="AI3219" t="e">
        <v>#N/A</v>
      </c>
    </row>
    <row r="3220" spans="1:35" ht="14.25" hidden="1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3323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5"/>
      <c r="AF3220" s="64"/>
      <c r="AG3220" s="12" t="s">
        <v>51</v>
      </c>
      <c r="AH3220" s="9"/>
      <c r="AI3220" t="e">
        <v>#N/A</v>
      </c>
    </row>
    <row r="3221" spans="1:35" ht="14.25" hidden="1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3323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5"/>
      <c r="AF3221" s="64"/>
      <c r="AG3221" s="12" t="s">
        <v>51</v>
      </c>
      <c r="AH3221" s="9"/>
      <c r="AI3221" t="e">
        <v>#N/A</v>
      </c>
    </row>
    <row r="3222" spans="1:35" ht="14.25" hidden="1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3323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5"/>
      <c r="AF3222" s="64"/>
      <c r="AG3222" s="12" t="s">
        <v>51</v>
      </c>
      <c r="AH3222" s="9"/>
      <c r="AI3222" t="e">
        <v>#N/A</v>
      </c>
    </row>
    <row r="3223" spans="1:35" ht="14.25" hidden="1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3323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5"/>
      <c r="AF3223" s="64"/>
      <c r="AG3223" s="12" t="s">
        <v>51</v>
      </c>
      <c r="AH3223" s="9"/>
      <c r="AI3223" t="e">
        <v>#N/A</v>
      </c>
    </row>
    <row r="3224" spans="1:35" ht="14.25" hidden="1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3323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5"/>
      <c r="AF3224" s="64"/>
      <c r="AG3224" s="12" t="s">
        <v>51</v>
      </c>
      <c r="AH3224" s="9"/>
      <c r="AI3224" t="e">
        <v>#N/A</v>
      </c>
    </row>
    <row r="3225" spans="1:35" ht="14.25" hidden="1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3323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5"/>
      <c r="AF3225" s="64"/>
      <c r="AG3225" s="12" t="s">
        <v>51</v>
      </c>
      <c r="AH3225" s="9"/>
      <c r="AI3225" t="e">
        <v>#N/A</v>
      </c>
    </row>
    <row r="3226" spans="1:35" ht="14.25" hidden="1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3323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5"/>
      <c r="AF3226" s="64"/>
      <c r="AG3226" s="12" t="s">
        <v>51</v>
      </c>
      <c r="AH3226" s="9"/>
      <c r="AI3226" t="e">
        <v>#N/A</v>
      </c>
    </row>
    <row r="3227" spans="1:35" ht="14.25" hidden="1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3323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5"/>
      <c r="AF3227" s="64"/>
      <c r="AG3227" s="12" t="s">
        <v>51</v>
      </c>
      <c r="AH3227" s="9"/>
      <c r="AI3227" t="e">
        <v>#N/A</v>
      </c>
    </row>
    <row r="3228" spans="1:35" ht="14.25" hidden="1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3323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5"/>
      <c r="AF3228" s="64"/>
      <c r="AG3228" s="12" t="s">
        <v>51</v>
      </c>
      <c r="AH3228" s="9"/>
      <c r="AI3228" t="e">
        <v>#N/A</v>
      </c>
    </row>
    <row r="3229" spans="1:35" ht="14.25" hidden="1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3323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5"/>
      <c r="AF3229" s="64"/>
      <c r="AG3229" s="12" t="s">
        <v>51</v>
      </c>
      <c r="AH3229" s="9">
        <v>0</v>
      </c>
      <c r="AI3229" t="e">
        <v>#N/A</v>
      </c>
    </row>
    <row r="3230" spans="1:35" ht="14.25" hidden="1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3323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5"/>
      <c r="AF3230" s="64"/>
      <c r="AG3230" s="12" t="s">
        <v>51</v>
      </c>
      <c r="AH3230" s="9"/>
      <c r="AI3230" t="e">
        <v>#N/A</v>
      </c>
    </row>
    <row r="3231" spans="1:35" ht="14.25" hidden="1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3323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5"/>
      <c r="AF3231" s="64"/>
      <c r="AG3231" s="12" t="s">
        <v>51</v>
      </c>
      <c r="AH3231" s="9">
        <v>0</v>
      </c>
      <c r="AI3231" t="e">
        <v>#N/A</v>
      </c>
    </row>
    <row r="3232" spans="1:35" ht="14.25" hidden="1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3323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5"/>
      <c r="AF3232" s="64"/>
      <c r="AG3232" s="12" t="s">
        <v>51</v>
      </c>
      <c r="AH3232" s="9"/>
      <c r="AI3232" t="e">
        <v>#N/A</v>
      </c>
    </row>
    <row r="3233" spans="1:35" ht="14.25" hidden="1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3323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5"/>
      <c r="AF3233" s="64"/>
      <c r="AG3233" s="12" t="s">
        <v>51</v>
      </c>
      <c r="AH3233" s="9">
        <v>0</v>
      </c>
      <c r="AI3233" t="e">
        <v>#N/A</v>
      </c>
    </row>
    <row r="3234" spans="1:35" ht="14.25" hidden="1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3323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5"/>
      <c r="AF3234" s="64"/>
      <c r="AG3234" s="12" t="s">
        <v>51</v>
      </c>
      <c r="AH3234" s="9">
        <v>0</v>
      </c>
      <c r="AI3234" t="e">
        <v>#N/A</v>
      </c>
    </row>
    <row r="3235" spans="1:35" ht="14.25" hidden="1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3323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5"/>
      <c r="AF3235" s="64"/>
      <c r="AG3235" s="12" t="s">
        <v>51</v>
      </c>
      <c r="AH3235" s="9"/>
      <c r="AI3235" t="e">
        <v>#N/A</v>
      </c>
    </row>
    <row r="3236" spans="1:35" ht="14.25" hidden="1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3323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5"/>
      <c r="AF3236" s="64"/>
      <c r="AG3236" s="12" t="s">
        <v>51</v>
      </c>
      <c r="AH3236" s="9">
        <v>0</v>
      </c>
      <c r="AI3236" t="e">
        <v>#N/A</v>
      </c>
    </row>
    <row r="3237" spans="1:35" ht="14.25" hidden="1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3323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5"/>
      <c r="AF3237" s="64"/>
      <c r="AG3237" s="12" t="s">
        <v>51</v>
      </c>
      <c r="AH3237" s="9"/>
      <c r="AI3237" t="e">
        <v>#N/A</v>
      </c>
    </row>
    <row r="3238" spans="1:35" ht="14.25" hidden="1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3323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5"/>
      <c r="AF3238" s="64"/>
      <c r="AG3238" s="12" t="s">
        <v>51</v>
      </c>
      <c r="AH3238" s="9"/>
      <c r="AI3238" t="e">
        <v>#N/A</v>
      </c>
    </row>
    <row r="3239" spans="1:35" ht="14.25" hidden="1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3323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5"/>
      <c r="AF3239" s="64"/>
      <c r="AG3239" s="12" t="s">
        <v>51</v>
      </c>
      <c r="AH3239" s="9"/>
      <c r="AI3239" t="e">
        <v>#N/A</v>
      </c>
    </row>
    <row r="3240" spans="1:35" ht="14.25" hidden="1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3323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5"/>
      <c r="AF3240" s="64"/>
      <c r="AG3240" s="12" t="s">
        <v>51</v>
      </c>
      <c r="AH3240" s="9"/>
      <c r="AI3240" t="e">
        <v>#N/A</v>
      </c>
    </row>
    <row r="3241" spans="1:35" ht="14.25" hidden="1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3323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5"/>
      <c r="AF3241" s="64"/>
      <c r="AG3241" s="12" t="s">
        <v>51</v>
      </c>
      <c r="AH3241" s="9"/>
      <c r="AI3241" t="e">
        <v>#N/A</v>
      </c>
    </row>
    <row r="3242" spans="1:35" ht="14.25" hidden="1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3323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5"/>
      <c r="AF3242" s="64"/>
      <c r="AG3242" s="12" t="s">
        <v>51</v>
      </c>
      <c r="AH3242" s="9"/>
      <c r="AI3242" t="e">
        <v>#N/A</v>
      </c>
    </row>
    <row r="3243" spans="1:35" ht="14.25" hidden="1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3323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5"/>
      <c r="AF3243" s="64"/>
      <c r="AG3243" s="12" t="s">
        <v>51</v>
      </c>
      <c r="AH3243" s="9">
        <v>0</v>
      </c>
      <c r="AI3243">
        <v>4</v>
      </c>
    </row>
    <row r="3244" spans="1:35" ht="14.25" hidden="1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3323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5"/>
      <c r="AF3244" s="64"/>
      <c r="AG3244" s="12" t="s">
        <v>51</v>
      </c>
      <c r="AH3244" s="9">
        <v>0</v>
      </c>
      <c r="AI3244">
        <v>4</v>
      </c>
    </row>
    <row r="3245" spans="1:35" ht="14.25" hidden="1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3323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5"/>
      <c r="AF3245" s="64"/>
      <c r="AG3245" s="12" t="s">
        <v>51</v>
      </c>
      <c r="AH3245" s="9"/>
      <c r="AI3245" t="e">
        <v>#N/A</v>
      </c>
    </row>
    <row r="3246" spans="1:35" ht="14.25" hidden="1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3323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5"/>
      <c r="AF3246" s="64"/>
      <c r="AG3246" s="12" t="s">
        <v>51</v>
      </c>
      <c r="AH3246" s="9"/>
      <c r="AI3246" t="e">
        <v>#N/A</v>
      </c>
    </row>
    <row r="3247" spans="1:35" ht="14.25" hidden="1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3323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5"/>
      <c r="AF3247" s="64"/>
      <c r="AG3247" s="12" t="s">
        <v>51</v>
      </c>
      <c r="AH3247" s="9"/>
      <c r="AI3247">
        <v>41</v>
      </c>
    </row>
    <row r="3248" spans="1:35" ht="14.25" hidden="1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3323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5"/>
      <c r="AF3248" s="64"/>
      <c r="AG3248" s="12" t="s">
        <v>51</v>
      </c>
      <c r="AH3248" s="9"/>
      <c r="AI3248" t="e">
        <v>#N/A</v>
      </c>
    </row>
    <row r="3249" spans="1:35" ht="14.25" hidden="1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3323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5"/>
      <c r="AF3249" s="64"/>
      <c r="AG3249" s="12" t="s">
        <v>51</v>
      </c>
      <c r="AH3249" s="9"/>
      <c r="AI3249" t="e">
        <v>#N/A</v>
      </c>
    </row>
    <row r="3250" spans="1:35" ht="14.25" hidden="1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3323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5"/>
      <c r="AF3250" s="64"/>
      <c r="AG3250" s="12" t="s">
        <v>51</v>
      </c>
      <c r="AH3250" s="9"/>
      <c r="AI3250" t="e">
        <v>#N/A</v>
      </c>
    </row>
    <row r="3251" spans="1:35" ht="14.25" hidden="1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3323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5"/>
      <c r="AF3251" s="64"/>
      <c r="AG3251" s="12" t="s">
        <v>51</v>
      </c>
      <c r="AH3251" s="9"/>
      <c r="AI3251" t="e">
        <v>#N/A</v>
      </c>
    </row>
    <row r="3252" spans="1:35" ht="14.25" hidden="1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3323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5"/>
      <c r="AF3252" s="64"/>
      <c r="AG3252" s="12" t="s">
        <v>51</v>
      </c>
      <c r="AH3252" s="9">
        <v>0</v>
      </c>
      <c r="AI3252">
        <v>44</v>
      </c>
    </row>
    <row r="3253" spans="1:35" ht="14.25" hidden="1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3323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5"/>
      <c r="AF3253" s="64"/>
      <c r="AG3253" s="12" t="s">
        <v>51</v>
      </c>
      <c r="AH3253" s="9">
        <v>0</v>
      </c>
      <c r="AI3253">
        <v>44</v>
      </c>
    </row>
    <row r="3254" spans="1:35" ht="14.25" hidden="1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3323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5"/>
      <c r="AF3254" s="64"/>
      <c r="AG3254" s="12" t="s">
        <v>51</v>
      </c>
      <c r="AH3254" s="9"/>
      <c r="AI3254">
        <v>31</v>
      </c>
    </row>
    <row r="3255" spans="1:35" ht="14.25" hidden="1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3323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5"/>
      <c r="AF3255" s="64"/>
      <c r="AG3255" s="12" t="s">
        <v>51</v>
      </c>
      <c r="AH3255" s="9"/>
      <c r="AI3255" t="e">
        <v>#N/A</v>
      </c>
    </row>
    <row r="3256" spans="1:35" ht="14.25" hidden="1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3323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5"/>
      <c r="AF3256" s="64"/>
      <c r="AG3256" s="12" t="s">
        <v>51</v>
      </c>
      <c r="AH3256" s="9">
        <v>0</v>
      </c>
      <c r="AI3256" t="e">
        <v>#N/A</v>
      </c>
    </row>
    <row r="3257" spans="1:35" ht="14.25" hidden="1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3323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5"/>
      <c r="AF3257" s="64"/>
      <c r="AG3257" s="12" t="s">
        <v>51</v>
      </c>
      <c r="AH3257" s="9"/>
      <c r="AI3257" t="e">
        <v>#N/A</v>
      </c>
    </row>
    <row r="3258" spans="1:35" ht="14.25" hidden="1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3323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5"/>
      <c r="AF3258" s="64"/>
      <c r="AG3258" s="12" t="s">
        <v>51</v>
      </c>
      <c r="AH3258" s="9"/>
      <c r="AI3258" t="e">
        <v>#N/A</v>
      </c>
    </row>
    <row r="3259" spans="1:35" ht="14.25" hidden="1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3323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5"/>
      <c r="AF3259" s="64"/>
      <c r="AG3259" s="12" t="s">
        <v>51</v>
      </c>
      <c r="AH3259" s="9"/>
      <c r="AI3259" t="e">
        <v>#N/A</v>
      </c>
    </row>
    <row r="3260" spans="1:35" ht="14.25" hidden="1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3323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5"/>
      <c r="AF3260" s="64"/>
      <c r="AG3260" s="12" t="s">
        <v>51</v>
      </c>
      <c r="AH3260" s="9"/>
      <c r="AI3260" t="e">
        <v>#N/A</v>
      </c>
    </row>
    <row r="3261" spans="1:35" ht="14.25" hidden="1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3323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5"/>
      <c r="AF3261" s="64"/>
      <c r="AG3261" s="12" t="s">
        <v>51</v>
      </c>
      <c r="AH3261" s="9"/>
      <c r="AI3261" t="e">
        <v>#N/A</v>
      </c>
    </row>
    <row r="3262" spans="1:35" ht="14.25" hidden="1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3323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5"/>
      <c r="AF3262" s="64"/>
      <c r="AG3262" s="12" t="s">
        <v>51</v>
      </c>
      <c r="AH3262" s="9"/>
      <c r="AI3262" t="e">
        <v>#N/A</v>
      </c>
    </row>
    <row r="3263" spans="1:35" ht="14.25" hidden="1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3323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5"/>
      <c r="AF3263" s="64"/>
      <c r="AG3263" s="12" t="s">
        <v>80</v>
      </c>
      <c r="AH3263" s="9"/>
      <c r="AI3263" t="e">
        <v>#N/A</v>
      </c>
    </row>
    <row r="3264" spans="1:35" ht="14.25" hidden="1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3323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5"/>
      <c r="AF3264" s="64"/>
      <c r="AG3264" s="12" t="s">
        <v>80</v>
      </c>
      <c r="AH3264" s="9"/>
      <c r="AI3264" t="e">
        <v>#N/A</v>
      </c>
    </row>
    <row r="3265" spans="1:35" ht="14.25" hidden="1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3323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5"/>
      <c r="AF3265" s="64"/>
      <c r="AG3265" s="12" t="s">
        <v>80</v>
      </c>
      <c r="AH3265" s="9"/>
      <c r="AI3265" t="e">
        <v>#N/A</v>
      </c>
    </row>
    <row r="3266" spans="1:35" ht="14.25" hidden="1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1539</v>
      </c>
      <c r="F3266" s="8" t="s">
        <v>1539</v>
      </c>
      <c r="G3266" s="8" t="s">
        <v>1539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1540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8"/>
      <c r="AF3266" s="64"/>
      <c r="AG3266" s="12" t="s">
        <v>42</v>
      </c>
      <c r="AH3266" s="9">
        <v>0</v>
      </c>
      <c r="AI3266" t="e">
        <v>#N/A</v>
      </c>
    </row>
    <row r="3267" spans="1:35" ht="14.25" hidden="1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1539</v>
      </c>
      <c r="F3267" s="8" t="s">
        <v>1539</v>
      </c>
      <c r="G3267" s="8" t="s">
        <v>1539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1540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8"/>
      <c r="AF3267" s="64"/>
      <c r="AG3267" s="12" t="s">
        <v>42</v>
      </c>
      <c r="AH3267" s="9">
        <v>0</v>
      </c>
      <c r="AI3267" t="e">
        <v>#N/A</v>
      </c>
    </row>
    <row r="3268" spans="1:35" ht="14.25" hidden="1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1541</v>
      </c>
      <c r="F3268" s="8" t="s">
        <v>1541</v>
      </c>
      <c r="G3268" s="8" t="s">
        <v>1541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1543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8"/>
      <c r="AF3268" s="64"/>
      <c r="AG3268" s="12" t="s">
        <v>42</v>
      </c>
      <c r="AH3268" s="9">
        <v>0</v>
      </c>
      <c r="AI3268" t="e">
        <v>#N/A</v>
      </c>
    </row>
    <row r="3269" spans="1:35" ht="14.25" hidden="1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1541</v>
      </c>
      <c r="F3269" s="8" t="s">
        <v>1541</v>
      </c>
      <c r="G3269" s="8" t="s">
        <v>1541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1543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8"/>
      <c r="AF3269" s="64"/>
      <c r="AG3269" s="12" t="s">
        <v>42</v>
      </c>
      <c r="AH3269" s="9">
        <v>0</v>
      </c>
      <c r="AI3269" t="e">
        <v>#N/A</v>
      </c>
    </row>
    <row r="3270" spans="1:35" ht="14.25" hidden="1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1541</v>
      </c>
      <c r="F3270" s="8" t="s">
        <v>1541</v>
      </c>
      <c r="G3270" s="8" t="s">
        <v>1541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1544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8"/>
      <c r="AF3270" s="64"/>
      <c r="AG3270" s="12" t="s">
        <v>42</v>
      </c>
      <c r="AH3270" s="9">
        <v>0</v>
      </c>
      <c r="AI3270" t="e">
        <v>#N/A</v>
      </c>
    </row>
    <row r="3271" spans="1:35" ht="14.25" hidden="1" customHeight="1">
      <c r="A3271" s="7">
        <v>43862</v>
      </c>
      <c r="B3271" s="8" t="s">
        <v>32</v>
      </c>
      <c r="C3271" s="8" t="s">
        <v>1516</v>
      </c>
      <c r="D3271" s="8" t="s">
        <v>1554</v>
      </c>
      <c r="E3271" s="8" t="s">
        <v>1555</v>
      </c>
      <c r="F3271" s="8" t="s">
        <v>1555</v>
      </c>
      <c r="G3271" s="8" t="s">
        <v>1555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1556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8"/>
      <c r="AF3271" s="64"/>
      <c r="AG3271" s="12" t="s">
        <v>42</v>
      </c>
      <c r="AH3271" s="9">
        <v>0</v>
      </c>
      <c r="AI3271" t="e">
        <v>#N/A</v>
      </c>
    </row>
    <row r="3272" spans="1:35" ht="14.25" hidden="1" customHeight="1">
      <c r="A3272" s="7">
        <v>43862</v>
      </c>
      <c r="B3272" s="8" t="s">
        <v>32</v>
      </c>
      <c r="C3272" s="8" t="s">
        <v>1516</v>
      </c>
      <c r="D3272" s="8" t="s">
        <v>1554</v>
      </c>
      <c r="E3272" s="8" t="s">
        <v>1576</v>
      </c>
      <c r="F3272" s="8" t="s">
        <v>1576</v>
      </c>
      <c r="G3272" s="8" t="s">
        <v>1576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1578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8"/>
      <c r="AF3272" s="64"/>
      <c r="AG3272" s="12" t="s">
        <v>42</v>
      </c>
      <c r="AH3272" s="9">
        <v>0</v>
      </c>
      <c r="AI3272" t="e">
        <v>#N/A</v>
      </c>
    </row>
    <row r="3273" spans="1:35" ht="14.25" hidden="1" customHeight="1">
      <c r="A3273" s="7">
        <v>43862</v>
      </c>
      <c r="B3273" s="8" t="s">
        <v>32</v>
      </c>
      <c r="C3273" s="8" t="s">
        <v>1516</v>
      </c>
      <c r="D3273" s="8" t="s">
        <v>1554</v>
      </c>
      <c r="E3273" s="8" t="s">
        <v>1592</v>
      </c>
      <c r="F3273" s="8" t="s">
        <v>1592</v>
      </c>
      <c r="G3273" s="8" t="s">
        <v>1592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8"/>
      <c r="AF3273" s="64"/>
      <c r="AG3273" s="12" t="s">
        <v>42</v>
      </c>
      <c r="AH3273" s="9">
        <v>0</v>
      </c>
      <c r="AI3273" t="e">
        <v>#N/A</v>
      </c>
    </row>
    <row r="3274" spans="1:35" ht="14.25" hidden="1" customHeight="1">
      <c r="A3274" s="7">
        <v>43862</v>
      </c>
      <c r="B3274" s="8" t="s">
        <v>32</v>
      </c>
      <c r="C3274" s="8" t="s">
        <v>1516</v>
      </c>
      <c r="D3274" s="8" t="s">
        <v>1554</v>
      </c>
      <c r="E3274" s="8" t="s">
        <v>1592</v>
      </c>
      <c r="F3274" s="8" t="s">
        <v>1592</v>
      </c>
      <c r="G3274" s="8" t="s">
        <v>1592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8"/>
      <c r="AF3274" s="64"/>
      <c r="AG3274" s="12" t="s">
        <v>42</v>
      </c>
      <c r="AH3274" s="9">
        <v>0</v>
      </c>
      <c r="AI3274" t="e">
        <v>#N/A</v>
      </c>
    </row>
    <row r="3275" spans="1:35" ht="14.25" hidden="1" customHeight="1">
      <c r="A3275" s="7">
        <v>43862</v>
      </c>
      <c r="B3275" s="8" t="s">
        <v>32</v>
      </c>
      <c r="C3275" s="8" t="s">
        <v>1516</v>
      </c>
      <c r="D3275" s="8" t="s">
        <v>1554</v>
      </c>
      <c r="E3275" s="8" t="s">
        <v>1592</v>
      </c>
      <c r="F3275" s="8" t="s">
        <v>1592</v>
      </c>
      <c r="G3275" s="8" t="s">
        <v>1592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8"/>
      <c r="AF3275" s="64"/>
      <c r="AG3275" s="12" t="s">
        <v>42</v>
      </c>
      <c r="AH3275" s="9">
        <v>0</v>
      </c>
      <c r="AI3275" t="e">
        <v>#N/A</v>
      </c>
    </row>
    <row r="3276" spans="1:35" ht="14.25" hidden="1" customHeight="1">
      <c r="A3276" s="7">
        <v>43862</v>
      </c>
      <c r="B3276" s="8" t="s">
        <v>32</v>
      </c>
      <c r="C3276" s="8" t="s">
        <v>1516</v>
      </c>
      <c r="D3276" s="8" t="s">
        <v>1554</v>
      </c>
      <c r="E3276" s="8" t="s">
        <v>1539</v>
      </c>
      <c r="F3276" s="8" t="s">
        <v>1539</v>
      </c>
      <c r="G3276" s="8" t="s">
        <v>1539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8"/>
      <c r="AF3276" s="64"/>
      <c r="AG3276" s="12" t="s">
        <v>42</v>
      </c>
      <c r="AH3276" s="9">
        <v>0</v>
      </c>
      <c r="AI3276" t="e">
        <v>#N/A</v>
      </c>
    </row>
    <row r="3277" spans="1:35" ht="14.25" hidden="1" customHeight="1">
      <c r="A3277" s="7">
        <v>43862</v>
      </c>
      <c r="B3277" s="8" t="s">
        <v>32</v>
      </c>
      <c r="C3277" s="8" t="s">
        <v>1516</v>
      </c>
      <c r="D3277" s="8" t="s">
        <v>1554</v>
      </c>
      <c r="E3277" s="8" t="s">
        <v>1541</v>
      </c>
      <c r="F3277" s="8" t="s">
        <v>1541</v>
      </c>
      <c r="G3277" s="8" t="s">
        <v>1541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8"/>
      <c r="AF3277" s="64"/>
      <c r="AG3277" s="12" t="s">
        <v>42</v>
      </c>
      <c r="AH3277" s="9">
        <v>0</v>
      </c>
      <c r="AI3277" t="e">
        <v>#N/A</v>
      </c>
    </row>
    <row r="3278" spans="1:35" ht="14.25" hidden="1" customHeight="1">
      <c r="A3278" s="7">
        <v>43862</v>
      </c>
      <c r="B3278" s="8" t="s">
        <v>32</v>
      </c>
      <c r="C3278" s="8" t="s">
        <v>1516</v>
      </c>
      <c r="D3278" s="8" t="s">
        <v>1554</v>
      </c>
      <c r="E3278" s="8" t="s">
        <v>1541</v>
      </c>
      <c r="F3278" s="8" t="s">
        <v>1541</v>
      </c>
      <c r="G3278" s="8" t="s">
        <v>1541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8"/>
      <c r="AF3278" s="64"/>
      <c r="AG3278" s="12" t="s">
        <v>42</v>
      </c>
      <c r="AH3278" s="9">
        <v>0</v>
      </c>
      <c r="AI3278" t="e">
        <v>#N/A</v>
      </c>
    </row>
    <row r="3279" spans="1:35" ht="14.25" hidden="1" customHeight="1">
      <c r="A3279" s="7">
        <v>43862</v>
      </c>
      <c r="B3279" s="8" t="s">
        <v>32</v>
      </c>
      <c r="C3279" s="8" t="s">
        <v>1516</v>
      </c>
      <c r="D3279" s="8" t="s">
        <v>1554</v>
      </c>
      <c r="E3279" s="8" t="s">
        <v>1598</v>
      </c>
      <c r="F3279" s="8" t="s">
        <v>1598</v>
      </c>
      <c r="G3279" s="8" t="s">
        <v>1598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1599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8"/>
      <c r="AF3279" s="64"/>
      <c r="AG3279" s="12" t="s">
        <v>42</v>
      </c>
      <c r="AH3279" s="9">
        <v>0</v>
      </c>
      <c r="AI3279" t="e">
        <v>#N/A</v>
      </c>
    </row>
    <row r="3280" spans="1:35" ht="14.25" hidden="1" customHeight="1">
      <c r="A3280" s="7">
        <v>43862</v>
      </c>
      <c r="B3280" s="8" t="s">
        <v>32</v>
      </c>
      <c r="C3280" s="8" t="s">
        <v>1516</v>
      </c>
      <c r="D3280" s="8" t="s">
        <v>1554</v>
      </c>
      <c r="E3280" s="8" t="s">
        <v>1606</v>
      </c>
      <c r="F3280" s="8" t="s">
        <v>1606</v>
      </c>
      <c r="G3280" s="8" t="s">
        <v>1606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1607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8"/>
      <c r="AF3280" s="64"/>
      <c r="AG3280" s="12" t="s">
        <v>42</v>
      </c>
      <c r="AH3280" s="9">
        <v>0</v>
      </c>
      <c r="AI3280" t="e">
        <v>#N/A</v>
      </c>
    </row>
    <row r="3281" spans="1:35" ht="14.25" hidden="1" customHeight="1">
      <c r="A3281" s="7">
        <v>43862</v>
      </c>
      <c r="B3281" s="8" t="s">
        <v>1913</v>
      </c>
      <c r="C3281" s="8" t="s">
        <v>648</v>
      </c>
      <c r="D3281" s="8" t="s">
        <v>857</v>
      </c>
      <c r="E3281" s="8" t="s">
        <v>1914</v>
      </c>
      <c r="F3281" s="8" t="s">
        <v>1915</v>
      </c>
      <c r="G3281" s="8" t="s">
        <v>1916</v>
      </c>
      <c r="H3281" s="101" t="s">
        <v>36</v>
      </c>
      <c r="I3281" s="64" t="s">
        <v>37</v>
      </c>
      <c r="J3281" s="65" t="s">
        <v>3323</v>
      </c>
      <c r="K3281" s="64" t="s">
        <v>32</v>
      </c>
      <c r="L3281" s="8" t="s">
        <v>1917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5"/>
      <c r="AF3281" s="64"/>
      <c r="AG3281" s="12" t="s">
        <v>42</v>
      </c>
      <c r="AH3281" s="9"/>
      <c r="AI3281" t="e">
        <v>#N/A</v>
      </c>
    </row>
    <row r="3282" spans="1:35" ht="14.25" hidden="1" customHeight="1">
      <c r="A3282" s="7">
        <v>43862</v>
      </c>
      <c r="B3282" s="8" t="s">
        <v>1913</v>
      </c>
      <c r="C3282" s="8" t="s">
        <v>648</v>
      </c>
      <c r="D3282" s="8" t="s">
        <v>857</v>
      </c>
      <c r="E3282" s="8" t="s">
        <v>1914</v>
      </c>
      <c r="F3282" s="8" t="s">
        <v>1915</v>
      </c>
      <c r="G3282" s="8" t="s">
        <v>1916</v>
      </c>
      <c r="H3282" s="101" t="s">
        <v>36</v>
      </c>
      <c r="I3282" s="64" t="s">
        <v>37</v>
      </c>
      <c r="J3282" s="65" t="s">
        <v>3323</v>
      </c>
      <c r="K3282" s="64" t="s">
        <v>32</v>
      </c>
      <c r="L3282" s="8" t="s">
        <v>1918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5"/>
      <c r="AF3282" s="64"/>
      <c r="AG3282" s="12" t="s">
        <v>42</v>
      </c>
      <c r="AH3282" s="9"/>
      <c r="AI3282" t="e">
        <v>#N/A</v>
      </c>
    </row>
    <row r="3283" spans="1:35" ht="14.25" hidden="1" customHeight="1">
      <c r="A3283" s="7">
        <v>43862</v>
      </c>
      <c r="B3283" s="8" t="s">
        <v>1928</v>
      </c>
      <c r="C3283" s="8" t="s">
        <v>33</v>
      </c>
      <c r="D3283" s="8" t="s">
        <v>34</v>
      </c>
      <c r="E3283" s="8" t="s">
        <v>1929</v>
      </c>
      <c r="F3283" s="8" t="s">
        <v>1930</v>
      </c>
      <c r="G3283" s="8" t="s">
        <v>1931</v>
      </c>
      <c r="H3283" s="101" t="s">
        <v>36</v>
      </c>
      <c r="I3283" s="64" t="s">
        <v>37</v>
      </c>
      <c r="J3283" s="65" t="s">
        <v>3323</v>
      </c>
      <c r="K3283" s="64" t="s">
        <v>32</v>
      </c>
      <c r="L3283" s="8" t="s">
        <v>1932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5"/>
      <c r="AF3283" s="64"/>
      <c r="AG3283" s="12" t="s">
        <v>51</v>
      </c>
      <c r="AH3283" s="9"/>
      <c r="AI3283" t="e">
        <v>#N/A</v>
      </c>
    </row>
    <row r="3284" spans="1:35" ht="14.25" hidden="1" customHeight="1">
      <c r="A3284" s="7">
        <v>43862</v>
      </c>
      <c r="B3284" s="8" t="s">
        <v>1928</v>
      </c>
      <c r="C3284" s="8" t="s">
        <v>648</v>
      </c>
      <c r="D3284" s="8" t="s">
        <v>712</v>
      </c>
      <c r="E3284" s="8" t="s">
        <v>1939</v>
      </c>
      <c r="F3284" s="8" t="s">
        <v>1940</v>
      </c>
      <c r="G3284" s="8" t="s">
        <v>1931</v>
      </c>
      <c r="H3284" s="101" t="s">
        <v>36</v>
      </c>
      <c r="I3284" s="64" t="s">
        <v>37</v>
      </c>
      <c r="J3284" s="65" t="s">
        <v>3323</v>
      </c>
      <c r="K3284" s="64" t="s">
        <v>32</v>
      </c>
      <c r="L3284" s="8" t="s">
        <v>1941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5"/>
      <c r="AF3284" s="64"/>
      <c r="AG3284" s="12" t="s">
        <v>51</v>
      </c>
      <c r="AH3284" s="9"/>
      <c r="AI3284" t="e">
        <v>#N/A</v>
      </c>
    </row>
    <row r="3285" spans="1:35" ht="14.25" hidden="1" customHeight="1">
      <c r="A3285" s="7">
        <v>43862</v>
      </c>
      <c r="B3285" s="8" t="s">
        <v>1928</v>
      </c>
      <c r="C3285" s="8" t="s">
        <v>908</v>
      </c>
      <c r="D3285" s="8" t="s">
        <v>909</v>
      </c>
      <c r="E3285" s="8" t="s">
        <v>1942</v>
      </c>
      <c r="F3285" s="8" t="s">
        <v>1943</v>
      </c>
      <c r="G3285" s="8" t="s">
        <v>1931</v>
      </c>
      <c r="H3285" s="101" t="s">
        <v>36</v>
      </c>
      <c r="I3285" s="64" t="s">
        <v>37</v>
      </c>
      <c r="J3285" s="65" t="s">
        <v>3323</v>
      </c>
      <c r="K3285" s="64" t="s">
        <v>32</v>
      </c>
      <c r="L3285" s="8" t="s">
        <v>1944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5"/>
      <c r="AF3285" s="64"/>
      <c r="AG3285" s="12" t="s">
        <v>51</v>
      </c>
      <c r="AH3285" s="9"/>
      <c r="AI3285" t="e">
        <v>#N/A</v>
      </c>
    </row>
    <row r="3286" spans="1:35" ht="14.25" hidden="1" customHeight="1">
      <c r="A3286" s="7">
        <v>43862</v>
      </c>
      <c r="B3286" s="8" t="s">
        <v>1928</v>
      </c>
      <c r="C3286" s="8" t="s">
        <v>908</v>
      </c>
      <c r="D3286" s="8" t="s">
        <v>640</v>
      </c>
      <c r="E3286" s="8" t="s">
        <v>1945</v>
      </c>
      <c r="F3286" s="8" t="s">
        <v>1946</v>
      </c>
      <c r="G3286" s="8" t="s">
        <v>1049</v>
      </c>
      <c r="H3286" s="101" t="s">
        <v>36</v>
      </c>
      <c r="I3286" s="64" t="s">
        <v>37</v>
      </c>
      <c r="J3286" s="65" t="s">
        <v>3323</v>
      </c>
      <c r="K3286" s="64" t="s">
        <v>32</v>
      </c>
      <c r="L3286" s="8" t="s">
        <v>1947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5"/>
      <c r="AF3286" s="64"/>
      <c r="AG3286" s="12" t="s">
        <v>80</v>
      </c>
      <c r="AH3286" s="9"/>
      <c r="AI3286" t="e">
        <v>#N/A</v>
      </c>
    </row>
    <row r="3287" spans="1:35" ht="14.25" hidden="1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1771</v>
      </c>
      <c r="F3287" s="8" t="s">
        <v>1956</v>
      </c>
      <c r="G3287" s="8" t="s">
        <v>1771</v>
      </c>
      <c r="H3287" s="101" t="s">
        <v>36</v>
      </c>
      <c r="I3287" s="64" t="s">
        <v>37</v>
      </c>
      <c r="J3287" s="65" t="s">
        <v>3323</v>
      </c>
      <c r="K3287" s="64" t="s">
        <v>32</v>
      </c>
      <c r="L3287" s="8" t="s">
        <v>1957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5"/>
      <c r="AF3287" s="64"/>
      <c r="AG3287" s="12" t="s">
        <v>80</v>
      </c>
      <c r="AH3287" s="9"/>
      <c r="AI3287" t="e">
        <v>#N/A</v>
      </c>
    </row>
    <row r="3288" spans="1:35" ht="14.25" hidden="1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1958</v>
      </c>
      <c r="F3288" s="8" t="s">
        <v>1958</v>
      </c>
      <c r="G3288" s="8" t="s">
        <v>1958</v>
      </c>
      <c r="H3288" s="101" t="s">
        <v>36</v>
      </c>
      <c r="I3288" s="64" t="s">
        <v>37</v>
      </c>
      <c r="J3288" s="65" t="s">
        <v>3323</v>
      </c>
      <c r="K3288" s="64" t="s">
        <v>32</v>
      </c>
      <c r="L3288" s="8" t="s">
        <v>1959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5"/>
      <c r="AF3288" s="64"/>
      <c r="AG3288" s="12" t="s">
        <v>80</v>
      </c>
      <c r="AH3288" s="9"/>
      <c r="AI3288" t="e">
        <v>#N/A</v>
      </c>
    </row>
    <row r="3289" spans="1:35" ht="14.25" hidden="1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1960</v>
      </c>
      <c r="F3289" s="8" t="s">
        <v>1960</v>
      </c>
      <c r="G3289" s="8" t="s">
        <v>1960</v>
      </c>
      <c r="H3289" s="101" t="s">
        <v>36</v>
      </c>
      <c r="I3289" s="64" t="s">
        <v>37</v>
      </c>
      <c r="J3289" s="65" t="s">
        <v>3323</v>
      </c>
      <c r="K3289" s="64" t="s">
        <v>32</v>
      </c>
      <c r="L3289" s="8" t="s">
        <v>1961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5"/>
      <c r="AF3289" s="64"/>
      <c r="AG3289" s="12" t="s">
        <v>80</v>
      </c>
      <c r="AH3289" s="9"/>
      <c r="AI3289" t="e">
        <v>#N/A</v>
      </c>
    </row>
    <row r="3290" spans="1:35" ht="14.25" hidden="1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1962</v>
      </c>
      <c r="F3290" s="8" t="s">
        <v>1962</v>
      </c>
      <c r="G3290" s="8" t="s">
        <v>1962</v>
      </c>
      <c r="H3290" s="101" t="s">
        <v>36</v>
      </c>
      <c r="I3290" s="64" t="s">
        <v>37</v>
      </c>
      <c r="J3290" s="65" t="s">
        <v>3323</v>
      </c>
      <c r="K3290" s="64" t="s">
        <v>32</v>
      </c>
      <c r="L3290" s="8" t="s">
        <v>1963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5"/>
      <c r="AF3290" s="64"/>
      <c r="AG3290" s="12" t="s">
        <v>80</v>
      </c>
      <c r="AH3290" s="9"/>
      <c r="AI3290" t="e">
        <v>#N/A</v>
      </c>
    </row>
    <row r="3291" spans="1:35" ht="14.25" hidden="1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1962</v>
      </c>
      <c r="F3291" s="8" t="s">
        <v>1962</v>
      </c>
      <c r="G3291" s="8" t="s">
        <v>1962</v>
      </c>
      <c r="H3291" s="101" t="s">
        <v>36</v>
      </c>
      <c r="I3291" s="64" t="s">
        <v>37</v>
      </c>
      <c r="J3291" s="65" t="s">
        <v>3323</v>
      </c>
      <c r="K3291" s="64" t="s">
        <v>32</v>
      </c>
      <c r="L3291" s="8" t="s">
        <v>1964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5"/>
      <c r="AF3291" s="64"/>
      <c r="AG3291" s="12" t="s">
        <v>80</v>
      </c>
      <c r="AH3291" s="9"/>
      <c r="AI3291" t="e">
        <v>#N/A</v>
      </c>
    </row>
    <row r="3292" spans="1:35" ht="14.25" hidden="1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1965</v>
      </c>
      <c r="F3292" s="8" t="s">
        <v>1966</v>
      </c>
      <c r="G3292" s="8" t="s">
        <v>1966</v>
      </c>
      <c r="H3292" s="101" t="s">
        <v>36</v>
      </c>
      <c r="I3292" s="64" t="s">
        <v>37</v>
      </c>
      <c r="J3292" s="65" t="s">
        <v>3323</v>
      </c>
      <c r="K3292" s="64" t="s">
        <v>32</v>
      </c>
      <c r="L3292" s="8" t="s">
        <v>1967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5"/>
      <c r="AF3292" s="64"/>
      <c r="AG3292" s="12" t="s">
        <v>80</v>
      </c>
      <c r="AH3292" s="9"/>
      <c r="AI3292" t="e">
        <v>#N/A</v>
      </c>
    </row>
    <row r="3293" spans="1:35" ht="14.25" hidden="1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1968</v>
      </c>
      <c r="F3293" s="8" t="s">
        <v>1968</v>
      </c>
      <c r="G3293" s="8" t="s">
        <v>1968</v>
      </c>
      <c r="H3293" s="101" t="s">
        <v>36</v>
      </c>
      <c r="I3293" s="64" t="s">
        <v>37</v>
      </c>
      <c r="J3293" s="65" t="s">
        <v>3323</v>
      </c>
      <c r="K3293" s="64" t="s">
        <v>32</v>
      </c>
      <c r="L3293" s="8" t="s">
        <v>1969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5"/>
      <c r="AF3293" s="64"/>
      <c r="AG3293" s="12" t="s">
        <v>80</v>
      </c>
      <c r="AH3293" s="9"/>
      <c r="AI3293" t="e">
        <v>#N/A</v>
      </c>
    </row>
    <row r="3294" spans="1:35" ht="14.25" hidden="1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1970</v>
      </c>
      <c r="F3294" s="8" t="s">
        <v>1970</v>
      </c>
      <c r="G3294" s="8" t="s">
        <v>2241</v>
      </c>
      <c r="H3294" s="101" t="s">
        <v>36</v>
      </c>
      <c r="I3294" s="64" t="s">
        <v>37</v>
      </c>
      <c r="J3294" s="65" t="s">
        <v>3323</v>
      </c>
      <c r="K3294" s="64" t="s">
        <v>32</v>
      </c>
      <c r="L3294" s="8" t="s">
        <v>1971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5"/>
      <c r="AF3294" s="64"/>
      <c r="AG3294" s="12" t="s">
        <v>80</v>
      </c>
      <c r="AH3294" s="9"/>
      <c r="AI3294" t="e">
        <v>#N/A</v>
      </c>
    </row>
    <row r="3295" spans="1:35" ht="14.25" hidden="1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1972</v>
      </c>
      <c r="F3295" s="8" t="s">
        <v>1972</v>
      </c>
      <c r="G3295" s="8" t="s">
        <v>1972</v>
      </c>
      <c r="H3295" s="101" t="s">
        <v>36</v>
      </c>
      <c r="I3295" s="64" t="s">
        <v>37</v>
      </c>
      <c r="J3295" s="65" t="s">
        <v>3323</v>
      </c>
      <c r="K3295" s="64" t="s">
        <v>32</v>
      </c>
      <c r="L3295" s="8" t="s">
        <v>1973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5"/>
      <c r="AF3295" s="64"/>
      <c r="AG3295" s="12" t="s">
        <v>80</v>
      </c>
      <c r="AH3295" s="9"/>
      <c r="AI3295" t="e">
        <v>#N/A</v>
      </c>
    </row>
    <row r="3296" spans="1:35" ht="14.25" hidden="1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3323</v>
      </c>
      <c r="K3296" s="64" t="s">
        <v>32</v>
      </c>
      <c r="L3296" s="8" t="s">
        <v>1974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5"/>
      <c r="AF3296" s="64"/>
      <c r="AG3296" s="12" t="s">
        <v>80</v>
      </c>
      <c r="AH3296" s="9"/>
      <c r="AI3296" t="e">
        <v>#N/A</v>
      </c>
    </row>
    <row r="3297" spans="1:35" ht="14.25" hidden="1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3323</v>
      </c>
      <c r="K3297" s="64" t="s">
        <v>32</v>
      </c>
      <c r="L3297" s="8" t="s">
        <v>1975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5"/>
      <c r="AF3297" s="64"/>
      <c r="AG3297" s="12" t="s">
        <v>80</v>
      </c>
      <c r="AH3297" s="9"/>
      <c r="AI3297" t="e">
        <v>#N/A</v>
      </c>
    </row>
    <row r="3298" spans="1:35" ht="14.25" hidden="1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3323</v>
      </c>
      <c r="K3298" s="64" t="s">
        <v>32</v>
      </c>
      <c r="L3298" s="8" t="s">
        <v>1976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5"/>
      <c r="AF3298" s="64"/>
      <c r="AG3298" s="12" t="s">
        <v>80</v>
      </c>
      <c r="AH3298" s="9"/>
      <c r="AI3298" t="e">
        <v>#N/A</v>
      </c>
    </row>
    <row r="3299" spans="1:35" ht="14.25" hidden="1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3323</v>
      </c>
      <c r="K3299" s="64" t="s">
        <v>32</v>
      </c>
      <c r="L3299" s="8" t="s">
        <v>1977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5"/>
      <c r="AF3299" s="64"/>
      <c r="AG3299" s="12" t="s">
        <v>80</v>
      </c>
      <c r="AH3299" s="9"/>
      <c r="AI3299" t="e">
        <v>#N/A</v>
      </c>
    </row>
    <row r="3300" spans="1:35" ht="14.25" hidden="1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3323</v>
      </c>
      <c r="K3300" s="64" t="s">
        <v>32</v>
      </c>
      <c r="L3300" s="8" t="s">
        <v>1978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5"/>
      <c r="AF3300" s="64"/>
      <c r="AG3300" s="12" t="s">
        <v>80</v>
      </c>
      <c r="AH3300" s="9"/>
      <c r="AI3300" t="e">
        <v>#N/A</v>
      </c>
    </row>
    <row r="3301" spans="1:35" ht="14.25" hidden="1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3323</v>
      </c>
      <c r="K3301" s="64" t="s">
        <v>32</v>
      </c>
      <c r="L3301" s="8" t="s">
        <v>1979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5"/>
      <c r="AF3301" s="64"/>
      <c r="AG3301" s="12" t="s">
        <v>80</v>
      </c>
      <c r="AH3301" s="9"/>
      <c r="AI3301" t="e">
        <v>#N/A</v>
      </c>
    </row>
    <row r="3302" spans="1:35" ht="14.25" hidden="1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3323</v>
      </c>
      <c r="K3302" s="64" t="s">
        <v>32</v>
      </c>
      <c r="L3302" s="8" t="s">
        <v>1980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5"/>
      <c r="AF3302" s="64"/>
      <c r="AG3302" s="12" t="s">
        <v>80</v>
      </c>
      <c r="AH3302" s="9"/>
      <c r="AI3302" t="e">
        <v>#N/A</v>
      </c>
    </row>
    <row r="3303" spans="1:35" ht="14.25" hidden="1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3323</v>
      </c>
      <c r="K3303" s="64" t="s">
        <v>32</v>
      </c>
      <c r="L3303" s="8" t="s">
        <v>1981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5"/>
      <c r="AF3303" s="64"/>
      <c r="AG3303" s="12" t="s">
        <v>80</v>
      </c>
      <c r="AH3303" s="9"/>
      <c r="AI3303" t="e">
        <v>#N/A</v>
      </c>
    </row>
    <row r="3304" spans="1:35" ht="14.25" hidden="1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3323</v>
      </c>
      <c r="K3304" s="64" t="s">
        <v>32</v>
      </c>
      <c r="L3304" s="8" t="s">
        <v>1982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5"/>
      <c r="AF3304" s="64"/>
      <c r="AG3304" s="12" t="s">
        <v>80</v>
      </c>
      <c r="AH3304" s="9"/>
      <c r="AI3304" t="e">
        <v>#N/A</v>
      </c>
    </row>
    <row r="3305" spans="1:35" ht="14.25" hidden="1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3323</v>
      </c>
      <c r="K3305" s="64" t="s">
        <v>32</v>
      </c>
      <c r="L3305" s="8" t="s">
        <v>1983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5"/>
      <c r="AF3305" s="64"/>
      <c r="AG3305" s="12" t="s">
        <v>80</v>
      </c>
      <c r="AH3305" s="9"/>
      <c r="AI3305" t="e">
        <v>#N/A</v>
      </c>
    </row>
    <row r="3306" spans="1:35" ht="14.25" hidden="1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3323</v>
      </c>
      <c r="K3306" s="64" t="s">
        <v>32</v>
      </c>
      <c r="L3306" s="8" t="s">
        <v>1984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5"/>
      <c r="AF3306" s="64"/>
      <c r="AG3306" s="12" t="s">
        <v>80</v>
      </c>
      <c r="AH3306" s="9"/>
      <c r="AI3306" t="e">
        <v>#N/A</v>
      </c>
    </row>
    <row r="3307" spans="1:35" ht="14.25" hidden="1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3323</v>
      </c>
      <c r="K3307" s="64" t="s">
        <v>32</v>
      </c>
      <c r="L3307" s="8" t="s">
        <v>1985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5"/>
      <c r="AF3307" s="64"/>
      <c r="AG3307" s="12" t="s">
        <v>80</v>
      </c>
      <c r="AH3307" s="9"/>
      <c r="AI3307" t="e">
        <v>#N/A</v>
      </c>
    </row>
    <row r="3308" spans="1:35" ht="14.25" hidden="1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3323</v>
      </c>
      <c r="K3308" s="64" t="s">
        <v>32</v>
      </c>
      <c r="L3308" s="8" t="s">
        <v>1986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5"/>
      <c r="AF3308" s="64"/>
      <c r="AG3308" s="12" t="s">
        <v>80</v>
      </c>
      <c r="AH3308" s="9"/>
      <c r="AI3308" t="e">
        <v>#N/A</v>
      </c>
    </row>
    <row r="3309" spans="1:35" ht="14.25" hidden="1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3323</v>
      </c>
      <c r="K3309" s="64" t="s">
        <v>32</v>
      </c>
      <c r="L3309" s="8" t="s">
        <v>1987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5"/>
      <c r="AF3309" s="64"/>
      <c r="AG3309" s="12" t="s">
        <v>80</v>
      </c>
      <c r="AH3309" s="9"/>
      <c r="AI3309" t="e">
        <v>#N/A</v>
      </c>
    </row>
    <row r="3310" spans="1:35" ht="14.25" hidden="1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3323</v>
      </c>
      <c r="K3310" s="64" t="s">
        <v>32</v>
      </c>
      <c r="L3310" s="8" t="s">
        <v>1988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5"/>
      <c r="AF3310" s="64"/>
      <c r="AG3310" s="12" t="s">
        <v>80</v>
      </c>
      <c r="AH3310" s="9"/>
      <c r="AI3310" t="e">
        <v>#N/A</v>
      </c>
    </row>
    <row r="3311" spans="1:35" ht="14.25" hidden="1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1989</v>
      </c>
      <c r="F3311" s="8" t="s">
        <v>1989</v>
      </c>
      <c r="G3311" s="8" t="s">
        <v>1989</v>
      </c>
      <c r="H3311" s="101" t="s">
        <v>36</v>
      </c>
      <c r="I3311" s="64" t="s">
        <v>37</v>
      </c>
      <c r="J3311" s="65" t="s">
        <v>3323</v>
      </c>
      <c r="K3311" s="64" t="s">
        <v>32</v>
      </c>
      <c r="L3311" s="8" t="s">
        <v>1990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5"/>
      <c r="AF3311" s="64"/>
      <c r="AG3311" s="12" t="s">
        <v>80</v>
      </c>
      <c r="AH3311" s="9"/>
      <c r="AI3311" t="e">
        <v>#N/A</v>
      </c>
    </row>
    <row r="3312" spans="1:35" ht="14.25" hidden="1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1991</v>
      </c>
      <c r="F3312" s="8" t="s">
        <v>1991</v>
      </c>
      <c r="G3312" s="8" t="s">
        <v>1991</v>
      </c>
      <c r="H3312" s="101" t="s">
        <v>36</v>
      </c>
      <c r="I3312" s="64" t="s">
        <v>37</v>
      </c>
      <c r="J3312" s="65" t="s">
        <v>3323</v>
      </c>
      <c r="K3312" s="64" t="s">
        <v>32</v>
      </c>
      <c r="L3312" s="8" t="s">
        <v>1992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5"/>
      <c r="AF3312" s="64"/>
      <c r="AG3312" s="12" t="s">
        <v>80</v>
      </c>
      <c r="AH3312" s="9"/>
      <c r="AI3312" t="e">
        <v>#N/A</v>
      </c>
    </row>
    <row r="3313" spans="1:35" ht="14.25" hidden="1" customHeight="1">
      <c r="A3313" s="7">
        <v>43862</v>
      </c>
      <c r="B3313" s="8" t="s">
        <v>32</v>
      </c>
      <c r="C3313" s="8" t="s">
        <v>1516</v>
      </c>
      <c r="D3313" s="8" t="s">
        <v>1554</v>
      </c>
      <c r="E3313" s="8" t="s">
        <v>1572</v>
      </c>
      <c r="F3313" s="8" t="s">
        <v>1572</v>
      </c>
      <c r="G3313" s="8" t="s">
        <v>1572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1574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8"/>
      <c r="AF3313" s="64"/>
      <c r="AG3313" s="12" t="s">
        <v>42</v>
      </c>
      <c r="AH3313" s="9">
        <v>0</v>
      </c>
      <c r="AI3313" t="e">
        <v>#N/A</v>
      </c>
    </row>
    <row r="3314" spans="1:35" ht="14.25" hidden="1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3366</v>
      </c>
      <c r="F3314" s="64" t="s">
        <v>3366</v>
      </c>
      <c r="G3314" s="64" t="s">
        <v>3366</v>
      </c>
      <c r="H3314" s="105" t="s">
        <v>36</v>
      </c>
      <c r="I3314" s="64" t="s">
        <v>37</v>
      </c>
      <c r="J3314" s="65" t="s">
        <v>3323</v>
      </c>
      <c r="K3314" s="64" t="s">
        <v>32</v>
      </c>
      <c r="L3314" s="64" t="s">
        <v>3367</v>
      </c>
      <c r="M3314" s="64"/>
      <c r="N3314" s="64" t="s">
        <v>3459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5"/>
      <c r="AF3314" s="64"/>
      <c r="AG3314" s="64" t="s">
        <v>51</v>
      </c>
      <c r="AH3314" s="64">
        <v>0</v>
      </c>
      <c r="AI3314" t="e">
        <v>#N/A</v>
      </c>
    </row>
    <row r="3315" spans="1:35" ht="14.25" hidden="1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3323</v>
      </c>
      <c r="K3315" s="64" t="s">
        <v>32</v>
      </c>
      <c r="L3315" s="64" t="s">
        <v>1034</v>
      </c>
      <c r="M3315" s="64"/>
      <c r="N3315" s="64" t="s">
        <v>3460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5"/>
      <c r="AF3315" s="64"/>
      <c r="AG3315" s="64" t="s">
        <v>42</v>
      </c>
      <c r="AH3315" s="64">
        <v>0</v>
      </c>
      <c r="AI3315" t="e">
        <v>#N/A</v>
      </c>
    </row>
    <row r="3316" spans="1:35" ht="14.25" hidden="1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3323</v>
      </c>
      <c r="K3316" s="64" t="s">
        <v>32</v>
      </c>
      <c r="L3316" s="8" t="s">
        <v>1055</v>
      </c>
      <c r="M3316" s="64"/>
      <c r="N3316" s="8" t="s">
        <v>3460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5"/>
      <c r="AF3316" s="64"/>
      <c r="AG3316" s="12" t="s">
        <v>42</v>
      </c>
      <c r="AH3316" s="9">
        <v>0</v>
      </c>
      <c r="AI3316" t="e">
        <v>#N/A</v>
      </c>
    </row>
    <row r="3317" spans="1:35" ht="14.25" hidden="1" customHeight="1">
      <c r="A3317" s="7">
        <v>43862</v>
      </c>
      <c r="B3317" s="8" t="s">
        <v>32</v>
      </c>
      <c r="C3317" s="8" t="s">
        <v>1516</v>
      </c>
      <c r="D3317" s="8" t="s">
        <v>1554</v>
      </c>
      <c r="E3317" s="8" t="s">
        <v>1572</v>
      </c>
      <c r="F3317" s="8" t="s">
        <v>1572</v>
      </c>
      <c r="G3317" s="8" t="s">
        <v>1572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1574</v>
      </c>
      <c r="M3317" s="64"/>
      <c r="N3317" s="8" t="s">
        <v>3459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8"/>
      <c r="AF3317" s="64"/>
      <c r="AG3317" s="12" t="s">
        <v>42</v>
      </c>
      <c r="AH3317" s="9">
        <v>0</v>
      </c>
      <c r="AI3317" t="e">
        <v>#N/A</v>
      </c>
    </row>
    <row r="3318" spans="1:35" ht="14.25" hidden="1" customHeight="1">
      <c r="A3318" s="7">
        <v>43862</v>
      </c>
      <c r="B3318" s="8" t="s">
        <v>32</v>
      </c>
      <c r="C3318" s="8" t="s">
        <v>1516</v>
      </c>
      <c r="D3318" s="8" t="s">
        <v>1554</v>
      </c>
      <c r="E3318" s="8" t="s">
        <v>3461</v>
      </c>
      <c r="F3318" s="8" t="s">
        <v>3461</v>
      </c>
      <c r="G3318" s="8" t="s">
        <v>1555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3462</v>
      </c>
      <c r="M3318" s="64"/>
      <c r="N3318" s="8" t="s">
        <v>3463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8"/>
      <c r="AF3318" s="64"/>
      <c r="AG3318" s="12" t="s">
        <v>42</v>
      </c>
      <c r="AH3318" s="9">
        <v>0</v>
      </c>
      <c r="AI3318" t="e">
        <v>#N/A</v>
      </c>
    </row>
    <row r="3319" spans="1:35" ht="14.25" hidden="1" customHeight="1">
      <c r="A3319" s="7">
        <v>43862</v>
      </c>
      <c r="B3319" s="8" t="s">
        <v>32</v>
      </c>
      <c r="C3319" s="8" t="s">
        <v>1516</v>
      </c>
      <c r="D3319" s="8" t="s">
        <v>1554</v>
      </c>
      <c r="E3319" s="8" t="s">
        <v>1541</v>
      </c>
      <c r="F3319" s="8" t="s">
        <v>3464</v>
      </c>
      <c r="G3319" s="8" t="s">
        <v>1541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3465</v>
      </c>
      <c r="M3319" s="64"/>
      <c r="N3319" s="8" t="s">
        <v>3363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8"/>
      <c r="AF3319" s="64"/>
      <c r="AG3319" s="12" t="s">
        <v>42</v>
      </c>
      <c r="AH3319" s="9">
        <v>0</v>
      </c>
      <c r="AI3319" t="e">
        <v>#N/A</v>
      </c>
    </row>
    <row r="3320" spans="1:35" ht="14.25" hidden="1" customHeight="1">
      <c r="A3320" s="7">
        <v>43862</v>
      </c>
      <c r="B3320" s="8" t="s">
        <v>32</v>
      </c>
      <c r="C3320" s="8" t="s">
        <v>1516</v>
      </c>
      <c r="D3320" s="8" t="s">
        <v>1554</v>
      </c>
      <c r="E3320" s="8" t="s">
        <v>1541</v>
      </c>
      <c r="F3320" s="8" t="s">
        <v>3466</v>
      </c>
      <c r="G3320" s="8" t="s">
        <v>1541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3467</v>
      </c>
      <c r="M3320" s="64"/>
      <c r="N3320" s="8" t="s">
        <v>3468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8"/>
      <c r="AF3320" s="64"/>
      <c r="AG3320" s="12" t="s">
        <v>42</v>
      </c>
      <c r="AH3320" s="9">
        <v>0</v>
      </c>
      <c r="AI3320" t="e">
        <v>#N/A</v>
      </c>
    </row>
    <row r="3321" spans="1:35" ht="14.25" hidden="1" customHeight="1">
      <c r="A3321" s="7">
        <v>43862</v>
      </c>
      <c r="B3321" s="8" t="s">
        <v>32</v>
      </c>
      <c r="C3321" s="8" t="s">
        <v>1516</v>
      </c>
      <c r="D3321" s="8" t="s">
        <v>1554</v>
      </c>
      <c r="E3321" s="8" t="s">
        <v>1541</v>
      </c>
      <c r="F3321" s="8" t="s">
        <v>3464</v>
      </c>
      <c r="G3321" s="8" t="s">
        <v>1541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3469</v>
      </c>
      <c r="M3321" s="64"/>
      <c r="N3321" s="8" t="s">
        <v>3468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8"/>
      <c r="AF3321" s="64"/>
      <c r="AG3321" s="12" t="s">
        <v>42</v>
      </c>
      <c r="AH3321" s="9">
        <v>0</v>
      </c>
      <c r="AI3321" t="e">
        <v>#N/A</v>
      </c>
    </row>
    <row r="3322" spans="1:35" ht="14.25" hidden="1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1994</v>
      </c>
      <c r="I3322" s="64" t="s">
        <v>1995</v>
      </c>
      <c r="J3322" s="64" t="s">
        <v>1996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2003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hidden="1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1994</v>
      </c>
      <c r="I3323" s="64" t="s">
        <v>1995</v>
      </c>
      <c r="J3323" s="64" t="s">
        <v>1996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2010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hidden="1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1994</v>
      </c>
      <c r="I3324" s="64" t="s">
        <v>1995</v>
      </c>
      <c r="J3324" s="64" t="s">
        <v>1996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2011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hidden="1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2013</v>
      </c>
      <c r="F3325" s="64" t="s">
        <v>2014</v>
      </c>
      <c r="G3325" s="64" t="s">
        <v>2013</v>
      </c>
      <c r="H3325" s="105" t="s">
        <v>1994</v>
      </c>
      <c r="I3325" s="64" t="s">
        <v>1995</v>
      </c>
      <c r="J3325" s="64" t="s">
        <v>1996</v>
      </c>
      <c r="K3325" s="64" t="s">
        <v>32</v>
      </c>
      <c r="L3325" s="64" t="s">
        <v>2013</v>
      </c>
      <c r="M3325" s="64"/>
      <c r="N3325" s="64" t="s">
        <v>40</v>
      </c>
      <c r="O3325" s="64" t="s">
        <v>80</v>
      </c>
      <c r="P3325" s="9">
        <v>0</v>
      </c>
      <c r="Q3325" s="161" t="s">
        <v>2015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hidden="1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1994</v>
      </c>
      <c r="I3326" s="64" t="s">
        <v>1995</v>
      </c>
      <c r="J3326" s="64" t="s">
        <v>1996</v>
      </c>
      <c r="K3326" s="64" t="s">
        <v>32</v>
      </c>
      <c r="L3326" s="64" t="s">
        <v>2036</v>
      </c>
      <c r="M3326" s="64"/>
      <c r="N3326" s="64" t="s">
        <v>40</v>
      </c>
      <c r="O3326" s="64" t="s">
        <v>149</v>
      </c>
      <c r="P3326" s="9">
        <v>0.02</v>
      </c>
      <c r="Q3326" s="161" t="s">
        <v>2037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hidden="1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1638</v>
      </c>
      <c r="G3327" s="64" t="s">
        <v>214</v>
      </c>
      <c r="H3327" s="105" t="s">
        <v>1994</v>
      </c>
      <c r="I3327" s="64" t="s">
        <v>1995</v>
      </c>
      <c r="J3327" s="64" t="s">
        <v>1996</v>
      </c>
      <c r="K3327" s="64" t="s">
        <v>32</v>
      </c>
      <c r="L3327" s="64" t="s">
        <v>2064</v>
      </c>
      <c r="M3327" s="64"/>
      <c r="N3327" s="64" t="s">
        <v>40</v>
      </c>
      <c r="O3327" s="64" t="s">
        <v>80</v>
      </c>
      <c r="P3327" s="9">
        <v>0</v>
      </c>
      <c r="Q3327" s="161" t="s">
        <v>2065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hidden="1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2073</v>
      </c>
      <c r="F3328" s="64" t="s">
        <v>2073</v>
      </c>
      <c r="G3328" s="64" t="s">
        <v>2073</v>
      </c>
      <c r="H3328" s="105" t="s">
        <v>1994</v>
      </c>
      <c r="I3328" s="64" t="s">
        <v>1995</v>
      </c>
      <c r="J3328" s="64" t="s">
        <v>1996</v>
      </c>
      <c r="K3328" s="64" t="s">
        <v>32</v>
      </c>
      <c r="L3328" s="64" t="s">
        <v>2073</v>
      </c>
      <c r="M3328" s="64"/>
      <c r="N3328" s="64" t="s">
        <v>40</v>
      </c>
      <c r="O3328" s="64" t="s">
        <v>41</v>
      </c>
      <c r="P3328" s="9">
        <v>0.02</v>
      </c>
      <c r="Q3328" s="161" t="s">
        <v>2074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hidden="1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1994</v>
      </c>
      <c r="I3329" s="64" t="s">
        <v>1995</v>
      </c>
      <c r="J3329" s="64" t="s">
        <v>1996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3470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hidden="1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1994</v>
      </c>
      <c r="I3330" s="64" t="s">
        <v>1995</v>
      </c>
      <c r="J3330" s="64" t="s">
        <v>1996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2083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hidden="1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1994</v>
      </c>
      <c r="I3331" s="64" t="s">
        <v>1995</v>
      </c>
      <c r="J3331" s="64" t="s">
        <v>1996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2094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hidden="1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1994</v>
      </c>
      <c r="I3332" s="64" t="s">
        <v>1995</v>
      </c>
      <c r="J3332" s="64" t="s">
        <v>1996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2098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hidden="1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1994</v>
      </c>
      <c r="I3333" s="64" t="s">
        <v>1995</v>
      </c>
      <c r="J3333" s="64" t="s">
        <v>1996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2107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hidden="1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2048</v>
      </c>
      <c r="F3334" s="64" t="s">
        <v>2048</v>
      </c>
      <c r="G3334" s="64" t="s">
        <v>2048</v>
      </c>
      <c r="H3334" s="105" t="s">
        <v>1994</v>
      </c>
      <c r="I3334" s="64" t="s">
        <v>1995</v>
      </c>
      <c r="J3334" s="64" t="s">
        <v>1996</v>
      </c>
      <c r="K3334" s="64" t="s">
        <v>32</v>
      </c>
      <c r="L3334" s="64" t="s">
        <v>2053</v>
      </c>
      <c r="M3334" s="64"/>
      <c r="N3334" s="64" t="s">
        <v>40</v>
      </c>
      <c r="O3334" s="64" t="s">
        <v>41</v>
      </c>
      <c r="P3334" s="9">
        <v>0.05</v>
      </c>
      <c r="Q3334" s="161" t="s">
        <v>2054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hidden="1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2088</v>
      </c>
      <c r="F3335" s="64" t="s">
        <v>2089</v>
      </c>
      <c r="G3335" s="64" t="s">
        <v>2088</v>
      </c>
      <c r="H3335" s="105" t="s">
        <v>1994</v>
      </c>
      <c r="I3335" s="64" t="s">
        <v>1995</v>
      </c>
      <c r="J3335" s="64" t="s">
        <v>1996</v>
      </c>
      <c r="K3335" s="64" t="s">
        <v>32</v>
      </c>
      <c r="L3335" s="64" t="s">
        <v>2088</v>
      </c>
      <c r="M3335" s="64"/>
      <c r="N3335" s="64" t="s">
        <v>40</v>
      </c>
      <c r="O3335" s="64" t="s">
        <v>80</v>
      </c>
      <c r="P3335" s="9">
        <v>0</v>
      </c>
      <c r="Q3335" s="161" t="s">
        <v>2090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hidden="1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2267</v>
      </c>
      <c r="F3336" s="64" t="s">
        <v>3471</v>
      </c>
      <c r="G3336" s="64" t="s">
        <v>2267</v>
      </c>
      <c r="H3336" s="105" t="s">
        <v>1994</v>
      </c>
      <c r="I3336" s="64" t="s">
        <v>1995</v>
      </c>
      <c r="J3336" s="64" t="s">
        <v>1996</v>
      </c>
      <c r="K3336" s="64" t="s">
        <v>32</v>
      </c>
      <c r="L3336" s="64" t="s">
        <v>2053</v>
      </c>
      <c r="M3336" s="64"/>
      <c r="N3336" s="64" t="s">
        <v>40</v>
      </c>
      <c r="O3336" s="64" t="s">
        <v>41</v>
      </c>
      <c r="P3336" s="9">
        <v>0.05</v>
      </c>
      <c r="Q3336" s="161" t="s">
        <v>2054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hidden="1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1994</v>
      </c>
      <c r="I3337" s="64" t="s">
        <v>1995</v>
      </c>
      <c r="J3337" s="64" t="s">
        <v>1996</v>
      </c>
      <c r="K3337" s="64" t="s">
        <v>32</v>
      </c>
      <c r="L3337" s="64" t="s">
        <v>2125</v>
      </c>
      <c r="M3337" s="64"/>
      <c r="N3337" s="64" t="s">
        <v>40</v>
      </c>
      <c r="O3337" s="64" t="s">
        <v>80</v>
      </c>
      <c r="P3337" s="9">
        <v>0</v>
      </c>
      <c r="Q3337" s="161" t="s">
        <v>2126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hidden="1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1994</v>
      </c>
      <c r="I3338" s="64" t="s">
        <v>1995</v>
      </c>
      <c r="J3338" s="64" t="s">
        <v>1996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2112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hidden="1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1994</v>
      </c>
      <c r="I3339" s="64" t="s">
        <v>1995</v>
      </c>
      <c r="J3339" s="64" t="s">
        <v>1996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2114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hidden="1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2116</v>
      </c>
      <c r="F3340" s="64" t="s">
        <v>2116</v>
      </c>
      <c r="G3340" s="64" t="s">
        <v>2116</v>
      </c>
      <c r="H3340" s="105" t="s">
        <v>1994</v>
      </c>
      <c r="I3340" s="64" t="s">
        <v>1995</v>
      </c>
      <c r="J3340" s="64" t="s">
        <v>1996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2117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hidden="1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2129</v>
      </c>
      <c r="F3341" s="64" t="s">
        <v>2129</v>
      </c>
      <c r="G3341" s="64" t="s">
        <v>2129</v>
      </c>
      <c r="H3341" s="105" t="s">
        <v>1994</v>
      </c>
      <c r="I3341" s="64" t="s">
        <v>1995</v>
      </c>
      <c r="J3341" s="64" t="s">
        <v>1996</v>
      </c>
      <c r="K3341" s="64" t="s">
        <v>32</v>
      </c>
      <c r="L3341" s="64" t="s">
        <v>2129</v>
      </c>
      <c r="M3341" s="64"/>
      <c r="N3341" s="64" t="s">
        <v>40</v>
      </c>
      <c r="O3341" s="64" t="s">
        <v>80</v>
      </c>
      <c r="P3341" s="9">
        <v>0</v>
      </c>
      <c r="Q3341" s="161" t="s">
        <v>2130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hidden="1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2134</v>
      </c>
      <c r="F3342" s="64" t="s">
        <v>2134</v>
      </c>
      <c r="G3342" s="64" t="s">
        <v>2134</v>
      </c>
      <c r="H3342" s="105" t="s">
        <v>1994</v>
      </c>
      <c r="I3342" s="64" t="s">
        <v>1995</v>
      </c>
      <c r="J3342" s="64" t="s">
        <v>1996</v>
      </c>
      <c r="K3342" s="64" t="s">
        <v>32</v>
      </c>
      <c r="L3342" s="64" t="s">
        <v>2134</v>
      </c>
      <c r="M3342" s="64"/>
      <c r="N3342" s="64" t="s">
        <v>40</v>
      </c>
      <c r="O3342" s="64" t="s">
        <v>80</v>
      </c>
      <c r="P3342" s="9">
        <v>0</v>
      </c>
      <c r="Q3342" s="161" t="s">
        <v>2135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hidden="1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1994</v>
      </c>
      <c r="I3343" s="64" t="s">
        <v>1995</v>
      </c>
      <c r="J3343" s="64" t="s">
        <v>1996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2138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hidden="1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1994</v>
      </c>
      <c r="I3344" s="64" t="s">
        <v>1995</v>
      </c>
      <c r="J3344" s="64" t="s">
        <v>1996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2145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hidden="1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1994</v>
      </c>
      <c r="I3345" s="64" t="s">
        <v>1995</v>
      </c>
      <c r="J3345" s="64" t="s">
        <v>1996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2170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hidden="1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1994</v>
      </c>
      <c r="I3346" s="64" t="s">
        <v>1995</v>
      </c>
      <c r="J3346" s="64" t="s">
        <v>1996</v>
      </c>
      <c r="K3346" s="64" t="s">
        <v>32</v>
      </c>
      <c r="L3346" s="64" t="s">
        <v>2171</v>
      </c>
      <c r="M3346" s="64"/>
      <c r="N3346" s="64" t="s">
        <v>40</v>
      </c>
      <c r="O3346" s="64" t="s">
        <v>41</v>
      </c>
      <c r="P3346" s="9">
        <v>0.02</v>
      </c>
      <c r="Q3346" s="161" t="s">
        <v>2172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hidden="1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2178</v>
      </c>
      <c r="F3347" s="64" t="s">
        <v>2178</v>
      </c>
      <c r="G3347" s="64" t="s">
        <v>2178</v>
      </c>
      <c r="H3347" s="105" t="s">
        <v>1994</v>
      </c>
      <c r="I3347" s="64" t="s">
        <v>1995</v>
      </c>
      <c r="J3347" s="64" t="s">
        <v>1996</v>
      </c>
      <c r="K3347" s="64" t="s">
        <v>32</v>
      </c>
      <c r="L3347" s="64" t="s">
        <v>2178</v>
      </c>
      <c r="M3347" s="64"/>
      <c r="N3347" s="64" t="s">
        <v>40</v>
      </c>
      <c r="O3347" s="64" t="s">
        <v>41</v>
      </c>
      <c r="P3347" s="9">
        <v>0.01</v>
      </c>
      <c r="Q3347" s="161" t="s">
        <v>2179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hidden="1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2154</v>
      </c>
      <c r="F3348" s="64" t="s">
        <v>2155</v>
      </c>
      <c r="G3348" s="64" t="s">
        <v>2154</v>
      </c>
      <c r="H3348" s="105" t="s">
        <v>1994</v>
      </c>
      <c r="I3348" s="64" t="s">
        <v>1995</v>
      </c>
      <c r="J3348" s="64" t="s">
        <v>1996</v>
      </c>
      <c r="K3348" s="64" t="s">
        <v>32</v>
      </c>
      <c r="L3348" s="64" t="s">
        <v>2156</v>
      </c>
      <c r="M3348" s="64"/>
      <c r="N3348" s="64" t="s">
        <v>40</v>
      </c>
      <c r="O3348" s="64" t="s">
        <v>41</v>
      </c>
      <c r="P3348" s="9">
        <v>0.02</v>
      </c>
      <c r="Q3348" s="161" t="s">
        <v>2157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hidden="1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2020</v>
      </c>
      <c r="F3349" s="64" t="s">
        <v>2020</v>
      </c>
      <c r="G3349" s="64" t="s">
        <v>2020</v>
      </c>
      <c r="H3349" s="105" t="s">
        <v>1994</v>
      </c>
      <c r="I3349" s="64" t="s">
        <v>1995</v>
      </c>
      <c r="J3349" s="64" t="s">
        <v>1996</v>
      </c>
      <c r="K3349" s="64" t="s">
        <v>32</v>
      </c>
      <c r="L3349" s="64" t="s">
        <v>2020</v>
      </c>
      <c r="M3349" s="64"/>
      <c r="N3349" s="64" t="s">
        <v>40</v>
      </c>
      <c r="O3349" s="64" t="s">
        <v>80</v>
      </c>
      <c r="P3349" s="9">
        <v>0</v>
      </c>
      <c r="Q3349" s="161" t="s">
        <v>2174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hidden="1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2147</v>
      </c>
      <c r="F3350" s="64" t="s">
        <v>2147</v>
      </c>
      <c r="G3350" s="64" t="s">
        <v>2147</v>
      </c>
      <c r="H3350" s="105" t="s">
        <v>1994</v>
      </c>
      <c r="I3350" s="64" t="s">
        <v>1995</v>
      </c>
      <c r="J3350" s="64" t="s">
        <v>1996</v>
      </c>
      <c r="K3350" s="64" t="s">
        <v>32</v>
      </c>
      <c r="L3350" s="64" t="s">
        <v>2147</v>
      </c>
      <c r="M3350" s="64"/>
      <c r="N3350" s="64" t="s">
        <v>40</v>
      </c>
      <c r="O3350" s="64" t="s">
        <v>80</v>
      </c>
      <c r="P3350" s="9">
        <v>0</v>
      </c>
      <c r="Q3350" s="161" t="s">
        <v>2148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hidden="1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1701</v>
      </c>
      <c r="F3351" s="64" t="s">
        <v>1701</v>
      </c>
      <c r="G3351" s="64" t="s">
        <v>1701</v>
      </c>
      <c r="H3351" s="105" t="s">
        <v>1994</v>
      </c>
      <c r="I3351" s="64" t="s">
        <v>1995</v>
      </c>
      <c r="J3351" s="64" t="s">
        <v>1996</v>
      </c>
      <c r="K3351" s="64" t="s">
        <v>32</v>
      </c>
      <c r="L3351" s="64" t="s">
        <v>1701</v>
      </c>
      <c r="M3351" s="64"/>
      <c r="N3351" s="64" t="s">
        <v>40</v>
      </c>
      <c r="O3351" s="64" t="s">
        <v>80</v>
      </c>
      <c r="P3351" s="9">
        <v>0</v>
      </c>
      <c r="Q3351" s="161" t="s">
        <v>2151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hidden="1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2152</v>
      </c>
      <c r="F3352" s="64" t="s">
        <v>2152</v>
      </c>
      <c r="G3352" s="64" t="s">
        <v>2152</v>
      </c>
      <c r="H3352" s="105" t="s">
        <v>1994</v>
      </c>
      <c r="I3352" s="64" t="s">
        <v>1995</v>
      </c>
      <c r="J3352" s="64" t="s">
        <v>1996</v>
      </c>
      <c r="K3352" s="64" t="s">
        <v>32</v>
      </c>
      <c r="L3352" s="64" t="s">
        <v>2152</v>
      </c>
      <c r="M3352" s="64"/>
      <c r="N3352" s="64" t="s">
        <v>40</v>
      </c>
      <c r="O3352" s="64" t="s">
        <v>41</v>
      </c>
      <c r="P3352" s="9">
        <v>0.01</v>
      </c>
      <c r="Q3352" s="161" t="s">
        <v>2153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hidden="1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1994</v>
      </c>
      <c r="I3353" s="64" t="s">
        <v>1995</v>
      </c>
      <c r="J3353" s="64" t="s">
        <v>1996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2150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hidden="1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3472</v>
      </c>
      <c r="F3354" s="64" t="s">
        <v>3472</v>
      </c>
      <c r="G3354" s="64" t="s">
        <v>3472</v>
      </c>
      <c r="H3354" s="105" t="s">
        <v>1994</v>
      </c>
      <c r="I3354" s="64" t="s">
        <v>1995</v>
      </c>
      <c r="J3354" s="64" t="s">
        <v>1996</v>
      </c>
      <c r="K3354" s="64" t="s">
        <v>32</v>
      </c>
      <c r="L3354" s="64" t="s">
        <v>3472</v>
      </c>
      <c r="M3354" s="64"/>
      <c r="N3354" s="64" t="s">
        <v>40</v>
      </c>
      <c r="O3354" s="64" t="s">
        <v>41</v>
      </c>
      <c r="P3354" s="9">
        <v>0.06</v>
      </c>
      <c r="Q3354" s="161" t="s">
        <v>3473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hidden="1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2184</v>
      </c>
      <c r="F3355" s="64" t="s">
        <v>2184</v>
      </c>
      <c r="G3355" s="64" t="s">
        <v>2184</v>
      </c>
      <c r="H3355" s="105" t="s">
        <v>1994</v>
      </c>
      <c r="I3355" s="64" t="s">
        <v>1995</v>
      </c>
      <c r="J3355" s="64" t="s">
        <v>1996</v>
      </c>
      <c r="K3355" s="64" t="s">
        <v>32</v>
      </c>
      <c r="L3355" s="64" t="s">
        <v>2185</v>
      </c>
      <c r="M3355" s="64"/>
      <c r="N3355" s="64" t="s">
        <v>40</v>
      </c>
      <c r="O3355" s="64" t="s">
        <v>80</v>
      </c>
      <c r="P3355" s="9">
        <v>0</v>
      </c>
      <c r="Q3355" s="161" t="s">
        <v>2186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hidden="1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2215</v>
      </c>
      <c r="F3356" s="64" t="s">
        <v>2215</v>
      </c>
      <c r="G3356" s="64" t="s">
        <v>2215</v>
      </c>
      <c r="H3356" s="105" t="s">
        <v>1994</v>
      </c>
      <c r="I3356" s="64" t="s">
        <v>1995</v>
      </c>
      <c r="J3356" s="64" t="s">
        <v>1996</v>
      </c>
      <c r="K3356" s="64" t="s">
        <v>32</v>
      </c>
      <c r="L3356" s="64" t="s">
        <v>2215</v>
      </c>
      <c r="M3356" s="64"/>
      <c r="N3356" s="64" t="s">
        <v>57</v>
      </c>
      <c r="O3356" s="64" t="s">
        <v>41</v>
      </c>
      <c r="P3356" s="9">
        <v>0.08</v>
      </c>
      <c r="Q3356" s="161" t="s">
        <v>2216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hidden="1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2215</v>
      </c>
      <c r="F3357" s="64" t="s">
        <v>2215</v>
      </c>
      <c r="G3357" s="64" t="s">
        <v>2215</v>
      </c>
      <c r="H3357" s="105" t="s">
        <v>1994</v>
      </c>
      <c r="I3357" s="64" t="s">
        <v>1995</v>
      </c>
      <c r="J3357" s="64" t="s">
        <v>1996</v>
      </c>
      <c r="K3357" s="64" t="s">
        <v>32</v>
      </c>
      <c r="L3357" s="64" t="s">
        <v>2215</v>
      </c>
      <c r="M3357" s="64"/>
      <c r="N3357" s="64" t="s">
        <v>57</v>
      </c>
      <c r="O3357" s="64" t="s">
        <v>41</v>
      </c>
      <c r="P3357" s="9">
        <v>0.08</v>
      </c>
      <c r="Q3357" s="161" t="s">
        <v>2218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hidden="1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2221</v>
      </c>
      <c r="F3358" s="64" t="s">
        <v>2221</v>
      </c>
      <c r="G3358" s="64" t="s">
        <v>2221</v>
      </c>
      <c r="H3358" s="105" t="s">
        <v>1994</v>
      </c>
      <c r="I3358" s="64" t="s">
        <v>1995</v>
      </c>
      <c r="J3358" s="64" t="s">
        <v>1996</v>
      </c>
      <c r="K3358" s="64" t="s">
        <v>32</v>
      </c>
      <c r="L3358" s="64" t="s">
        <v>2222</v>
      </c>
      <c r="M3358" s="64"/>
      <c r="N3358" s="64" t="s">
        <v>40</v>
      </c>
      <c r="O3358" s="64" t="s">
        <v>41</v>
      </c>
      <c r="P3358" s="9">
        <v>0.02</v>
      </c>
      <c r="Q3358" s="161" t="s">
        <v>2223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hidden="1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2235</v>
      </c>
      <c r="F3359" s="64" t="s">
        <v>2235</v>
      </c>
      <c r="G3359" s="64" t="s">
        <v>2235</v>
      </c>
      <c r="H3359" s="105" t="s">
        <v>1994</v>
      </c>
      <c r="I3359" s="64" t="s">
        <v>1995</v>
      </c>
      <c r="J3359" s="64" t="s">
        <v>1996</v>
      </c>
      <c r="K3359" s="64" t="s">
        <v>32</v>
      </c>
      <c r="L3359" s="64" t="s">
        <v>2236</v>
      </c>
      <c r="M3359" s="64"/>
      <c r="N3359" s="64" t="s">
        <v>40</v>
      </c>
      <c r="O3359" s="64" t="s">
        <v>80</v>
      </c>
      <c r="P3359" s="9">
        <v>0</v>
      </c>
      <c r="Q3359" s="161" t="s">
        <v>2237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hidden="1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2227</v>
      </c>
      <c r="F3360" s="64" t="s">
        <v>2227</v>
      </c>
      <c r="G3360" s="64" t="s">
        <v>2227</v>
      </c>
      <c r="H3360" s="105" t="s">
        <v>1994</v>
      </c>
      <c r="I3360" s="64" t="s">
        <v>1995</v>
      </c>
      <c r="J3360" s="64" t="s">
        <v>1996</v>
      </c>
      <c r="K3360" s="64" t="s">
        <v>32</v>
      </c>
      <c r="L3360" s="64" t="s">
        <v>2228</v>
      </c>
      <c r="M3360" s="64"/>
      <c r="N3360" s="64" t="s">
        <v>40</v>
      </c>
      <c r="O3360" s="64" t="s">
        <v>41</v>
      </c>
      <c r="P3360" s="9">
        <v>0.01</v>
      </c>
      <c r="Q3360" s="161" t="s">
        <v>2229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hidden="1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1795</v>
      </c>
      <c r="F3361" s="64" t="s">
        <v>2238</v>
      </c>
      <c r="G3361" s="64" t="s">
        <v>1795</v>
      </c>
      <c r="H3361" s="105" t="s">
        <v>1994</v>
      </c>
      <c r="I3361" s="64" t="s">
        <v>1995</v>
      </c>
      <c r="J3361" s="64" t="s">
        <v>1996</v>
      </c>
      <c r="K3361" s="64" t="s">
        <v>32</v>
      </c>
      <c r="L3361" s="64" t="s">
        <v>2239</v>
      </c>
      <c r="M3361" s="64"/>
      <c r="N3361" s="64" t="s">
        <v>40</v>
      </c>
      <c r="O3361" s="64" t="s">
        <v>80</v>
      </c>
      <c r="P3361" s="9">
        <v>0</v>
      </c>
      <c r="Q3361" s="161" t="s">
        <v>2240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hidden="1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1994</v>
      </c>
      <c r="I3362" s="64" t="s">
        <v>1995</v>
      </c>
      <c r="J3362" s="64" t="s">
        <v>1996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2247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hidden="1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1994</v>
      </c>
      <c r="I3363" s="64" t="s">
        <v>1995</v>
      </c>
      <c r="J3363" s="64" t="s">
        <v>1996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2262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hidden="1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1994</v>
      </c>
      <c r="I3364" s="64" t="s">
        <v>1995</v>
      </c>
      <c r="J3364" s="64" t="s">
        <v>1996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2262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hidden="1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2270</v>
      </c>
      <c r="F3365" s="64" t="s">
        <v>2270</v>
      </c>
      <c r="G3365" s="64" t="s">
        <v>2270</v>
      </c>
      <c r="H3365" s="105" t="s">
        <v>1994</v>
      </c>
      <c r="I3365" s="64" t="s">
        <v>1995</v>
      </c>
      <c r="J3365" s="64" t="s">
        <v>1996</v>
      </c>
      <c r="K3365" s="64" t="s">
        <v>32</v>
      </c>
      <c r="L3365" s="64" t="s">
        <v>2271</v>
      </c>
      <c r="M3365" s="64"/>
      <c r="N3365" s="64" t="s">
        <v>40</v>
      </c>
      <c r="O3365" s="64" t="s">
        <v>80</v>
      </c>
      <c r="P3365" s="9">
        <v>0</v>
      </c>
      <c r="Q3365" s="161" t="s">
        <v>2272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hidden="1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2273</v>
      </c>
      <c r="F3366" s="64" t="s">
        <v>2273</v>
      </c>
      <c r="G3366" s="64" t="s">
        <v>2273</v>
      </c>
      <c r="H3366" s="105" t="s">
        <v>1994</v>
      </c>
      <c r="I3366" s="64" t="s">
        <v>1995</v>
      </c>
      <c r="J3366" s="64" t="s">
        <v>1996</v>
      </c>
      <c r="K3366" s="64" t="s">
        <v>32</v>
      </c>
      <c r="L3366" s="64" t="s">
        <v>2273</v>
      </c>
      <c r="M3366" s="64"/>
      <c r="N3366" s="64" t="s">
        <v>40</v>
      </c>
      <c r="O3366" s="64" t="s">
        <v>41</v>
      </c>
      <c r="P3366" s="9">
        <v>0.02</v>
      </c>
      <c r="Q3366" s="161" t="s">
        <v>2274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hidden="1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2275</v>
      </c>
      <c r="F3367" s="64" t="s">
        <v>2275</v>
      </c>
      <c r="G3367" s="64" t="s">
        <v>2275</v>
      </c>
      <c r="H3367" s="105" t="s">
        <v>1994</v>
      </c>
      <c r="I3367" s="64" t="s">
        <v>1995</v>
      </c>
      <c r="J3367" s="64" t="s">
        <v>1996</v>
      </c>
      <c r="K3367" s="64" t="s">
        <v>32</v>
      </c>
      <c r="L3367" s="64" t="s">
        <v>2275</v>
      </c>
      <c r="M3367" s="64"/>
      <c r="N3367" s="64" t="s">
        <v>40</v>
      </c>
      <c r="O3367" s="64" t="s">
        <v>80</v>
      </c>
      <c r="P3367" s="9">
        <v>0</v>
      </c>
      <c r="Q3367" s="161" t="s">
        <v>2276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hidden="1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2280</v>
      </c>
      <c r="F3368" s="64" t="s">
        <v>2280</v>
      </c>
      <c r="G3368" s="64" t="s">
        <v>2281</v>
      </c>
      <c r="H3368" s="105" t="s">
        <v>1994</v>
      </c>
      <c r="I3368" s="64" t="s">
        <v>1995</v>
      </c>
      <c r="J3368" s="64" t="s">
        <v>1996</v>
      </c>
      <c r="K3368" s="64" t="s">
        <v>32</v>
      </c>
      <c r="L3368" s="64" t="s">
        <v>2281</v>
      </c>
      <c r="M3368" s="64"/>
      <c r="N3368" s="64" t="s">
        <v>40</v>
      </c>
      <c r="O3368" s="64" t="s">
        <v>80</v>
      </c>
      <c r="P3368" s="9">
        <v>0</v>
      </c>
      <c r="Q3368" s="161" t="s">
        <v>2282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hidden="1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2306</v>
      </c>
      <c r="F3369" s="64" t="s">
        <v>2306</v>
      </c>
      <c r="G3369" s="64" t="s">
        <v>2306</v>
      </c>
      <c r="H3369" s="105" t="s">
        <v>1994</v>
      </c>
      <c r="I3369" s="64" t="s">
        <v>1995</v>
      </c>
      <c r="J3369" s="64" t="s">
        <v>1996</v>
      </c>
      <c r="K3369" s="64" t="s">
        <v>32</v>
      </c>
      <c r="L3369" s="64" t="s">
        <v>2307</v>
      </c>
      <c r="M3369" s="64"/>
      <c r="N3369" s="64" t="s">
        <v>40</v>
      </c>
      <c r="O3369" s="64" t="s">
        <v>41</v>
      </c>
      <c r="P3369" s="9">
        <v>0.02</v>
      </c>
      <c r="Q3369" s="161" t="s">
        <v>2308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hidden="1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1728</v>
      </c>
      <c r="F3370" s="64" t="s">
        <v>1728</v>
      </c>
      <c r="G3370" s="64" t="s">
        <v>1728</v>
      </c>
      <c r="H3370" s="105" t="s">
        <v>1994</v>
      </c>
      <c r="I3370" s="64" t="s">
        <v>1995</v>
      </c>
      <c r="J3370" s="64" t="s">
        <v>1996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2288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hidden="1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1994</v>
      </c>
      <c r="I3371" s="64" t="s">
        <v>1995</v>
      </c>
      <c r="J3371" s="64" t="s">
        <v>1996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2316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hidden="1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1994</v>
      </c>
      <c r="I3372" s="64" t="s">
        <v>1995</v>
      </c>
      <c r="J3372" s="64" t="s">
        <v>1996</v>
      </c>
      <c r="K3372" s="64" t="s">
        <v>32</v>
      </c>
      <c r="L3372" s="64" t="s">
        <v>2325</v>
      </c>
      <c r="M3372" s="64"/>
      <c r="N3372" s="64" t="s">
        <v>40</v>
      </c>
      <c r="O3372" s="64" t="s">
        <v>72</v>
      </c>
      <c r="P3372" s="9">
        <v>0.98</v>
      </c>
      <c r="Q3372" s="161" t="s">
        <v>2326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hidden="1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2340</v>
      </c>
      <c r="F3373" s="64" t="s">
        <v>2340</v>
      </c>
      <c r="G3373" s="64" t="s">
        <v>2340</v>
      </c>
      <c r="H3373" s="105" t="s">
        <v>1994</v>
      </c>
      <c r="I3373" s="64" t="s">
        <v>1995</v>
      </c>
      <c r="J3373" s="64" t="s">
        <v>1996</v>
      </c>
      <c r="K3373" s="64" t="s">
        <v>32</v>
      </c>
      <c r="L3373" s="64" t="s">
        <v>2340</v>
      </c>
      <c r="M3373" s="64"/>
      <c r="N3373" s="64" t="s">
        <v>40</v>
      </c>
      <c r="O3373" s="64" t="s">
        <v>80</v>
      </c>
      <c r="P3373" s="9">
        <v>0</v>
      </c>
      <c r="Q3373" s="161" t="s">
        <v>2341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hidden="1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1994</v>
      </c>
      <c r="I3374" s="64" t="s">
        <v>1995</v>
      </c>
      <c r="J3374" s="64" t="s">
        <v>1996</v>
      </c>
      <c r="K3374" s="64" t="s">
        <v>32</v>
      </c>
      <c r="L3374" s="64" t="s">
        <v>2332</v>
      </c>
      <c r="M3374" s="64"/>
      <c r="N3374" s="64" t="s">
        <v>40</v>
      </c>
      <c r="O3374" s="64" t="s">
        <v>41</v>
      </c>
      <c r="P3374" s="9">
        <v>0.02</v>
      </c>
      <c r="Q3374" s="161" t="s">
        <v>2333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hidden="1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1994</v>
      </c>
      <c r="I3375" s="64" t="s">
        <v>1995</v>
      </c>
      <c r="J3375" s="64" t="s">
        <v>1996</v>
      </c>
      <c r="K3375" s="64" t="s">
        <v>32</v>
      </c>
      <c r="L3375" s="64" t="s">
        <v>1757</v>
      </c>
      <c r="M3375" s="64"/>
      <c r="N3375" s="64" t="s">
        <v>40</v>
      </c>
      <c r="O3375" s="64" t="s">
        <v>41</v>
      </c>
      <c r="P3375" s="9">
        <v>0.02</v>
      </c>
      <c r="Q3375" s="161" t="s">
        <v>2334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hidden="1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2310</v>
      </c>
      <c r="F3376" s="64" t="s">
        <v>2310</v>
      </c>
      <c r="G3376" s="64" t="s">
        <v>2310</v>
      </c>
      <c r="H3376" s="105" t="s">
        <v>1994</v>
      </c>
      <c r="I3376" s="64" t="s">
        <v>1995</v>
      </c>
      <c r="J3376" s="64" t="s">
        <v>1996</v>
      </c>
      <c r="K3376" s="64" t="s">
        <v>32</v>
      </c>
      <c r="L3376" s="64" t="s">
        <v>2310</v>
      </c>
      <c r="M3376" s="64"/>
      <c r="N3376" s="64" t="s">
        <v>40</v>
      </c>
      <c r="O3376" s="64" t="s">
        <v>80</v>
      </c>
      <c r="P3376" s="9">
        <v>0</v>
      </c>
      <c r="Q3376" s="161" t="s">
        <v>2311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hidden="1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1744</v>
      </c>
      <c r="F3377" s="64" t="s">
        <v>1744</v>
      </c>
      <c r="G3377" s="64" t="s">
        <v>1744</v>
      </c>
      <c r="H3377" s="105" t="s">
        <v>1994</v>
      </c>
      <c r="I3377" s="64" t="s">
        <v>1995</v>
      </c>
      <c r="J3377" s="64" t="s">
        <v>1996</v>
      </c>
      <c r="K3377" s="64" t="s">
        <v>32</v>
      </c>
      <c r="L3377" s="64" t="s">
        <v>1744</v>
      </c>
      <c r="M3377" s="64"/>
      <c r="N3377" s="64" t="s">
        <v>40</v>
      </c>
      <c r="O3377" s="64" t="s">
        <v>80</v>
      </c>
      <c r="P3377" s="9">
        <v>0</v>
      </c>
      <c r="Q3377" s="161" t="s">
        <v>2318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hidden="1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2347</v>
      </c>
      <c r="F3378" s="64" t="s">
        <v>2347</v>
      </c>
      <c r="G3378" s="64" t="s">
        <v>2347</v>
      </c>
      <c r="H3378" s="105" t="s">
        <v>1994</v>
      </c>
      <c r="I3378" s="64" t="s">
        <v>1995</v>
      </c>
      <c r="J3378" s="64" t="s">
        <v>1996</v>
      </c>
      <c r="K3378" s="64" t="s">
        <v>32</v>
      </c>
      <c r="L3378" s="64" t="s">
        <v>2347</v>
      </c>
      <c r="M3378" s="64"/>
      <c r="N3378" s="64" t="s">
        <v>40</v>
      </c>
      <c r="O3378" s="64" t="s">
        <v>41</v>
      </c>
      <c r="P3378" s="9">
        <v>0.02</v>
      </c>
      <c r="Q3378" s="161" t="s">
        <v>2348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hidden="1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2349</v>
      </c>
      <c r="F3379" s="64" t="s">
        <v>2349</v>
      </c>
      <c r="G3379" s="64" t="s">
        <v>2349</v>
      </c>
      <c r="H3379" s="105" t="s">
        <v>1994</v>
      </c>
      <c r="I3379" s="64" t="s">
        <v>1995</v>
      </c>
      <c r="J3379" s="64" t="s">
        <v>1996</v>
      </c>
      <c r="K3379" s="64" t="s">
        <v>32</v>
      </c>
      <c r="L3379" s="64" t="s">
        <v>2350</v>
      </c>
      <c r="M3379" s="64"/>
      <c r="N3379" s="64" t="s">
        <v>57</v>
      </c>
      <c r="O3379" s="64" t="s">
        <v>41</v>
      </c>
      <c r="P3379" s="9">
        <v>0.04</v>
      </c>
      <c r="Q3379" s="161" t="s">
        <v>2351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hidden="1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2349</v>
      </c>
      <c r="F3380" s="64" t="s">
        <v>2349</v>
      </c>
      <c r="G3380" s="64" t="s">
        <v>2349</v>
      </c>
      <c r="H3380" s="105" t="s">
        <v>1994</v>
      </c>
      <c r="I3380" s="64" t="s">
        <v>1995</v>
      </c>
      <c r="J3380" s="64" t="s">
        <v>1996</v>
      </c>
      <c r="K3380" s="64" t="s">
        <v>32</v>
      </c>
      <c r="L3380" s="64" t="s">
        <v>2350</v>
      </c>
      <c r="M3380" s="64"/>
      <c r="N3380" s="64" t="s">
        <v>40</v>
      </c>
      <c r="O3380" s="64" t="s">
        <v>41</v>
      </c>
      <c r="P3380" s="9">
        <v>0.02</v>
      </c>
      <c r="Q3380" s="161" t="s">
        <v>2352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hidden="1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2360</v>
      </c>
      <c r="F3381" s="64" t="s">
        <v>2360</v>
      </c>
      <c r="G3381" s="64" t="s">
        <v>2360</v>
      </c>
      <c r="H3381" s="105" t="s">
        <v>1994</v>
      </c>
      <c r="I3381" s="64" t="s">
        <v>1995</v>
      </c>
      <c r="J3381" s="64" t="s">
        <v>1996</v>
      </c>
      <c r="K3381" s="64" t="s">
        <v>32</v>
      </c>
      <c r="L3381" s="64" t="s">
        <v>2360</v>
      </c>
      <c r="M3381" s="64"/>
      <c r="N3381" s="64" t="s">
        <v>40</v>
      </c>
      <c r="O3381" s="64" t="s">
        <v>80</v>
      </c>
      <c r="P3381" s="9">
        <v>0</v>
      </c>
      <c r="Q3381" s="161" t="s">
        <v>2361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hidden="1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3474</v>
      </c>
      <c r="F3382" s="64" t="s">
        <v>3474</v>
      </c>
      <c r="G3382" s="64" t="s">
        <v>3474</v>
      </c>
      <c r="H3382" s="105" t="s">
        <v>1994</v>
      </c>
      <c r="I3382" s="64" t="s">
        <v>1995</v>
      </c>
      <c r="J3382" s="64" t="s">
        <v>1996</v>
      </c>
      <c r="K3382" s="64" t="s">
        <v>32</v>
      </c>
      <c r="L3382" s="64" t="s">
        <v>3474</v>
      </c>
      <c r="M3382" s="64"/>
      <c r="N3382" s="64" t="s">
        <v>40</v>
      </c>
      <c r="O3382" s="64" t="s">
        <v>80</v>
      </c>
      <c r="P3382" s="9">
        <v>0</v>
      </c>
      <c r="Q3382" s="161" t="s">
        <v>3475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hidden="1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2396</v>
      </c>
      <c r="F3383" s="64" t="s">
        <v>2396</v>
      </c>
      <c r="G3383" s="64" t="s">
        <v>2396</v>
      </c>
      <c r="H3383" s="105" t="s">
        <v>1994</v>
      </c>
      <c r="I3383" s="64" t="s">
        <v>1995</v>
      </c>
      <c r="J3383" s="64" t="s">
        <v>1996</v>
      </c>
      <c r="K3383" s="64" t="s">
        <v>32</v>
      </c>
      <c r="L3383" s="64" t="s">
        <v>2396</v>
      </c>
      <c r="M3383" s="64"/>
      <c r="N3383" s="64" t="s">
        <v>40</v>
      </c>
      <c r="O3383" s="64" t="s">
        <v>80</v>
      </c>
      <c r="P3383" s="9">
        <v>0</v>
      </c>
      <c r="Q3383" s="161" t="s">
        <v>2398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hidden="1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2374</v>
      </c>
      <c r="F3384" s="64" t="s">
        <v>2374</v>
      </c>
      <c r="G3384" s="64" t="s">
        <v>2374</v>
      </c>
      <c r="H3384" s="105" t="s">
        <v>1994</v>
      </c>
      <c r="I3384" s="64" t="s">
        <v>1995</v>
      </c>
      <c r="J3384" s="64" t="s">
        <v>1996</v>
      </c>
      <c r="K3384" s="64" t="s">
        <v>32</v>
      </c>
      <c r="L3384" s="64" t="s">
        <v>2374</v>
      </c>
      <c r="M3384" s="64"/>
      <c r="N3384" s="64" t="s">
        <v>40</v>
      </c>
      <c r="O3384" s="64" t="s">
        <v>41</v>
      </c>
      <c r="P3384" s="9">
        <v>0.02</v>
      </c>
      <c r="Q3384" s="161" t="s">
        <v>2375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hidden="1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2378</v>
      </c>
      <c r="F3385" s="64" t="s">
        <v>2378</v>
      </c>
      <c r="G3385" s="64" t="s">
        <v>2378</v>
      </c>
      <c r="H3385" s="105" t="s">
        <v>1994</v>
      </c>
      <c r="I3385" s="64" t="s">
        <v>1995</v>
      </c>
      <c r="J3385" s="64" t="s">
        <v>1996</v>
      </c>
      <c r="K3385" s="64" t="s">
        <v>32</v>
      </c>
      <c r="L3385" s="64" t="s">
        <v>2378</v>
      </c>
      <c r="M3385" s="64"/>
      <c r="N3385" s="64" t="s">
        <v>40</v>
      </c>
      <c r="O3385" s="64" t="s">
        <v>80</v>
      </c>
      <c r="P3385" s="9">
        <v>0</v>
      </c>
      <c r="Q3385" s="161" t="s">
        <v>2379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hidden="1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1994</v>
      </c>
      <c r="I3386" s="64" t="s">
        <v>1995</v>
      </c>
      <c r="J3386" s="64" t="s">
        <v>1996</v>
      </c>
      <c r="K3386" s="64" t="s">
        <v>32</v>
      </c>
      <c r="L3386" s="64" t="s">
        <v>2372</v>
      </c>
      <c r="M3386" s="64"/>
      <c r="N3386" s="64" t="s">
        <v>40</v>
      </c>
      <c r="O3386" s="64" t="s">
        <v>41</v>
      </c>
      <c r="P3386" s="9">
        <v>0.04</v>
      </c>
      <c r="Q3386" s="161" t="s">
        <v>2373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hidden="1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2386</v>
      </c>
      <c r="F3387" s="64" t="s">
        <v>2386</v>
      </c>
      <c r="G3387" s="64" t="s">
        <v>2386</v>
      </c>
      <c r="H3387" s="105" t="s">
        <v>1994</v>
      </c>
      <c r="I3387" s="64" t="s">
        <v>1995</v>
      </c>
      <c r="J3387" s="64" t="s">
        <v>1996</v>
      </c>
      <c r="K3387" s="64" t="s">
        <v>32</v>
      </c>
      <c r="L3387" s="64" t="s">
        <v>2387</v>
      </c>
      <c r="M3387" s="64"/>
      <c r="N3387" s="64" t="s">
        <v>40</v>
      </c>
      <c r="O3387" s="64" t="s">
        <v>41</v>
      </c>
      <c r="P3387" s="9">
        <v>0.02</v>
      </c>
      <c r="Q3387" s="161" t="s">
        <v>2388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hidden="1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2386</v>
      </c>
      <c r="F3388" s="64" t="s">
        <v>2386</v>
      </c>
      <c r="G3388" s="64" t="s">
        <v>2386</v>
      </c>
      <c r="H3388" s="105" t="s">
        <v>1994</v>
      </c>
      <c r="I3388" s="64" t="s">
        <v>1995</v>
      </c>
      <c r="J3388" s="64" t="s">
        <v>1996</v>
      </c>
      <c r="K3388" s="64" t="s">
        <v>32</v>
      </c>
      <c r="L3388" s="64" t="s">
        <v>2389</v>
      </c>
      <c r="M3388" s="64"/>
      <c r="N3388" s="64" t="s">
        <v>40</v>
      </c>
      <c r="O3388" s="64" t="s">
        <v>41</v>
      </c>
      <c r="P3388" s="9">
        <v>0.02</v>
      </c>
      <c r="Q3388" s="161" t="s">
        <v>2390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hidden="1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2386</v>
      </c>
      <c r="F3389" s="64" t="s">
        <v>2386</v>
      </c>
      <c r="G3389" s="64" t="s">
        <v>2386</v>
      </c>
      <c r="H3389" s="105" t="s">
        <v>1994</v>
      </c>
      <c r="I3389" s="64" t="s">
        <v>1995</v>
      </c>
      <c r="J3389" s="64" t="s">
        <v>1996</v>
      </c>
      <c r="K3389" s="64" t="s">
        <v>32</v>
      </c>
      <c r="L3389" s="64" t="s">
        <v>2393</v>
      </c>
      <c r="M3389" s="64"/>
      <c r="N3389" s="64" t="s">
        <v>40</v>
      </c>
      <c r="O3389" s="64" t="s">
        <v>41</v>
      </c>
      <c r="P3389" s="9">
        <v>0.02</v>
      </c>
      <c r="Q3389" s="161" t="s">
        <v>2394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hidden="1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1994</v>
      </c>
      <c r="I3390" s="64" t="s">
        <v>1995</v>
      </c>
      <c r="J3390" s="64" t="s">
        <v>1996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2407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hidden="1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2459</v>
      </c>
      <c r="F3391" s="64" t="s">
        <v>2459</v>
      </c>
      <c r="G3391" s="64" t="s">
        <v>2459</v>
      </c>
      <c r="H3391" s="105" t="s">
        <v>1994</v>
      </c>
      <c r="I3391" s="64" t="s">
        <v>1995</v>
      </c>
      <c r="J3391" s="64" t="s">
        <v>1996</v>
      </c>
      <c r="K3391" s="64" t="s">
        <v>32</v>
      </c>
      <c r="L3391" s="64" t="s">
        <v>2459</v>
      </c>
      <c r="M3391" s="64"/>
      <c r="N3391" s="64" t="s">
        <v>57</v>
      </c>
      <c r="O3391" s="64" t="s">
        <v>41</v>
      </c>
      <c r="P3391" s="9">
        <v>0.06</v>
      </c>
      <c r="Q3391" s="161" t="s">
        <v>2460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hidden="1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2455</v>
      </c>
      <c r="F3392" s="64" t="s">
        <v>2456</v>
      </c>
      <c r="G3392" s="64" t="s">
        <v>2455</v>
      </c>
      <c r="H3392" s="105" t="s">
        <v>1994</v>
      </c>
      <c r="I3392" s="64" t="s">
        <v>1995</v>
      </c>
      <c r="J3392" s="64" t="s">
        <v>1996</v>
      </c>
      <c r="K3392" s="64" t="s">
        <v>32</v>
      </c>
      <c r="L3392" s="64" t="s">
        <v>2455</v>
      </c>
      <c r="M3392" s="64"/>
      <c r="N3392" s="64" t="s">
        <v>40</v>
      </c>
      <c r="O3392" s="64" t="s">
        <v>41</v>
      </c>
      <c r="P3392" s="9">
        <v>0.01</v>
      </c>
      <c r="Q3392" s="161" t="s">
        <v>2457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hidden="1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2455</v>
      </c>
      <c r="F3393" s="64" t="s">
        <v>2456</v>
      </c>
      <c r="G3393" s="64" t="s">
        <v>2455</v>
      </c>
      <c r="H3393" s="105" t="s">
        <v>1994</v>
      </c>
      <c r="I3393" s="64" t="s">
        <v>1995</v>
      </c>
      <c r="J3393" s="64" t="s">
        <v>1996</v>
      </c>
      <c r="K3393" s="64" t="s">
        <v>32</v>
      </c>
      <c r="L3393" s="64" t="s">
        <v>2455</v>
      </c>
      <c r="M3393" s="64"/>
      <c r="N3393" s="64" t="s">
        <v>40</v>
      </c>
      <c r="O3393" s="64" t="s">
        <v>41</v>
      </c>
      <c r="P3393" s="9">
        <v>0.02</v>
      </c>
      <c r="Q3393" s="161" t="s">
        <v>2457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hidden="1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1790</v>
      </c>
      <c r="F3394" s="64" t="s">
        <v>1790</v>
      </c>
      <c r="G3394" s="64" t="s">
        <v>1790</v>
      </c>
      <c r="H3394" s="105" t="s">
        <v>1994</v>
      </c>
      <c r="I3394" s="64" t="s">
        <v>1995</v>
      </c>
      <c r="J3394" s="64" t="s">
        <v>1996</v>
      </c>
      <c r="K3394" s="64" t="s">
        <v>32</v>
      </c>
      <c r="L3394" s="64" t="s">
        <v>1790</v>
      </c>
      <c r="M3394" s="64"/>
      <c r="N3394" s="64" t="s">
        <v>40</v>
      </c>
      <c r="O3394" s="64" t="s">
        <v>41</v>
      </c>
      <c r="P3394" s="9">
        <v>0.02</v>
      </c>
      <c r="Q3394" s="161" t="s">
        <v>2458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hidden="1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2421</v>
      </c>
      <c r="G3395" s="64" t="s">
        <v>995</v>
      </c>
      <c r="H3395" s="105" t="s">
        <v>1994</v>
      </c>
      <c r="I3395" s="64" t="s">
        <v>1995</v>
      </c>
      <c r="J3395" s="64" t="s">
        <v>1996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2422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hidden="1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2468</v>
      </c>
      <c r="F3396" s="64" t="s">
        <v>2468</v>
      </c>
      <c r="G3396" s="64" t="s">
        <v>2468</v>
      </c>
      <c r="H3396" s="105" t="s">
        <v>1994</v>
      </c>
      <c r="I3396" s="64" t="s">
        <v>1995</v>
      </c>
      <c r="J3396" s="64" t="s">
        <v>1996</v>
      </c>
      <c r="K3396" s="64" t="s">
        <v>32</v>
      </c>
      <c r="L3396" s="64" t="s">
        <v>2469</v>
      </c>
      <c r="M3396" s="64"/>
      <c r="N3396" s="64" t="s">
        <v>40</v>
      </c>
      <c r="O3396" s="64" t="s">
        <v>80</v>
      </c>
      <c r="P3396" s="9">
        <v>0</v>
      </c>
      <c r="Q3396" s="161" t="s">
        <v>2470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hidden="1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2468</v>
      </c>
      <c r="F3397" s="64" t="s">
        <v>2468</v>
      </c>
      <c r="G3397" s="64" t="s">
        <v>2468</v>
      </c>
      <c r="H3397" s="105" t="s">
        <v>1994</v>
      </c>
      <c r="I3397" s="64" t="s">
        <v>1995</v>
      </c>
      <c r="J3397" s="64" t="s">
        <v>1996</v>
      </c>
      <c r="K3397" s="64" t="s">
        <v>32</v>
      </c>
      <c r="L3397" s="64" t="s">
        <v>2471</v>
      </c>
      <c r="M3397" s="64"/>
      <c r="N3397" s="64" t="s">
        <v>40</v>
      </c>
      <c r="O3397" s="64" t="s">
        <v>80</v>
      </c>
      <c r="P3397" s="9">
        <v>0</v>
      </c>
      <c r="Q3397" s="161" t="s">
        <v>2472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hidden="1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2449</v>
      </c>
      <c r="F3398" s="64" t="s">
        <v>2449</v>
      </c>
      <c r="G3398" s="64" t="s">
        <v>2449</v>
      </c>
      <c r="H3398" s="105" t="s">
        <v>1994</v>
      </c>
      <c r="I3398" s="64" t="s">
        <v>1995</v>
      </c>
      <c r="J3398" s="64" t="s">
        <v>1996</v>
      </c>
      <c r="K3398" s="64" t="s">
        <v>32</v>
      </c>
      <c r="L3398" s="64" t="s">
        <v>2449</v>
      </c>
      <c r="M3398" s="64"/>
      <c r="N3398" s="64" t="s">
        <v>57</v>
      </c>
      <c r="O3398" s="64" t="s">
        <v>80</v>
      </c>
      <c r="P3398" s="9">
        <v>0</v>
      </c>
      <c r="Q3398" s="161" t="s">
        <v>3476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hidden="1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2449</v>
      </c>
      <c r="F3399" s="64" t="s">
        <v>2449</v>
      </c>
      <c r="G3399" s="64" t="s">
        <v>2449</v>
      </c>
      <c r="H3399" s="105" t="s">
        <v>1994</v>
      </c>
      <c r="I3399" s="64" t="s">
        <v>1995</v>
      </c>
      <c r="J3399" s="64" t="s">
        <v>1996</v>
      </c>
      <c r="K3399" s="64" t="s">
        <v>32</v>
      </c>
      <c r="L3399" s="64" t="s">
        <v>2449</v>
      </c>
      <c r="M3399" s="64"/>
      <c r="N3399" s="64" t="s">
        <v>40</v>
      </c>
      <c r="O3399" s="64" t="s">
        <v>80</v>
      </c>
      <c r="P3399" s="9">
        <v>0</v>
      </c>
      <c r="Q3399" s="161" t="s">
        <v>2450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hidden="1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2412</v>
      </c>
      <c r="F3400" s="64" t="s">
        <v>2412</v>
      </c>
      <c r="G3400" s="64" t="s">
        <v>2412</v>
      </c>
      <c r="H3400" s="105" t="s">
        <v>1994</v>
      </c>
      <c r="I3400" s="64" t="s">
        <v>1995</v>
      </c>
      <c r="J3400" s="64" t="s">
        <v>1996</v>
      </c>
      <c r="K3400" s="64" t="s">
        <v>32</v>
      </c>
      <c r="L3400" s="64" t="s">
        <v>2412</v>
      </c>
      <c r="M3400" s="64"/>
      <c r="N3400" s="64" t="s">
        <v>40</v>
      </c>
      <c r="O3400" s="64" t="s">
        <v>41</v>
      </c>
      <c r="P3400" s="9">
        <v>0.04</v>
      </c>
      <c r="Q3400" s="161" t="s">
        <v>2413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hidden="1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2482</v>
      </c>
      <c r="F3401" s="64" t="s">
        <v>2482</v>
      </c>
      <c r="G3401" s="64" t="s">
        <v>2482</v>
      </c>
      <c r="H3401" s="105" t="s">
        <v>1994</v>
      </c>
      <c r="I3401" s="64" t="s">
        <v>1995</v>
      </c>
      <c r="J3401" s="64" t="s">
        <v>1996</v>
      </c>
      <c r="K3401" s="64" t="s">
        <v>32</v>
      </c>
      <c r="L3401" s="64" t="s">
        <v>2482</v>
      </c>
      <c r="M3401" s="64"/>
      <c r="N3401" s="64" t="s">
        <v>40</v>
      </c>
      <c r="O3401" s="64" t="s">
        <v>41</v>
      </c>
      <c r="P3401" s="9">
        <v>0.02</v>
      </c>
      <c r="Q3401" s="161" t="s">
        <v>2483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hidden="1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2428</v>
      </c>
      <c r="F3402" s="64" t="s">
        <v>2428</v>
      </c>
      <c r="G3402" s="64" t="s">
        <v>2428</v>
      </c>
      <c r="H3402" s="105" t="s">
        <v>1994</v>
      </c>
      <c r="I3402" s="64" t="s">
        <v>1995</v>
      </c>
      <c r="J3402" s="64" t="s">
        <v>1996</v>
      </c>
      <c r="K3402" s="64" t="s">
        <v>32</v>
      </c>
      <c r="L3402" s="64" t="s">
        <v>2410</v>
      </c>
      <c r="M3402" s="64"/>
      <c r="N3402" s="64" t="s">
        <v>57</v>
      </c>
      <c r="O3402" s="64" t="s">
        <v>41</v>
      </c>
      <c r="P3402" s="9">
        <v>0.02</v>
      </c>
      <c r="Q3402" s="161" t="s">
        <v>3477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hidden="1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2428</v>
      </c>
      <c r="F3403" s="64" t="s">
        <v>2428</v>
      </c>
      <c r="G3403" s="64" t="s">
        <v>2428</v>
      </c>
      <c r="H3403" s="105" t="s">
        <v>1994</v>
      </c>
      <c r="I3403" s="64" t="s">
        <v>1995</v>
      </c>
      <c r="J3403" s="64" t="s">
        <v>1996</v>
      </c>
      <c r="K3403" s="64" t="s">
        <v>32</v>
      </c>
      <c r="L3403" s="64" t="s">
        <v>2410</v>
      </c>
      <c r="M3403" s="64"/>
      <c r="N3403" s="64" t="s">
        <v>40</v>
      </c>
      <c r="O3403" s="64" t="s">
        <v>41</v>
      </c>
      <c r="P3403" s="9">
        <v>0.01</v>
      </c>
      <c r="Q3403" s="161" t="s">
        <v>2411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hidden="1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1994</v>
      </c>
      <c r="I3404" s="64" t="s">
        <v>1995</v>
      </c>
      <c r="J3404" s="64" t="s">
        <v>1996</v>
      </c>
      <c r="K3404" s="64" t="s">
        <v>32</v>
      </c>
      <c r="L3404" s="64" t="s">
        <v>1925</v>
      </c>
      <c r="M3404" s="64"/>
      <c r="N3404" s="64" t="s">
        <v>40</v>
      </c>
      <c r="O3404" s="64" t="s">
        <v>41</v>
      </c>
      <c r="P3404" s="9">
        <v>0.04</v>
      </c>
      <c r="Q3404" s="161" t="s">
        <v>2432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hidden="1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1994</v>
      </c>
      <c r="I3405" s="64" t="s">
        <v>1995</v>
      </c>
      <c r="J3405" s="64" t="s">
        <v>1996</v>
      </c>
      <c r="K3405" s="64" t="s">
        <v>32</v>
      </c>
      <c r="L3405" s="64" t="s">
        <v>2433</v>
      </c>
      <c r="M3405" s="64"/>
      <c r="N3405" s="64" t="s">
        <v>40</v>
      </c>
      <c r="O3405" s="64" t="s">
        <v>41</v>
      </c>
      <c r="P3405" s="9">
        <v>0.04</v>
      </c>
      <c r="Q3405" s="161" t="s">
        <v>2434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hidden="1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1994</v>
      </c>
      <c r="I3406" s="64" t="s">
        <v>1995</v>
      </c>
      <c r="J3406" s="64" t="s">
        <v>1996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2435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hidden="1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1994</v>
      </c>
      <c r="I3407" s="64" t="s">
        <v>1995</v>
      </c>
      <c r="J3407" s="64" t="s">
        <v>1996</v>
      </c>
      <c r="K3407" s="64" t="s">
        <v>32</v>
      </c>
      <c r="L3407" s="64" t="s">
        <v>2440</v>
      </c>
      <c r="M3407" s="64"/>
      <c r="N3407" s="64" t="s">
        <v>40</v>
      </c>
      <c r="O3407" s="64" t="s">
        <v>41</v>
      </c>
      <c r="P3407" s="9">
        <v>0.04</v>
      </c>
      <c r="Q3407" s="161" t="s">
        <v>2441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hidden="1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1994</v>
      </c>
      <c r="I3408" s="64" t="s">
        <v>1995</v>
      </c>
      <c r="J3408" s="64" t="s">
        <v>1996</v>
      </c>
      <c r="K3408" s="64" t="s">
        <v>32</v>
      </c>
      <c r="L3408" s="64" t="s">
        <v>2430</v>
      </c>
      <c r="M3408" s="64"/>
      <c r="N3408" s="64" t="s">
        <v>40</v>
      </c>
      <c r="O3408" s="64" t="s">
        <v>41</v>
      </c>
      <c r="P3408" s="9">
        <v>0.04</v>
      </c>
      <c r="Q3408" s="161" t="s">
        <v>2431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hidden="1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1994</v>
      </c>
      <c r="I3409" s="64" t="s">
        <v>1995</v>
      </c>
      <c r="J3409" s="64" t="s">
        <v>1996</v>
      </c>
      <c r="K3409" s="64" t="s">
        <v>32</v>
      </c>
      <c r="L3409" s="64" t="s">
        <v>2442</v>
      </c>
      <c r="M3409" s="64"/>
      <c r="N3409" s="64" t="s">
        <v>40</v>
      </c>
      <c r="O3409" s="64" t="s">
        <v>41</v>
      </c>
      <c r="P3409" s="9">
        <v>0.04</v>
      </c>
      <c r="Q3409" s="161" t="s">
        <v>2443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hidden="1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1994</v>
      </c>
      <c r="I3410" s="64" t="s">
        <v>1995</v>
      </c>
      <c r="J3410" s="64" t="s">
        <v>1996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2448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hidden="1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1994</v>
      </c>
      <c r="I3411" s="64" t="s">
        <v>1995</v>
      </c>
      <c r="J3411" s="64" t="s">
        <v>1996</v>
      </c>
      <c r="K3411" s="64" t="s">
        <v>32</v>
      </c>
      <c r="L3411" s="64" t="s">
        <v>2402</v>
      </c>
      <c r="M3411" s="64"/>
      <c r="N3411" s="64" t="s">
        <v>40</v>
      </c>
      <c r="O3411" s="64" t="s">
        <v>41</v>
      </c>
      <c r="P3411" s="9">
        <v>0.02</v>
      </c>
      <c r="Q3411" s="161" t="s">
        <v>2403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hidden="1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1994</v>
      </c>
      <c r="I3412" s="64" t="s">
        <v>1995</v>
      </c>
      <c r="J3412" s="64" t="s">
        <v>1996</v>
      </c>
      <c r="K3412" s="64" t="s">
        <v>32</v>
      </c>
      <c r="L3412" s="64" t="s">
        <v>2402</v>
      </c>
      <c r="M3412" s="64"/>
      <c r="N3412" s="64" t="s">
        <v>40</v>
      </c>
      <c r="O3412" s="64" t="s">
        <v>80</v>
      </c>
      <c r="P3412" s="9">
        <v>0</v>
      </c>
      <c r="Q3412" s="161" t="s">
        <v>2403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hidden="1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1994</v>
      </c>
      <c r="I3413" s="64" t="s">
        <v>1995</v>
      </c>
      <c r="J3413" s="64" t="s">
        <v>1996</v>
      </c>
      <c r="K3413" s="64" t="s">
        <v>32</v>
      </c>
      <c r="L3413" s="64" t="s">
        <v>2404</v>
      </c>
      <c r="M3413" s="64"/>
      <c r="N3413" s="64" t="s">
        <v>40</v>
      </c>
      <c r="O3413" s="64" t="s">
        <v>41</v>
      </c>
      <c r="P3413" s="9">
        <v>0.02</v>
      </c>
      <c r="Q3413" s="161" t="s">
        <v>2405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hidden="1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1994</v>
      </c>
      <c r="I3414" s="64" t="s">
        <v>1995</v>
      </c>
      <c r="J3414" s="64" t="s">
        <v>1996</v>
      </c>
      <c r="K3414" s="64" t="s">
        <v>32</v>
      </c>
      <c r="L3414" s="64" t="s">
        <v>2404</v>
      </c>
      <c r="M3414" s="64"/>
      <c r="N3414" s="64" t="s">
        <v>40</v>
      </c>
      <c r="O3414" s="64" t="s">
        <v>80</v>
      </c>
      <c r="P3414" s="9">
        <v>0</v>
      </c>
      <c r="Q3414" s="161" t="s">
        <v>2405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hidden="1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1994</v>
      </c>
      <c r="I3415" s="64" t="s">
        <v>1995</v>
      </c>
      <c r="J3415" s="64" t="s">
        <v>1996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2406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hidden="1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1994</v>
      </c>
      <c r="I3416" s="64" t="s">
        <v>1995</v>
      </c>
      <c r="J3416" s="64" t="s">
        <v>1996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2406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hidden="1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2500</v>
      </c>
      <c r="F3417" s="64" t="s">
        <v>2500</v>
      </c>
      <c r="G3417" s="64" t="s">
        <v>2500</v>
      </c>
      <c r="H3417" s="105" t="s">
        <v>1994</v>
      </c>
      <c r="I3417" s="64" t="s">
        <v>1995</v>
      </c>
      <c r="J3417" s="64" t="s">
        <v>1996</v>
      </c>
      <c r="K3417" s="64" t="s">
        <v>32</v>
      </c>
      <c r="L3417" s="64" t="s">
        <v>2500</v>
      </c>
      <c r="M3417" s="64"/>
      <c r="N3417" s="64" t="s">
        <v>40</v>
      </c>
      <c r="O3417" s="64" t="s">
        <v>41</v>
      </c>
      <c r="P3417" s="9">
        <v>0.03</v>
      </c>
      <c r="Q3417" s="161" t="s">
        <v>2501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hidden="1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1811</v>
      </c>
      <c r="F3418" s="64" t="s">
        <v>1811</v>
      </c>
      <c r="G3418" s="64" t="s">
        <v>1811</v>
      </c>
      <c r="H3418" s="105" t="s">
        <v>1994</v>
      </c>
      <c r="I3418" s="64" t="s">
        <v>1995</v>
      </c>
      <c r="J3418" s="64" t="s">
        <v>1996</v>
      </c>
      <c r="K3418" s="64" t="s">
        <v>32</v>
      </c>
      <c r="L3418" s="64" t="s">
        <v>1811</v>
      </c>
      <c r="M3418" s="64"/>
      <c r="N3418" s="64" t="s">
        <v>40</v>
      </c>
      <c r="O3418" s="64" t="s">
        <v>41</v>
      </c>
      <c r="P3418" s="9">
        <v>0.02</v>
      </c>
      <c r="Q3418" s="161" t="s">
        <v>2528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hidden="1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1811</v>
      </c>
      <c r="F3419" s="64" t="s">
        <v>1811</v>
      </c>
      <c r="G3419" s="64" t="s">
        <v>1811</v>
      </c>
      <c r="H3419" s="105" t="s">
        <v>1994</v>
      </c>
      <c r="I3419" s="64" t="s">
        <v>1995</v>
      </c>
      <c r="J3419" s="64" t="s">
        <v>1996</v>
      </c>
      <c r="K3419" s="64" t="s">
        <v>32</v>
      </c>
      <c r="L3419" s="64" t="s">
        <v>3478</v>
      </c>
      <c r="M3419" s="64"/>
      <c r="N3419" s="64" t="s">
        <v>40</v>
      </c>
      <c r="O3419" s="64" t="s">
        <v>41</v>
      </c>
      <c r="P3419" s="9">
        <v>0.02</v>
      </c>
      <c r="Q3419" s="161" t="s">
        <v>3479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hidden="1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1811</v>
      </c>
      <c r="F3420" s="64" t="s">
        <v>1811</v>
      </c>
      <c r="G3420" s="64" t="s">
        <v>1811</v>
      </c>
      <c r="H3420" s="105" t="s">
        <v>1994</v>
      </c>
      <c r="I3420" s="64" t="s">
        <v>1995</v>
      </c>
      <c r="J3420" s="64" t="s">
        <v>1996</v>
      </c>
      <c r="K3420" s="64" t="s">
        <v>32</v>
      </c>
      <c r="L3420" s="64" t="s">
        <v>2529</v>
      </c>
      <c r="M3420" s="64"/>
      <c r="N3420" s="64" t="s">
        <v>40</v>
      </c>
      <c r="O3420" s="64" t="s">
        <v>41</v>
      </c>
      <c r="P3420" s="9">
        <v>0.02</v>
      </c>
      <c r="Q3420" s="161" t="s">
        <v>2530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hidden="1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1994</v>
      </c>
      <c r="I3421" s="64" t="s">
        <v>1995</v>
      </c>
      <c r="J3421" s="64" t="s">
        <v>1996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2564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hidden="1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2557</v>
      </c>
      <c r="F3422" s="64" t="s">
        <v>2557</v>
      </c>
      <c r="G3422" s="64" t="s">
        <v>2557</v>
      </c>
      <c r="H3422" s="105" t="s">
        <v>1994</v>
      </c>
      <c r="I3422" s="64" t="s">
        <v>1995</v>
      </c>
      <c r="J3422" s="64" t="s">
        <v>1996</v>
      </c>
      <c r="K3422" s="64" t="s">
        <v>32</v>
      </c>
      <c r="L3422" s="64" t="s">
        <v>2557</v>
      </c>
      <c r="M3422" s="64"/>
      <c r="N3422" s="64" t="s">
        <v>40</v>
      </c>
      <c r="O3422" s="64" t="s">
        <v>41</v>
      </c>
      <c r="P3422" s="9">
        <v>0.02</v>
      </c>
      <c r="Q3422" s="161" t="s">
        <v>2558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hidden="1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2557</v>
      </c>
      <c r="F3423" s="64" t="s">
        <v>2557</v>
      </c>
      <c r="G3423" s="64" t="s">
        <v>2557</v>
      </c>
      <c r="H3423" s="105" t="s">
        <v>1994</v>
      </c>
      <c r="I3423" s="64" t="s">
        <v>1995</v>
      </c>
      <c r="J3423" s="64" t="s">
        <v>1996</v>
      </c>
      <c r="K3423" s="64" t="s">
        <v>32</v>
      </c>
      <c r="L3423" s="64" t="s">
        <v>2556</v>
      </c>
      <c r="M3423" s="64"/>
      <c r="N3423" s="64" t="s">
        <v>40</v>
      </c>
      <c r="O3423" s="64" t="s">
        <v>41</v>
      </c>
      <c r="P3423" s="9">
        <v>0.02</v>
      </c>
      <c r="Q3423" s="161" t="s">
        <v>2559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hidden="1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2531</v>
      </c>
      <c r="F3424" s="64" t="s">
        <v>2532</v>
      </c>
      <c r="G3424" s="64" t="s">
        <v>2531</v>
      </c>
      <c r="H3424" s="105" t="s">
        <v>1994</v>
      </c>
      <c r="I3424" s="64" t="s">
        <v>1995</v>
      </c>
      <c r="J3424" s="64" t="s">
        <v>1996</v>
      </c>
      <c r="K3424" s="64" t="s">
        <v>32</v>
      </c>
      <c r="L3424" s="64" t="s">
        <v>2531</v>
      </c>
      <c r="M3424" s="64"/>
      <c r="N3424" s="64" t="s">
        <v>40</v>
      </c>
      <c r="O3424" s="64" t="s">
        <v>41</v>
      </c>
      <c r="P3424" s="9">
        <v>0.02</v>
      </c>
      <c r="Q3424" s="161" t="s">
        <v>2533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hidden="1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2556</v>
      </c>
      <c r="F3425" s="64" t="s">
        <v>2556</v>
      </c>
      <c r="G3425" s="64" t="s">
        <v>2556</v>
      </c>
      <c r="H3425" s="105" t="s">
        <v>1994</v>
      </c>
      <c r="I3425" s="64" t="s">
        <v>1995</v>
      </c>
      <c r="J3425" s="64" t="s">
        <v>1996</v>
      </c>
      <c r="K3425" s="64" t="s">
        <v>32</v>
      </c>
      <c r="L3425" s="64" t="s">
        <v>2557</v>
      </c>
      <c r="M3425" s="64"/>
      <c r="N3425" s="64" t="s">
        <v>40</v>
      </c>
      <c r="O3425" s="64" t="s">
        <v>41</v>
      </c>
      <c r="P3425" s="9">
        <v>0.02</v>
      </c>
      <c r="Q3425" s="161" t="s">
        <v>2558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hidden="1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2556</v>
      </c>
      <c r="F3426" s="64" t="s">
        <v>2556</v>
      </c>
      <c r="G3426" s="64" t="s">
        <v>2556</v>
      </c>
      <c r="H3426" s="105" t="s">
        <v>1994</v>
      </c>
      <c r="I3426" s="64" t="s">
        <v>1995</v>
      </c>
      <c r="J3426" s="64" t="s">
        <v>1996</v>
      </c>
      <c r="K3426" s="64" t="s">
        <v>32</v>
      </c>
      <c r="L3426" s="64" t="s">
        <v>2556</v>
      </c>
      <c r="M3426" s="64"/>
      <c r="N3426" s="64" t="s">
        <v>40</v>
      </c>
      <c r="O3426" s="64" t="s">
        <v>41</v>
      </c>
      <c r="P3426" s="9">
        <v>0.02</v>
      </c>
      <c r="Q3426" s="161" t="s">
        <v>2559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hidden="1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2486</v>
      </c>
      <c r="F3427" s="64" t="s">
        <v>2486</v>
      </c>
      <c r="G3427" s="64" t="s">
        <v>2486</v>
      </c>
      <c r="H3427" s="105" t="s">
        <v>1994</v>
      </c>
      <c r="I3427" s="64" t="s">
        <v>1995</v>
      </c>
      <c r="J3427" s="64" t="s">
        <v>1996</v>
      </c>
      <c r="K3427" s="64" t="s">
        <v>32</v>
      </c>
      <c r="L3427" s="64" t="s">
        <v>2486</v>
      </c>
      <c r="M3427" s="64"/>
      <c r="N3427" s="64" t="s">
        <v>40</v>
      </c>
      <c r="O3427" s="64" t="s">
        <v>41</v>
      </c>
      <c r="P3427" s="9">
        <v>0.02</v>
      </c>
      <c r="Q3427" s="161" t="s">
        <v>2487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hidden="1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2496</v>
      </c>
      <c r="F3428" s="64" t="s">
        <v>2497</v>
      </c>
      <c r="G3428" s="64" t="s">
        <v>2496</v>
      </c>
      <c r="H3428" s="105" t="s">
        <v>1994</v>
      </c>
      <c r="I3428" s="64" t="s">
        <v>1995</v>
      </c>
      <c r="J3428" s="64" t="s">
        <v>1996</v>
      </c>
      <c r="K3428" s="64" t="s">
        <v>32</v>
      </c>
      <c r="L3428" s="64" t="s">
        <v>2496</v>
      </c>
      <c r="M3428" s="64"/>
      <c r="N3428" s="64" t="s">
        <v>40</v>
      </c>
      <c r="O3428" s="64" t="s">
        <v>80</v>
      </c>
      <c r="P3428" s="9">
        <v>0</v>
      </c>
      <c r="Q3428" s="161" t="s">
        <v>2499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hidden="1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1809</v>
      </c>
      <c r="F3429" s="64" t="s">
        <v>1809</v>
      </c>
      <c r="G3429" s="64" t="s">
        <v>1809</v>
      </c>
      <c r="H3429" s="105" t="s">
        <v>1994</v>
      </c>
      <c r="I3429" s="64" t="s">
        <v>1995</v>
      </c>
      <c r="J3429" s="64" t="s">
        <v>1996</v>
      </c>
      <c r="K3429" s="64" t="s">
        <v>32</v>
      </c>
      <c r="L3429" s="64" t="s">
        <v>1809</v>
      </c>
      <c r="M3429" s="64"/>
      <c r="N3429" s="64" t="s">
        <v>40</v>
      </c>
      <c r="O3429" s="64" t="s">
        <v>41</v>
      </c>
      <c r="P3429" s="9">
        <v>0.01</v>
      </c>
      <c r="Q3429" s="161" t="s">
        <v>2515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hidden="1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2521</v>
      </c>
      <c r="F3430" s="64" t="s">
        <v>2521</v>
      </c>
      <c r="G3430" s="64" t="s">
        <v>2521</v>
      </c>
      <c r="H3430" s="105" t="s">
        <v>1994</v>
      </c>
      <c r="I3430" s="64" t="s">
        <v>1995</v>
      </c>
      <c r="J3430" s="64" t="s">
        <v>1996</v>
      </c>
      <c r="K3430" s="64" t="s">
        <v>32</v>
      </c>
      <c r="L3430" s="64" t="s">
        <v>2521</v>
      </c>
      <c r="M3430" s="64"/>
      <c r="N3430" s="64" t="s">
        <v>40</v>
      </c>
      <c r="O3430" s="64" t="s">
        <v>80</v>
      </c>
      <c r="P3430" s="9">
        <v>0</v>
      </c>
      <c r="Q3430" s="161" t="s">
        <v>2522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hidden="1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2526</v>
      </c>
      <c r="F3431" s="64" t="s">
        <v>2526</v>
      </c>
      <c r="G3431" s="64" t="s">
        <v>2526</v>
      </c>
      <c r="H3431" s="105" t="s">
        <v>1994</v>
      </c>
      <c r="I3431" s="64" t="s">
        <v>1995</v>
      </c>
      <c r="J3431" s="64" t="s">
        <v>1996</v>
      </c>
      <c r="K3431" s="64" t="s">
        <v>32</v>
      </c>
      <c r="L3431" s="64" t="s">
        <v>2526</v>
      </c>
      <c r="M3431" s="64"/>
      <c r="N3431" s="64" t="s">
        <v>40</v>
      </c>
      <c r="O3431" s="64" t="s">
        <v>80</v>
      </c>
      <c r="P3431" s="9">
        <v>0</v>
      </c>
      <c r="Q3431" s="161" t="s">
        <v>2527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hidden="1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2541</v>
      </c>
      <c r="F3432" s="64" t="s">
        <v>2541</v>
      </c>
      <c r="G3432" s="64" t="s">
        <v>2541</v>
      </c>
      <c r="H3432" s="105" t="s">
        <v>1994</v>
      </c>
      <c r="I3432" s="64" t="s">
        <v>1995</v>
      </c>
      <c r="J3432" s="64" t="s">
        <v>1996</v>
      </c>
      <c r="K3432" s="64" t="s">
        <v>32</v>
      </c>
      <c r="L3432" s="64" t="s">
        <v>2541</v>
      </c>
      <c r="M3432" s="64"/>
      <c r="N3432" s="64" t="s">
        <v>40</v>
      </c>
      <c r="O3432" s="64" t="s">
        <v>41</v>
      </c>
      <c r="P3432" s="9">
        <v>0.02</v>
      </c>
      <c r="Q3432" s="161" t="s">
        <v>2542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hidden="1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2565</v>
      </c>
      <c r="F3433" s="64" t="s">
        <v>2566</v>
      </c>
      <c r="G3433" s="64" t="s">
        <v>2565</v>
      </c>
      <c r="H3433" s="105" t="s">
        <v>1994</v>
      </c>
      <c r="I3433" s="64" t="s">
        <v>1995</v>
      </c>
      <c r="J3433" s="64" t="s">
        <v>1996</v>
      </c>
      <c r="K3433" s="64" t="s">
        <v>32</v>
      </c>
      <c r="L3433" s="64" t="s">
        <v>2567</v>
      </c>
      <c r="M3433" s="64"/>
      <c r="N3433" s="64" t="s">
        <v>40</v>
      </c>
      <c r="O3433" s="64" t="s">
        <v>80</v>
      </c>
      <c r="P3433" s="9">
        <v>0</v>
      </c>
      <c r="Q3433" s="161" t="s">
        <v>2568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hidden="1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2565</v>
      </c>
      <c r="F3434" s="64" t="s">
        <v>2566</v>
      </c>
      <c r="G3434" s="64" t="s">
        <v>2565</v>
      </c>
      <c r="H3434" s="105" t="s">
        <v>1994</v>
      </c>
      <c r="I3434" s="64" t="s">
        <v>1995</v>
      </c>
      <c r="J3434" s="64" t="s">
        <v>1996</v>
      </c>
      <c r="K3434" s="64" t="s">
        <v>32</v>
      </c>
      <c r="L3434" s="64" t="s">
        <v>2569</v>
      </c>
      <c r="M3434" s="64"/>
      <c r="N3434" s="64" t="s">
        <v>40</v>
      </c>
      <c r="O3434" s="64" t="s">
        <v>80</v>
      </c>
      <c r="P3434" s="9">
        <v>0</v>
      </c>
      <c r="Q3434" s="161" t="s">
        <v>2570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hidden="1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1994</v>
      </c>
      <c r="I3435" s="64" t="s">
        <v>1995</v>
      </c>
      <c r="J3435" s="64" t="s">
        <v>1996</v>
      </c>
      <c r="K3435" s="64" t="s">
        <v>32</v>
      </c>
      <c r="L3435" s="64" t="s">
        <v>2573</v>
      </c>
      <c r="M3435" s="64"/>
      <c r="N3435" s="64" t="s">
        <v>40</v>
      </c>
      <c r="O3435" s="64" t="s">
        <v>41</v>
      </c>
      <c r="P3435" s="9">
        <v>0.02</v>
      </c>
      <c r="Q3435" s="161" t="s">
        <v>2574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hidden="1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3480</v>
      </c>
      <c r="F3436" s="64" t="s">
        <v>3480</v>
      </c>
      <c r="G3436" s="64" t="s">
        <v>3480</v>
      </c>
      <c r="H3436" s="105" t="s">
        <v>1994</v>
      </c>
      <c r="I3436" s="64" t="s">
        <v>1995</v>
      </c>
      <c r="J3436" s="64" t="s">
        <v>1996</v>
      </c>
      <c r="K3436" s="64" t="s">
        <v>32</v>
      </c>
      <c r="L3436" s="64" t="s">
        <v>3481</v>
      </c>
      <c r="M3436" s="64"/>
      <c r="N3436" s="64" t="s">
        <v>40</v>
      </c>
      <c r="O3436" s="64" t="s">
        <v>41</v>
      </c>
      <c r="P3436" s="9">
        <v>0.01</v>
      </c>
      <c r="Q3436" s="161" t="s">
        <v>3482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hidden="1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1812</v>
      </c>
      <c r="F3437" s="64" t="s">
        <v>1825</v>
      </c>
      <c r="G3437" s="64" t="s">
        <v>1812</v>
      </c>
      <c r="H3437" s="105" t="s">
        <v>1994</v>
      </c>
      <c r="I3437" s="64" t="s">
        <v>1995</v>
      </c>
      <c r="J3437" s="64" t="s">
        <v>1996</v>
      </c>
      <c r="K3437" s="64" t="s">
        <v>32</v>
      </c>
      <c r="L3437" s="64" t="s">
        <v>1812</v>
      </c>
      <c r="M3437" s="64"/>
      <c r="N3437" s="64" t="s">
        <v>40</v>
      </c>
      <c r="O3437" s="64" t="s">
        <v>41</v>
      </c>
      <c r="P3437" s="9">
        <v>0.02</v>
      </c>
      <c r="Q3437" s="161" t="s">
        <v>2538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hidden="1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2577</v>
      </c>
      <c r="F3438" s="64" t="s">
        <v>2578</v>
      </c>
      <c r="G3438" s="64" t="s">
        <v>2577</v>
      </c>
      <c r="H3438" s="105" t="s">
        <v>1994</v>
      </c>
      <c r="I3438" s="64" t="s">
        <v>1995</v>
      </c>
      <c r="J3438" s="64" t="s">
        <v>1996</v>
      </c>
      <c r="K3438" s="64" t="s">
        <v>32</v>
      </c>
      <c r="L3438" s="64" t="s">
        <v>2577</v>
      </c>
      <c r="M3438" s="64"/>
      <c r="N3438" s="64" t="s">
        <v>40</v>
      </c>
      <c r="O3438" s="64" t="s">
        <v>80</v>
      </c>
      <c r="P3438" s="9">
        <v>0</v>
      </c>
      <c r="Q3438" s="161" t="s">
        <v>2579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hidden="1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2580</v>
      </c>
      <c r="F3439" s="64" t="s">
        <v>2580</v>
      </c>
      <c r="G3439" s="64" t="s">
        <v>2580</v>
      </c>
      <c r="H3439" s="105" t="s">
        <v>1994</v>
      </c>
      <c r="I3439" s="64" t="s">
        <v>1995</v>
      </c>
      <c r="J3439" s="64" t="s">
        <v>1996</v>
      </c>
      <c r="K3439" s="64" t="s">
        <v>32</v>
      </c>
      <c r="L3439" s="64" t="s">
        <v>2581</v>
      </c>
      <c r="M3439" s="64"/>
      <c r="N3439" s="64" t="s">
        <v>40</v>
      </c>
      <c r="O3439" s="64" t="s">
        <v>80</v>
      </c>
      <c r="P3439" s="9">
        <v>0</v>
      </c>
      <c r="Q3439" s="161" t="s">
        <v>2582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hidden="1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1994</v>
      </c>
      <c r="I3440" s="64" t="s">
        <v>1995</v>
      </c>
      <c r="J3440" s="64" t="s">
        <v>1996</v>
      </c>
      <c r="K3440" s="64" t="s">
        <v>32</v>
      </c>
      <c r="L3440" s="64" t="s">
        <v>2583</v>
      </c>
      <c r="M3440" s="64"/>
      <c r="N3440" s="64" t="s">
        <v>57</v>
      </c>
      <c r="O3440" s="64" t="s">
        <v>41</v>
      </c>
      <c r="P3440" s="9">
        <v>0.04</v>
      </c>
      <c r="Q3440" s="161" t="s">
        <v>2584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hidden="1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1994</v>
      </c>
      <c r="I3441" s="64" t="s">
        <v>1995</v>
      </c>
      <c r="J3441" s="64" t="s">
        <v>1996</v>
      </c>
      <c r="K3441" s="64" t="s">
        <v>32</v>
      </c>
      <c r="L3441" s="64" t="s">
        <v>2583</v>
      </c>
      <c r="M3441" s="64"/>
      <c r="N3441" s="64" t="s">
        <v>57</v>
      </c>
      <c r="O3441" s="64" t="s">
        <v>41</v>
      </c>
      <c r="P3441" s="9">
        <v>0.04</v>
      </c>
      <c r="Q3441" s="161" t="s">
        <v>2585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hidden="1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1994</v>
      </c>
      <c r="I3442" s="64" t="s">
        <v>1995</v>
      </c>
      <c r="J3442" s="64" t="s">
        <v>1996</v>
      </c>
      <c r="K3442" s="64" t="s">
        <v>32</v>
      </c>
      <c r="L3442" s="64" t="s">
        <v>2583</v>
      </c>
      <c r="M3442" s="64"/>
      <c r="N3442" s="64" t="s">
        <v>57</v>
      </c>
      <c r="O3442" s="64" t="s">
        <v>41</v>
      </c>
      <c r="P3442" s="9">
        <v>0.04</v>
      </c>
      <c r="Q3442" s="161" t="s">
        <v>3483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hidden="1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1994</v>
      </c>
      <c r="I3443" s="64" t="s">
        <v>1995</v>
      </c>
      <c r="J3443" s="64" t="s">
        <v>1996</v>
      </c>
      <c r="K3443" s="64" t="s">
        <v>32</v>
      </c>
      <c r="L3443" s="64" t="s">
        <v>2586</v>
      </c>
      <c r="M3443" s="64"/>
      <c r="N3443" s="64" t="s">
        <v>57</v>
      </c>
      <c r="O3443" s="64" t="s">
        <v>41</v>
      </c>
      <c r="P3443" s="9">
        <v>0.04</v>
      </c>
      <c r="Q3443" s="161" t="s">
        <v>2596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hidden="1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1994</v>
      </c>
      <c r="I3444" s="64" t="s">
        <v>1995</v>
      </c>
      <c r="J3444" s="64" t="s">
        <v>1996</v>
      </c>
      <c r="K3444" s="64" t="s">
        <v>32</v>
      </c>
      <c r="L3444" s="64" t="s">
        <v>2592</v>
      </c>
      <c r="M3444" s="64"/>
      <c r="N3444" s="64" t="s">
        <v>40</v>
      </c>
      <c r="O3444" s="64" t="s">
        <v>41</v>
      </c>
      <c r="P3444" s="9">
        <v>0.02</v>
      </c>
      <c r="Q3444" s="161" t="s">
        <v>2593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hidden="1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2595</v>
      </c>
      <c r="F3445" s="64" t="s">
        <v>2595</v>
      </c>
      <c r="G3445" s="64" t="s">
        <v>2595</v>
      </c>
      <c r="H3445" s="105" t="s">
        <v>1994</v>
      </c>
      <c r="I3445" s="64" t="s">
        <v>1995</v>
      </c>
      <c r="J3445" s="64" t="s">
        <v>1996</v>
      </c>
      <c r="K3445" s="64" t="s">
        <v>32</v>
      </c>
      <c r="L3445" s="64" t="s">
        <v>2586</v>
      </c>
      <c r="M3445" s="64"/>
      <c r="N3445" s="64" t="s">
        <v>57</v>
      </c>
      <c r="O3445" s="64" t="s">
        <v>41</v>
      </c>
      <c r="P3445" s="9">
        <v>0.04</v>
      </c>
      <c r="Q3445" s="161" t="s">
        <v>2596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hidden="1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1994</v>
      </c>
      <c r="I3446" s="64" t="s">
        <v>1995</v>
      </c>
      <c r="J3446" s="64" t="s">
        <v>1996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2600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hidden="1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1994</v>
      </c>
      <c r="I3447" s="64" t="s">
        <v>1995</v>
      </c>
      <c r="J3447" s="64" t="s">
        <v>1996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2594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hidden="1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2606</v>
      </c>
      <c r="F3448" s="64" t="s">
        <v>2606</v>
      </c>
      <c r="G3448" s="64" t="s">
        <v>2606</v>
      </c>
      <c r="H3448" s="105" t="s">
        <v>1994</v>
      </c>
      <c r="I3448" s="64" t="s">
        <v>1995</v>
      </c>
      <c r="J3448" s="64" t="s">
        <v>1996</v>
      </c>
      <c r="K3448" s="64" t="s">
        <v>32</v>
      </c>
      <c r="L3448" s="64" t="s">
        <v>2606</v>
      </c>
      <c r="M3448" s="64"/>
      <c r="N3448" s="64" t="s">
        <v>57</v>
      </c>
      <c r="O3448" s="64" t="s">
        <v>41</v>
      </c>
      <c r="P3448" s="9">
        <v>0.02</v>
      </c>
      <c r="Q3448" s="161" t="s">
        <v>2607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hidden="1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2606</v>
      </c>
      <c r="F3449" s="64" t="s">
        <v>2606</v>
      </c>
      <c r="G3449" s="64" t="s">
        <v>2606</v>
      </c>
      <c r="H3449" s="105" t="s">
        <v>1994</v>
      </c>
      <c r="I3449" s="64" t="s">
        <v>1995</v>
      </c>
      <c r="J3449" s="64" t="s">
        <v>1996</v>
      </c>
      <c r="K3449" s="64" t="s">
        <v>32</v>
      </c>
      <c r="L3449" s="64" t="s">
        <v>2606</v>
      </c>
      <c r="M3449" s="64"/>
      <c r="N3449" s="64" t="s">
        <v>57</v>
      </c>
      <c r="O3449" s="64" t="s">
        <v>41</v>
      </c>
      <c r="P3449" s="9">
        <v>0.02</v>
      </c>
      <c r="Q3449" s="161" t="s">
        <v>2608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hidden="1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2606</v>
      </c>
      <c r="F3450" s="64" t="s">
        <v>2606</v>
      </c>
      <c r="G3450" s="64" t="s">
        <v>2606</v>
      </c>
      <c r="H3450" s="105" t="s">
        <v>1994</v>
      </c>
      <c r="I3450" s="64" t="s">
        <v>1995</v>
      </c>
      <c r="J3450" s="64" t="s">
        <v>1996</v>
      </c>
      <c r="K3450" s="64" t="s">
        <v>32</v>
      </c>
      <c r="L3450" s="64" t="s">
        <v>2606</v>
      </c>
      <c r="M3450" s="64"/>
      <c r="N3450" s="64" t="s">
        <v>40</v>
      </c>
      <c r="O3450" s="64" t="s">
        <v>41</v>
      </c>
      <c r="P3450" s="9">
        <v>0.01</v>
      </c>
      <c r="Q3450" s="161" t="s">
        <v>2608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hidden="1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1994</v>
      </c>
      <c r="I3451" s="64" t="s">
        <v>1995</v>
      </c>
      <c r="J3451" s="64" t="s">
        <v>1996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2612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hidden="1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2601</v>
      </c>
      <c r="F3452" s="64" t="s">
        <v>2601</v>
      </c>
      <c r="G3452" s="64" t="s">
        <v>2601</v>
      </c>
      <c r="H3452" s="105" t="s">
        <v>1994</v>
      </c>
      <c r="I3452" s="64" t="s">
        <v>1995</v>
      </c>
      <c r="J3452" s="64" t="s">
        <v>1996</v>
      </c>
      <c r="K3452" s="64" t="s">
        <v>32</v>
      </c>
      <c r="L3452" s="64" t="s">
        <v>2601</v>
      </c>
      <c r="M3452" s="64"/>
      <c r="N3452" s="64" t="s">
        <v>57</v>
      </c>
      <c r="O3452" s="64" t="s">
        <v>80</v>
      </c>
      <c r="P3452" s="9">
        <v>0</v>
      </c>
      <c r="Q3452" s="161" t="s">
        <v>2602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hidden="1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2613</v>
      </c>
      <c r="F3453" s="64" t="s">
        <v>2613</v>
      </c>
      <c r="G3453" s="64" t="s">
        <v>2613</v>
      </c>
      <c r="H3453" s="105" t="s">
        <v>1994</v>
      </c>
      <c r="I3453" s="64" t="s">
        <v>1995</v>
      </c>
      <c r="J3453" s="64" t="s">
        <v>1996</v>
      </c>
      <c r="K3453" s="64" t="s">
        <v>32</v>
      </c>
      <c r="L3453" s="64" t="s">
        <v>1844</v>
      </c>
      <c r="M3453" s="64"/>
      <c r="N3453" s="64" t="s">
        <v>40</v>
      </c>
      <c r="O3453" s="64" t="s">
        <v>80</v>
      </c>
      <c r="P3453" s="9">
        <v>0</v>
      </c>
      <c r="Q3453" s="161" t="s">
        <v>2614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hidden="1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2613</v>
      </c>
      <c r="F3454" s="64" t="s">
        <v>2613</v>
      </c>
      <c r="G3454" s="64" t="s">
        <v>2613</v>
      </c>
      <c r="H3454" s="105" t="s">
        <v>1994</v>
      </c>
      <c r="I3454" s="64" t="s">
        <v>1995</v>
      </c>
      <c r="J3454" s="64" t="s">
        <v>1996</v>
      </c>
      <c r="K3454" s="64" t="s">
        <v>32</v>
      </c>
      <c r="L3454" s="64" t="s">
        <v>1843</v>
      </c>
      <c r="M3454" s="64"/>
      <c r="N3454" s="64" t="s">
        <v>40</v>
      </c>
      <c r="O3454" s="64" t="s">
        <v>80</v>
      </c>
      <c r="P3454" s="9">
        <v>0</v>
      </c>
      <c r="Q3454" s="161" t="s">
        <v>2615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hidden="1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1994</v>
      </c>
      <c r="I3455" s="64" t="s">
        <v>1995</v>
      </c>
      <c r="J3455" s="64" t="s">
        <v>1996</v>
      </c>
      <c r="K3455" s="64" t="s">
        <v>32</v>
      </c>
      <c r="L3455" s="64" t="s">
        <v>3484</v>
      </c>
      <c r="M3455" s="64"/>
      <c r="N3455" s="64" t="s">
        <v>40</v>
      </c>
      <c r="O3455" s="64" t="s">
        <v>80</v>
      </c>
      <c r="P3455" s="9">
        <v>0</v>
      </c>
      <c r="Q3455" s="161" t="s">
        <v>3485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hidden="1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1994</v>
      </c>
      <c r="I3456" s="64" t="s">
        <v>1995</v>
      </c>
      <c r="J3456" s="64" t="s">
        <v>1996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2620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hidden="1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1994</v>
      </c>
      <c r="I3457" s="64" t="s">
        <v>1995</v>
      </c>
      <c r="J3457" s="64" t="s">
        <v>1996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2621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hidden="1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2624</v>
      </c>
      <c r="F3458" s="64" t="s">
        <v>2624</v>
      </c>
      <c r="G3458" s="64" t="s">
        <v>2624</v>
      </c>
      <c r="H3458" s="105" t="s">
        <v>1994</v>
      </c>
      <c r="I3458" s="64" t="s">
        <v>1995</v>
      </c>
      <c r="J3458" s="64" t="s">
        <v>1996</v>
      </c>
      <c r="K3458" s="64" t="s">
        <v>32</v>
      </c>
      <c r="L3458" s="64" t="s">
        <v>2626</v>
      </c>
      <c r="M3458" s="64"/>
      <c r="N3458" s="64" t="s">
        <v>40</v>
      </c>
      <c r="O3458" s="64" t="s">
        <v>80</v>
      </c>
      <c r="P3458" s="9">
        <v>0</v>
      </c>
      <c r="Q3458" s="161" t="s">
        <v>2627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hidden="1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2630</v>
      </c>
      <c r="F3459" s="64" t="s">
        <v>2630</v>
      </c>
      <c r="G3459" s="64" t="s">
        <v>2630</v>
      </c>
      <c r="H3459" s="105" t="s">
        <v>1994</v>
      </c>
      <c r="I3459" s="64" t="s">
        <v>1995</v>
      </c>
      <c r="J3459" s="64" t="s">
        <v>1996</v>
      </c>
      <c r="K3459" s="64" t="s">
        <v>32</v>
      </c>
      <c r="L3459" s="64" t="s">
        <v>2630</v>
      </c>
      <c r="M3459" s="64"/>
      <c r="N3459" s="64" t="s">
        <v>57</v>
      </c>
      <c r="O3459" s="8" t="s">
        <v>41</v>
      </c>
      <c r="P3459" s="24">
        <v>0.01</v>
      </c>
      <c r="Q3459" s="161" t="s">
        <v>2631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hidden="1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2630</v>
      </c>
      <c r="F3460" s="64" t="s">
        <v>2630</v>
      </c>
      <c r="G3460" s="64" t="s">
        <v>2630</v>
      </c>
      <c r="H3460" s="105" t="s">
        <v>1994</v>
      </c>
      <c r="I3460" s="64" t="s">
        <v>1995</v>
      </c>
      <c r="J3460" s="64" t="s">
        <v>1996</v>
      </c>
      <c r="K3460" s="64" t="s">
        <v>32</v>
      </c>
      <c r="L3460" s="64" t="s">
        <v>2630</v>
      </c>
      <c r="M3460" s="64"/>
      <c r="N3460" s="64" t="s">
        <v>40</v>
      </c>
      <c r="O3460" s="64" t="s">
        <v>80</v>
      </c>
      <c r="P3460" s="9">
        <v>0</v>
      </c>
      <c r="Q3460" s="161" t="s">
        <v>2632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hidden="1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1994</v>
      </c>
      <c r="I3461" s="64" t="s">
        <v>1995</v>
      </c>
      <c r="J3461" s="64" t="s">
        <v>1996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2635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hidden="1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1994</v>
      </c>
      <c r="I3462" s="64" t="s">
        <v>1995</v>
      </c>
      <c r="J3462" s="64" t="s">
        <v>1996</v>
      </c>
      <c r="K3462" s="64" t="s">
        <v>32</v>
      </c>
      <c r="L3462" s="64" t="s">
        <v>2636</v>
      </c>
      <c r="M3462" s="64"/>
      <c r="N3462" s="64" t="s">
        <v>40</v>
      </c>
      <c r="O3462" s="64" t="s">
        <v>80</v>
      </c>
      <c r="P3462" s="9">
        <v>0</v>
      </c>
      <c r="Q3462" s="161" t="s">
        <v>2637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hidden="1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2653</v>
      </c>
      <c r="F3463" s="64" t="s">
        <v>2654</v>
      </c>
      <c r="G3463" s="64" t="s">
        <v>2653</v>
      </c>
      <c r="H3463" s="105" t="s">
        <v>1994</v>
      </c>
      <c r="I3463" s="64" t="s">
        <v>1995</v>
      </c>
      <c r="J3463" s="64" t="s">
        <v>1996</v>
      </c>
      <c r="K3463" s="64" t="s">
        <v>32</v>
      </c>
      <c r="L3463" s="64" t="s">
        <v>2655</v>
      </c>
      <c r="M3463" s="64"/>
      <c r="N3463" s="64" t="s">
        <v>40</v>
      </c>
      <c r="O3463" s="64" t="s">
        <v>41</v>
      </c>
      <c r="P3463" s="9">
        <v>0.02</v>
      </c>
      <c r="Q3463" s="161" t="s">
        <v>2657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hidden="1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1858</v>
      </c>
      <c r="F3464" s="64" t="s">
        <v>1858</v>
      </c>
      <c r="G3464" s="64" t="s">
        <v>1858</v>
      </c>
      <c r="H3464" s="105" t="s">
        <v>1994</v>
      </c>
      <c r="I3464" s="64" t="s">
        <v>1995</v>
      </c>
      <c r="J3464" s="64" t="s">
        <v>1996</v>
      </c>
      <c r="K3464" s="64" t="s">
        <v>32</v>
      </c>
      <c r="L3464" s="64" t="s">
        <v>1858</v>
      </c>
      <c r="M3464" s="64"/>
      <c r="N3464" s="64" t="s">
        <v>57</v>
      </c>
      <c r="O3464" s="64" t="s">
        <v>41</v>
      </c>
      <c r="P3464" s="9">
        <v>0.08</v>
      </c>
      <c r="Q3464" s="161" t="s">
        <v>2664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hidden="1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1858</v>
      </c>
      <c r="F3465" s="64" t="s">
        <v>1858</v>
      </c>
      <c r="G3465" s="64" t="s">
        <v>1858</v>
      </c>
      <c r="H3465" s="105" t="s">
        <v>1994</v>
      </c>
      <c r="I3465" s="64" t="s">
        <v>1995</v>
      </c>
      <c r="J3465" s="64" t="s">
        <v>1996</v>
      </c>
      <c r="K3465" s="64" t="s">
        <v>32</v>
      </c>
      <c r="L3465" s="64" t="s">
        <v>1858</v>
      </c>
      <c r="M3465" s="64"/>
      <c r="N3465" s="64" t="s">
        <v>40</v>
      </c>
      <c r="O3465" s="64" t="s">
        <v>41</v>
      </c>
      <c r="P3465" s="9">
        <v>0.02</v>
      </c>
      <c r="Q3465" s="161" t="s">
        <v>2665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hidden="1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1862</v>
      </c>
      <c r="F3466" s="64" t="s">
        <v>1862</v>
      </c>
      <c r="G3466" s="64" t="s">
        <v>1862</v>
      </c>
      <c r="H3466" s="105" t="s">
        <v>1994</v>
      </c>
      <c r="I3466" s="64" t="s">
        <v>1995</v>
      </c>
      <c r="J3466" s="64" t="s">
        <v>1996</v>
      </c>
      <c r="K3466" s="64" t="s">
        <v>32</v>
      </c>
      <c r="L3466" s="64" t="s">
        <v>1862</v>
      </c>
      <c r="M3466" s="64"/>
      <c r="N3466" s="64" t="s">
        <v>40</v>
      </c>
      <c r="O3466" s="64" t="s">
        <v>80</v>
      </c>
      <c r="P3466" s="9">
        <v>0</v>
      </c>
      <c r="Q3466" s="161" t="s">
        <v>2684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hidden="1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1994</v>
      </c>
      <c r="I3467" s="64" t="s">
        <v>1995</v>
      </c>
      <c r="J3467" s="64" t="s">
        <v>1996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2633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hidden="1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1994</v>
      </c>
      <c r="I3468" s="64" t="s">
        <v>1995</v>
      </c>
      <c r="J3468" s="64" t="s">
        <v>1996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2634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hidden="1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2642</v>
      </c>
      <c r="F3469" s="64" t="s">
        <v>2642</v>
      </c>
      <c r="G3469" s="64" t="s">
        <v>2642</v>
      </c>
      <c r="H3469" s="105" t="s">
        <v>1994</v>
      </c>
      <c r="I3469" s="64" t="s">
        <v>1995</v>
      </c>
      <c r="J3469" s="64" t="s">
        <v>1996</v>
      </c>
      <c r="K3469" s="64" t="s">
        <v>32</v>
      </c>
      <c r="L3469" s="64" t="s">
        <v>2642</v>
      </c>
      <c r="M3469" s="64"/>
      <c r="N3469" s="64" t="s">
        <v>40</v>
      </c>
      <c r="O3469" s="64" t="s">
        <v>41</v>
      </c>
      <c r="P3469" s="9">
        <v>0.02</v>
      </c>
      <c r="Q3469" s="161" t="s">
        <v>2643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hidden="1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1994</v>
      </c>
      <c r="I3470" s="64" t="s">
        <v>1995</v>
      </c>
      <c r="J3470" s="64" t="s">
        <v>1996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2646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hidden="1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1994</v>
      </c>
      <c r="I3471" s="64" t="s">
        <v>1995</v>
      </c>
      <c r="J3471" s="64" t="s">
        <v>1996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2648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hidden="1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1994</v>
      </c>
      <c r="I3472" s="64" t="s">
        <v>1995</v>
      </c>
      <c r="J3472" s="64" t="s">
        <v>1996</v>
      </c>
      <c r="K3472" s="64" t="s">
        <v>32</v>
      </c>
      <c r="L3472" s="64" t="s">
        <v>2649</v>
      </c>
      <c r="M3472" s="64"/>
      <c r="N3472" s="64" t="s">
        <v>40</v>
      </c>
      <c r="O3472" s="64" t="s">
        <v>41</v>
      </c>
      <c r="P3472" s="9">
        <v>0.02</v>
      </c>
      <c r="Q3472" s="161" t="s">
        <v>2650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hidden="1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1994</v>
      </c>
      <c r="I3473" s="64" t="s">
        <v>1995</v>
      </c>
      <c r="J3473" s="64" t="s">
        <v>1996</v>
      </c>
      <c r="K3473" s="64" t="s">
        <v>32</v>
      </c>
      <c r="L3473" s="64" t="s">
        <v>2651</v>
      </c>
      <c r="M3473" s="64"/>
      <c r="N3473" s="64" t="s">
        <v>40</v>
      </c>
      <c r="O3473" s="64" t="s">
        <v>41</v>
      </c>
      <c r="P3473" s="9">
        <v>0.02</v>
      </c>
      <c r="Q3473" s="161" t="s">
        <v>2652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hidden="1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1994</v>
      </c>
      <c r="I3474" s="64" t="s">
        <v>1995</v>
      </c>
      <c r="J3474" s="64" t="s">
        <v>1996</v>
      </c>
      <c r="K3474" s="64" t="s">
        <v>32</v>
      </c>
      <c r="L3474" s="64" t="s">
        <v>2651</v>
      </c>
      <c r="M3474" s="64"/>
      <c r="N3474" s="64" t="s">
        <v>40</v>
      </c>
      <c r="O3474" s="64" t="s">
        <v>80</v>
      </c>
      <c r="P3474" s="9">
        <v>0</v>
      </c>
      <c r="Q3474" s="161" t="s">
        <v>2652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hidden="1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1994</v>
      </c>
      <c r="I3475" s="64" t="s">
        <v>1995</v>
      </c>
      <c r="J3475" s="64" t="s">
        <v>1996</v>
      </c>
      <c r="K3475" s="64" t="s">
        <v>32</v>
      </c>
      <c r="L3475" s="64" t="s">
        <v>2651</v>
      </c>
      <c r="M3475" s="64"/>
      <c r="N3475" s="64" t="s">
        <v>40</v>
      </c>
      <c r="O3475" s="64" t="s">
        <v>80</v>
      </c>
      <c r="P3475" s="9">
        <v>0</v>
      </c>
      <c r="Q3475" s="161" t="s">
        <v>3486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hidden="1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3487</v>
      </c>
      <c r="F3476" s="64" t="s">
        <v>3487</v>
      </c>
      <c r="G3476" s="64" t="s">
        <v>3487</v>
      </c>
      <c r="H3476" s="105" t="s">
        <v>1994</v>
      </c>
      <c r="I3476" s="64" t="s">
        <v>1995</v>
      </c>
      <c r="J3476" s="64" t="s">
        <v>1996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2645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hidden="1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1994</v>
      </c>
      <c r="I3477" s="64" t="s">
        <v>1995</v>
      </c>
      <c r="J3477" s="64" t="s">
        <v>1996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2633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hidden="1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1994</v>
      </c>
      <c r="I3478" s="64" t="s">
        <v>1995</v>
      </c>
      <c r="J3478" s="64" t="s">
        <v>1996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2634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hidden="1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1863</v>
      </c>
      <c r="F3479" s="64" t="s">
        <v>1863</v>
      </c>
      <c r="G3479" s="64" t="s">
        <v>1863</v>
      </c>
      <c r="H3479" s="105" t="s">
        <v>1994</v>
      </c>
      <c r="I3479" s="64" t="s">
        <v>1995</v>
      </c>
      <c r="J3479" s="64" t="s">
        <v>1996</v>
      </c>
      <c r="K3479" s="64" t="s">
        <v>32</v>
      </c>
      <c r="L3479" s="64" t="s">
        <v>1865</v>
      </c>
      <c r="M3479" s="64"/>
      <c r="N3479" s="64" t="s">
        <v>40</v>
      </c>
      <c r="O3479" s="8" t="s">
        <v>41</v>
      </c>
      <c r="P3479" s="24">
        <v>0.04</v>
      </c>
      <c r="Q3479" s="161" t="s">
        <v>2690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hidden="1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1863</v>
      </c>
      <c r="F3480" s="64" t="s">
        <v>1863</v>
      </c>
      <c r="G3480" s="64" t="s">
        <v>1863</v>
      </c>
      <c r="H3480" s="105" t="s">
        <v>1994</v>
      </c>
      <c r="I3480" s="64" t="s">
        <v>1995</v>
      </c>
      <c r="J3480" s="64" t="s">
        <v>1996</v>
      </c>
      <c r="K3480" s="64" t="s">
        <v>32</v>
      </c>
      <c r="L3480" s="64" t="s">
        <v>1258</v>
      </c>
      <c r="M3480" s="64"/>
      <c r="N3480" s="64" t="s">
        <v>40</v>
      </c>
      <c r="O3480" s="8" t="s">
        <v>41</v>
      </c>
      <c r="P3480" s="24">
        <v>0.04</v>
      </c>
      <c r="Q3480" s="161" t="s">
        <v>2691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462042.59615384613</v>
      </c>
      <c r="X3480" s="12"/>
      <c r="Y3480" s="13">
        <f t="shared" si="447"/>
        <v>0</v>
      </c>
      <c r="Z3480" s="14">
        <f t="shared" si="448"/>
        <v>462042.59615384613</v>
      </c>
      <c r="AA3480" s="12">
        <f t="shared" si="446"/>
        <v>18481.703846153861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hidden="1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2692</v>
      </c>
      <c r="F3481" s="64" t="s">
        <v>2692</v>
      </c>
      <c r="G3481" s="64" t="s">
        <v>2692</v>
      </c>
      <c r="H3481" s="105" t="s">
        <v>1994</v>
      </c>
      <c r="I3481" s="64" t="s">
        <v>1995</v>
      </c>
      <c r="J3481" s="64" t="s">
        <v>1996</v>
      </c>
      <c r="K3481" s="64" t="s">
        <v>32</v>
      </c>
      <c r="L3481" s="64" t="s">
        <v>2693</v>
      </c>
      <c r="M3481" s="64"/>
      <c r="N3481" s="64" t="s">
        <v>40</v>
      </c>
      <c r="O3481" s="64" t="s">
        <v>41</v>
      </c>
      <c r="P3481" s="9">
        <v>0.04</v>
      </c>
      <c r="Q3481" s="161" t="s">
        <v>2694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hidden="1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1994</v>
      </c>
      <c r="I3482" s="64" t="s">
        <v>1995</v>
      </c>
      <c r="J3482" s="64" t="s">
        <v>1996</v>
      </c>
      <c r="K3482" s="64" t="s">
        <v>32</v>
      </c>
      <c r="L3482" s="64" t="s">
        <v>2698</v>
      </c>
      <c r="M3482" s="64"/>
      <c r="N3482" s="64" t="s">
        <v>40</v>
      </c>
      <c r="O3482" s="64" t="s">
        <v>41</v>
      </c>
      <c r="P3482" s="9">
        <v>0.02</v>
      </c>
      <c r="Q3482" s="161" t="s">
        <v>2699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hidden="1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1994</v>
      </c>
      <c r="I3483" s="64" t="s">
        <v>1995</v>
      </c>
      <c r="J3483" s="64" t="s">
        <v>1996</v>
      </c>
      <c r="K3483" s="64" t="s">
        <v>32</v>
      </c>
      <c r="L3483" s="64" t="s">
        <v>2707</v>
      </c>
      <c r="M3483" s="64"/>
      <c r="N3483" s="64" t="s">
        <v>40</v>
      </c>
      <c r="O3483" s="64" t="s">
        <v>41</v>
      </c>
      <c r="P3483" s="9">
        <v>0.04</v>
      </c>
      <c r="Q3483" s="161" t="s">
        <v>2708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hidden="1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2663</v>
      </c>
      <c r="F3484" s="64" t="s">
        <v>2663</v>
      </c>
      <c r="G3484" s="64" t="s">
        <v>2663</v>
      </c>
      <c r="H3484" s="105" t="s">
        <v>1994</v>
      </c>
      <c r="I3484" s="64" t="s">
        <v>1995</v>
      </c>
      <c r="J3484" s="64" t="s">
        <v>1996</v>
      </c>
      <c r="K3484" s="64" t="s">
        <v>32</v>
      </c>
      <c r="L3484" s="64" t="s">
        <v>2658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hidden="1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2663</v>
      </c>
      <c r="F3485" s="64" t="s">
        <v>2663</v>
      </c>
      <c r="G3485" s="64" t="s">
        <v>2663</v>
      </c>
      <c r="H3485" s="105" t="s">
        <v>1994</v>
      </c>
      <c r="I3485" s="64" t="s">
        <v>1995</v>
      </c>
      <c r="J3485" s="64" t="s">
        <v>1996</v>
      </c>
      <c r="K3485" s="64" t="s">
        <v>32</v>
      </c>
      <c r="L3485" s="64" t="s">
        <v>2658</v>
      </c>
      <c r="M3485" s="64"/>
      <c r="N3485" s="64" t="s">
        <v>40</v>
      </c>
      <c r="O3485" s="64" t="s">
        <v>41</v>
      </c>
      <c r="P3485" s="9">
        <v>0.02</v>
      </c>
      <c r="Q3485" s="161" t="s">
        <v>3488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hidden="1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1994</v>
      </c>
      <c r="I3486" s="64" t="s">
        <v>1995</v>
      </c>
      <c r="J3486" s="64" t="s">
        <v>1996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2666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hidden="1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2701</v>
      </c>
      <c r="F3487" s="64" t="s">
        <v>3489</v>
      </c>
      <c r="G3487" s="64" t="s">
        <v>2701</v>
      </c>
      <c r="H3487" s="105" t="s">
        <v>1994</v>
      </c>
      <c r="I3487" s="64" t="s">
        <v>1995</v>
      </c>
      <c r="J3487" s="64" t="s">
        <v>1996</v>
      </c>
      <c r="K3487" s="64" t="s">
        <v>32</v>
      </c>
      <c r="L3487" s="64" t="s">
        <v>2701</v>
      </c>
      <c r="M3487" s="64"/>
      <c r="N3487" s="64" t="s">
        <v>40</v>
      </c>
      <c r="O3487" s="64" t="s">
        <v>80</v>
      </c>
      <c r="P3487" s="9">
        <v>0</v>
      </c>
      <c r="Q3487" s="161" t="s">
        <v>2702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hidden="1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1994</v>
      </c>
      <c r="I3488" s="64" t="s">
        <v>1995</v>
      </c>
      <c r="J3488" s="64" t="s">
        <v>1996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2713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hidden="1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1994</v>
      </c>
      <c r="I3489" s="64" t="s">
        <v>1995</v>
      </c>
      <c r="J3489" s="64" t="s">
        <v>1996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2714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hidden="1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1994</v>
      </c>
      <c r="I3490" s="64" t="s">
        <v>1995</v>
      </c>
      <c r="J3490" s="64" t="s">
        <v>1996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2715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hidden="1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1994</v>
      </c>
      <c r="I3491" s="64" t="s">
        <v>1995</v>
      </c>
      <c r="J3491" s="64" t="s">
        <v>1996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2717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hidden="1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2817</v>
      </c>
      <c r="F3492" s="64" t="s">
        <v>2817</v>
      </c>
      <c r="G3492" s="64" t="s">
        <v>2817</v>
      </c>
      <c r="H3492" s="105" t="s">
        <v>1994</v>
      </c>
      <c r="I3492" s="64" t="s">
        <v>1995</v>
      </c>
      <c r="J3492" s="64" t="s">
        <v>1996</v>
      </c>
      <c r="K3492" s="64" t="s">
        <v>32</v>
      </c>
      <c r="L3492" s="64" t="s">
        <v>2817</v>
      </c>
      <c r="M3492" s="64"/>
      <c r="N3492" s="64" t="s">
        <v>40</v>
      </c>
      <c r="O3492" s="64" t="s">
        <v>41</v>
      </c>
      <c r="P3492" s="9">
        <v>0.02</v>
      </c>
      <c r="Q3492" s="161" t="s">
        <v>2818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hidden="1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1873</v>
      </c>
      <c r="F3493" s="64" t="s">
        <v>1883</v>
      </c>
      <c r="G3493" s="64" t="s">
        <v>1873</v>
      </c>
      <c r="H3493" s="105" t="s">
        <v>1994</v>
      </c>
      <c r="I3493" s="64" t="s">
        <v>1995</v>
      </c>
      <c r="J3493" s="64" t="s">
        <v>1996</v>
      </c>
      <c r="K3493" s="64" t="s">
        <v>32</v>
      </c>
      <c r="L3493" s="64" t="s">
        <v>2807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hidden="1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1873</v>
      </c>
      <c r="F3494" s="64" t="s">
        <v>1883</v>
      </c>
      <c r="G3494" s="64" t="s">
        <v>1873</v>
      </c>
      <c r="H3494" s="105" t="s">
        <v>1994</v>
      </c>
      <c r="I3494" s="64" t="s">
        <v>1995</v>
      </c>
      <c r="J3494" s="64" t="s">
        <v>1996</v>
      </c>
      <c r="K3494" s="64" t="s">
        <v>32</v>
      </c>
      <c r="L3494" s="64" t="s">
        <v>2808</v>
      </c>
      <c r="M3494" s="64"/>
      <c r="N3494" s="64" t="s">
        <v>40</v>
      </c>
      <c r="O3494" s="64" t="s">
        <v>80</v>
      </c>
      <c r="P3494" s="9">
        <v>0</v>
      </c>
      <c r="Q3494" s="161" t="s">
        <v>2809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hidden="1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1994</v>
      </c>
      <c r="I3495" s="64" t="s">
        <v>1995</v>
      </c>
      <c r="J3495" s="64" t="s">
        <v>1996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2805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hidden="1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1994</v>
      </c>
      <c r="I3496" s="64" t="s">
        <v>1995</v>
      </c>
      <c r="J3496" s="64" t="s">
        <v>1996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2806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hidden="1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1994</v>
      </c>
      <c r="I3497" s="64" t="s">
        <v>1995</v>
      </c>
      <c r="J3497" s="64" t="s">
        <v>1996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2820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hidden="1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2832</v>
      </c>
      <c r="F3498" s="64" t="s">
        <v>2832</v>
      </c>
      <c r="G3498" s="64" t="s">
        <v>2832</v>
      </c>
      <c r="H3498" s="105" t="s">
        <v>1994</v>
      </c>
      <c r="I3498" s="64" t="s">
        <v>1995</v>
      </c>
      <c r="J3498" s="64" t="s">
        <v>1996</v>
      </c>
      <c r="K3498" s="64" t="s">
        <v>32</v>
      </c>
      <c r="L3498" s="64" t="s">
        <v>2832</v>
      </c>
      <c r="M3498" s="64"/>
      <c r="N3498" s="64" t="s">
        <v>40</v>
      </c>
      <c r="O3498" s="64" t="s">
        <v>41</v>
      </c>
      <c r="P3498" s="9">
        <v>0.02</v>
      </c>
      <c r="Q3498" s="161" t="s">
        <v>2833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hidden="1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2747</v>
      </c>
      <c r="F3499" s="64" t="s">
        <v>2748</v>
      </c>
      <c r="G3499" s="64" t="s">
        <v>2747</v>
      </c>
      <c r="H3499" s="105" t="s">
        <v>1994</v>
      </c>
      <c r="I3499" s="64" t="s">
        <v>1995</v>
      </c>
      <c r="J3499" s="64" t="s">
        <v>1996</v>
      </c>
      <c r="K3499" s="64" t="s">
        <v>32</v>
      </c>
      <c r="L3499" s="64" t="s">
        <v>2747</v>
      </c>
      <c r="M3499" s="64"/>
      <c r="N3499" s="64" t="s">
        <v>40</v>
      </c>
      <c r="O3499" s="64" t="s">
        <v>80</v>
      </c>
      <c r="P3499" s="9">
        <v>0</v>
      </c>
      <c r="Q3499" s="161" t="s">
        <v>2749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hidden="1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3490</v>
      </c>
      <c r="F3500" s="64" t="s">
        <v>3490</v>
      </c>
      <c r="G3500" s="64" t="s">
        <v>3490</v>
      </c>
      <c r="H3500" s="105" t="s">
        <v>1994</v>
      </c>
      <c r="I3500" s="64" t="s">
        <v>1995</v>
      </c>
      <c r="J3500" s="64" t="s">
        <v>1996</v>
      </c>
      <c r="K3500" s="64" t="s">
        <v>32</v>
      </c>
      <c r="L3500" s="64" t="s">
        <v>3490</v>
      </c>
      <c r="M3500" s="64"/>
      <c r="N3500" s="64" t="s">
        <v>40</v>
      </c>
      <c r="O3500" s="64" t="s">
        <v>80</v>
      </c>
      <c r="P3500" s="9">
        <v>0</v>
      </c>
      <c r="Q3500" s="161" t="s">
        <v>3491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hidden="1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2758</v>
      </c>
      <c r="F3501" s="64" t="s">
        <v>2758</v>
      </c>
      <c r="G3501" s="64" t="s">
        <v>2758</v>
      </c>
      <c r="H3501" s="105" t="s">
        <v>1994</v>
      </c>
      <c r="I3501" s="64" t="s">
        <v>1995</v>
      </c>
      <c r="J3501" s="64" t="s">
        <v>1996</v>
      </c>
      <c r="K3501" s="64" t="s">
        <v>32</v>
      </c>
      <c r="L3501" s="64" t="s">
        <v>2758</v>
      </c>
      <c r="M3501" s="64"/>
      <c r="N3501" s="64" t="s">
        <v>40</v>
      </c>
      <c r="O3501" s="8" t="s">
        <v>41</v>
      </c>
      <c r="P3501" s="24">
        <v>0.02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14979.019607843138</v>
      </c>
      <c r="X3501" s="12"/>
      <c r="Y3501" s="13">
        <f t="shared" si="447"/>
        <v>0</v>
      </c>
      <c r="Z3501" s="14">
        <f t="shared" si="448"/>
        <v>14979.019607843138</v>
      </c>
      <c r="AA3501" s="12">
        <f t="shared" si="446"/>
        <v>299.58039215686222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hidden="1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2770</v>
      </c>
      <c r="F3502" s="64" t="s">
        <v>2770</v>
      </c>
      <c r="G3502" s="64" t="s">
        <v>2770</v>
      </c>
      <c r="H3502" s="105" t="s">
        <v>1994</v>
      </c>
      <c r="I3502" s="64" t="s">
        <v>1995</v>
      </c>
      <c r="J3502" s="64" t="s">
        <v>1996</v>
      </c>
      <c r="K3502" s="64" t="s">
        <v>32</v>
      </c>
      <c r="L3502" s="64" t="s">
        <v>2771</v>
      </c>
      <c r="M3502" s="64"/>
      <c r="N3502" s="64" t="s">
        <v>40</v>
      </c>
      <c r="O3502" s="64" t="s">
        <v>80</v>
      </c>
      <c r="P3502" s="9">
        <v>0</v>
      </c>
      <c r="Q3502" s="161" t="s">
        <v>2772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hidden="1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2770</v>
      </c>
      <c r="F3503" s="64" t="s">
        <v>2770</v>
      </c>
      <c r="G3503" s="64" t="s">
        <v>2770</v>
      </c>
      <c r="H3503" s="105" t="s">
        <v>1994</v>
      </c>
      <c r="I3503" s="64" t="s">
        <v>1995</v>
      </c>
      <c r="J3503" s="64" t="s">
        <v>1996</v>
      </c>
      <c r="K3503" s="64" t="s">
        <v>32</v>
      </c>
      <c r="L3503" s="64" t="s">
        <v>2773</v>
      </c>
      <c r="M3503" s="64"/>
      <c r="N3503" s="64" t="s">
        <v>40</v>
      </c>
      <c r="O3503" s="64" t="s">
        <v>80</v>
      </c>
      <c r="P3503" s="9">
        <v>0</v>
      </c>
      <c r="Q3503" s="161" t="s">
        <v>2774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hidden="1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2770</v>
      </c>
      <c r="F3504" s="64" t="s">
        <v>2770</v>
      </c>
      <c r="G3504" s="64" t="s">
        <v>2770</v>
      </c>
      <c r="H3504" s="105" t="s">
        <v>1994</v>
      </c>
      <c r="I3504" s="64" t="s">
        <v>1995</v>
      </c>
      <c r="J3504" s="64" t="s">
        <v>1996</v>
      </c>
      <c r="K3504" s="64" t="s">
        <v>32</v>
      </c>
      <c r="L3504" s="64" t="s">
        <v>2775</v>
      </c>
      <c r="M3504" s="64"/>
      <c r="N3504" s="64" t="s">
        <v>40</v>
      </c>
      <c r="O3504" s="64" t="s">
        <v>80</v>
      </c>
      <c r="P3504" s="9">
        <v>0</v>
      </c>
      <c r="Q3504" s="161" t="s">
        <v>2776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hidden="1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3492</v>
      </c>
      <c r="F3505" s="64" t="s">
        <v>3492</v>
      </c>
      <c r="G3505" s="64" t="s">
        <v>3492</v>
      </c>
      <c r="H3505" s="105" t="s">
        <v>1994</v>
      </c>
      <c r="I3505" s="64" t="s">
        <v>1995</v>
      </c>
      <c r="J3505" s="64" t="s">
        <v>1996</v>
      </c>
      <c r="K3505" s="64" t="s">
        <v>32</v>
      </c>
      <c r="L3505" s="64" t="s">
        <v>3492</v>
      </c>
      <c r="M3505" s="64"/>
      <c r="N3505" s="64" t="s">
        <v>57</v>
      </c>
      <c r="O3505" s="64" t="s">
        <v>80</v>
      </c>
      <c r="P3505" s="9">
        <v>0</v>
      </c>
      <c r="Q3505" s="161" t="s">
        <v>3493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hidden="1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3492</v>
      </c>
      <c r="F3506" s="64" t="s">
        <v>3492</v>
      </c>
      <c r="G3506" s="64" t="s">
        <v>3492</v>
      </c>
      <c r="H3506" s="105" t="s">
        <v>1994</v>
      </c>
      <c r="I3506" s="64" t="s">
        <v>1995</v>
      </c>
      <c r="J3506" s="64" t="s">
        <v>1996</v>
      </c>
      <c r="K3506" s="64" t="s">
        <v>32</v>
      </c>
      <c r="L3506" s="64" t="s">
        <v>3492</v>
      </c>
      <c r="M3506" s="64"/>
      <c r="N3506" s="64" t="s">
        <v>57</v>
      </c>
      <c r="O3506" s="64" t="s">
        <v>80</v>
      </c>
      <c r="P3506" s="9">
        <v>0</v>
      </c>
      <c r="Q3506" s="161" t="s">
        <v>3494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hidden="1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1994</v>
      </c>
      <c r="I3507" s="64" t="s">
        <v>1995</v>
      </c>
      <c r="J3507" s="64" t="s">
        <v>1996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2733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hidden="1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3612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hidden="1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3612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hidden="1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3612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hidden="1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3612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hidden="1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3612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hidden="1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3612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hidden="1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3612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hidden="1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3612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hidden="1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3612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hidden="1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3612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hidden="1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3612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hidden="1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3612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hidden="1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3612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hidden="1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3612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hidden="1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3612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hidden="1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3612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hidden="1" customHeight="1">
      <c r="A3524" s="7">
        <v>43862</v>
      </c>
      <c r="B3524" s="8" t="s">
        <v>1919</v>
      </c>
      <c r="C3524" s="8" t="s">
        <v>188</v>
      </c>
      <c r="D3524" s="8" t="s">
        <v>364</v>
      </c>
      <c r="E3524" s="8" t="s">
        <v>1920</v>
      </c>
      <c r="F3524" s="8" t="s">
        <v>1921</v>
      </c>
      <c r="G3524" s="8" t="s">
        <v>1922</v>
      </c>
      <c r="H3524" s="101" t="s">
        <v>223</v>
      </c>
      <c r="I3524" s="64" t="s">
        <v>3612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1923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hidden="1" customHeight="1">
      <c r="A3525" s="7">
        <v>43862</v>
      </c>
      <c r="B3525" s="8" t="s">
        <v>1928</v>
      </c>
      <c r="C3525" s="8" t="s">
        <v>1329</v>
      </c>
      <c r="D3525" s="8" t="s">
        <v>1440</v>
      </c>
      <c r="E3525" s="8" t="s">
        <v>1953</v>
      </c>
      <c r="F3525" s="8" t="s">
        <v>1954</v>
      </c>
      <c r="G3525" s="8" t="s">
        <v>1931</v>
      </c>
      <c r="H3525" s="101" t="s">
        <v>335</v>
      </c>
      <c r="I3525" s="64" t="s">
        <v>3612</v>
      </c>
      <c r="J3525" s="64"/>
      <c r="K3525" s="64" t="s">
        <v>32</v>
      </c>
      <c r="L3525" s="8" t="s">
        <v>1953</v>
      </c>
      <c r="M3525" s="64"/>
      <c r="N3525" s="8" t="s">
        <v>40</v>
      </c>
      <c r="O3525" s="8" t="s">
        <v>41</v>
      </c>
      <c r="P3525" s="9">
        <v>0.02</v>
      </c>
      <c r="Q3525" s="160" t="s">
        <v>1955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hidden="1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1993</v>
      </c>
      <c r="F3526" s="8" t="s">
        <v>1993</v>
      </c>
      <c r="G3526" s="8" t="s">
        <v>1993</v>
      </c>
      <c r="H3526" s="101" t="s">
        <v>1994</v>
      </c>
      <c r="I3526" s="64" t="s">
        <v>1995</v>
      </c>
      <c r="J3526" s="64" t="s">
        <v>1996</v>
      </c>
      <c r="K3526" s="64" t="s">
        <v>32</v>
      </c>
      <c r="L3526" s="8" t="s">
        <v>1993</v>
      </c>
      <c r="M3526" s="64"/>
      <c r="N3526" s="8" t="s">
        <v>40</v>
      </c>
      <c r="O3526" s="8" t="s">
        <v>41</v>
      </c>
      <c r="P3526" s="10">
        <v>0.04</v>
      </c>
      <c r="Q3526" s="166" t="s">
        <v>1997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hidden="1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1993</v>
      </c>
      <c r="F3527" s="8" t="s">
        <v>1993</v>
      </c>
      <c r="G3527" s="8" t="s">
        <v>1993</v>
      </c>
      <c r="H3527" s="101" t="s">
        <v>1994</v>
      </c>
      <c r="I3527" s="64" t="s">
        <v>1995</v>
      </c>
      <c r="J3527" s="64" t="s">
        <v>1996</v>
      </c>
      <c r="K3527" s="64" t="s">
        <v>32</v>
      </c>
      <c r="L3527" s="8" t="s">
        <v>1993</v>
      </c>
      <c r="M3527" s="64"/>
      <c r="N3527" s="8" t="s">
        <v>331</v>
      </c>
      <c r="O3527" s="8" t="s">
        <v>41</v>
      </c>
      <c r="P3527" s="10">
        <v>0.1</v>
      </c>
      <c r="Q3527" s="166" t="s">
        <v>1997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hidden="1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1993</v>
      </c>
      <c r="F3528" s="8" t="s">
        <v>1993</v>
      </c>
      <c r="G3528" s="8" t="s">
        <v>1993</v>
      </c>
      <c r="H3528" s="101" t="s">
        <v>1994</v>
      </c>
      <c r="I3528" s="64" t="s">
        <v>1995</v>
      </c>
      <c r="J3528" s="64" t="s">
        <v>1996</v>
      </c>
      <c r="K3528" s="64" t="s">
        <v>32</v>
      </c>
      <c r="L3528" s="8" t="s">
        <v>1998</v>
      </c>
      <c r="M3528" s="64"/>
      <c r="N3528" s="8" t="s">
        <v>40</v>
      </c>
      <c r="O3528" s="8" t="s">
        <v>41</v>
      </c>
      <c r="P3528" s="10">
        <v>0.04</v>
      </c>
      <c r="Q3528" s="166" t="s">
        <v>1999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hidden="1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1994</v>
      </c>
      <c r="I3529" s="64" t="s">
        <v>1995</v>
      </c>
      <c r="J3529" s="64" t="s">
        <v>1996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2000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3495</v>
      </c>
      <c r="AF3529" s="64"/>
      <c r="AG3529" s="14" t="s">
        <v>51</v>
      </c>
      <c r="AH3529" s="10">
        <v>0</v>
      </c>
      <c r="AI3529" t="e">
        <v>#N/A</v>
      </c>
    </row>
    <row r="3530" spans="1:35" ht="14.25" hidden="1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2002</v>
      </c>
      <c r="G3530" s="8" t="s">
        <v>223</v>
      </c>
      <c r="H3530" s="101" t="s">
        <v>1994</v>
      </c>
      <c r="I3530" s="64" t="s">
        <v>1995</v>
      </c>
      <c r="J3530" s="64" t="s">
        <v>1996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2000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hidden="1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1994</v>
      </c>
      <c r="I3531" s="64" t="s">
        <v>1995</v>
      </c>
      <c r="J3531" s="64" t="s">
        <v>1996</v>
      </c>
      <c r="K3531" s="64" t="s">
        <v>32</v>
      </c>
      <c r="L3531" s="8" t="s">
        <v>2004</v>
      </c>
      <c r="M3531" s="64"/>
      <c r="N3531" s="8" t="s">
        <v>57</v>
      </c>
      <c r="O3531" s="8" t="s">
        <v>41</v>
      </c>
      <c r="P3531" s="10">
        <v>0.1</v>
      </c>
      <c r="Q3531" s="166" t="s">
        <v>2005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hidden="1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1994</v>
      </c>
      <c r="I3532" s="64" t="s">
        <v>1995</v>
      </c>
      <c r="J3532" s="64" t="s">
        <v>1996</v>
      </c>
      <c r="K3532" s="64" t="s">
        <v>32</v>
      </c>
      <c r="L3532" s="8" t="s">
        <v>2006</v>
      </c>
      <c r="M3532" s="64"/>
      <c r="N3532" s="8" t="s">
        <v>57</v>
      </c>
      <c r="O3532" s="8" t="s">
        <v>41</v>
      </c>
      <c r="P3532" s="10">
        <v>0.1</v>
      </c>
      <c r="Q3532" s="166" t="s">
        <v>2007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hidden="1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1994</v>
      </c>
      <c r="I3533" s="64" t="s">
        <v>1995</v>
      </c>
      <c r="J3533" s="64" t="s">
        <v>1996</v>
      </c>
      <c r="K3533" s="64" t="s">
        <v>32</v>
      </c>
      <c r="L3533" s="8" t="s">
        <v>2006</v>
      </c>
      <c r="M3533" s="64"/>
      <c r="N3533" s="8" t="s">
        <v>57</v>
      </c>
      <c r="O3533" s="8" t="s">
        <v>41</v>
      </c>
      <c r="P3533" s="10">
        <v>0.1</v>
      </c>
      <c r="Q3533" s="166" t="s">
        <v>2008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hidden="1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1994</v>
      </c>
      <c r="I3534" s="64" t="s">
        <v>1995</v>
      </c>
      <c r="J3534" s="64" t="s">
        <v>1996</v>
      </c>
      <c r="K3534" s="64" t="s">
        <v>32</v>
      </c>
      <c r="L3534" s="8" t="s">
        <v>2006</v>
      </c>
      <c r="M3534" s="64"/>
      <c r="N3534" s="8" t="s">
        <v>57</v>
      </c>
      <c r="O3534" s="8" t="s">
        <v>41</v>
      </c>
      <c r="P3534" s="10">
        <v>0.1</v>
      </c>
      <c r="Q3534" s="166" t="s">
        <v>2009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hidden="1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1994</v>
      </c>
      <c r="I3535" s="64" t="s">
        <v>1995</v>
      </c>
      <c r="J3535" s="64" t="s">
        <v>1996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2010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hidden="1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1994</v>
      </c>
      <c r="I3536" s="64" t="s">
        <v>1995</v>
      </c>
      <c r="J3536" s="64" t="s">
        <v>1996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2010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hidden="1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1994</v>
      </c>
      <c r="I3537" s="64" t="s">
        <v>1995</v>
      </c>
      <c r="J3537" s="64" t="s">
        <v>1996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2012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hidden="1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2017</v>
      </c>
      <c r="F3538" s="8" t="s">
        <v>2017</v>
      </c>
      <c r="G3538" s="8" t="s">
        <v>2017</v>
      </c>
      <c r="H3538" s="101" t="s">
        <v>1994</v>
      </c>
      <c r="I3538" s="64" t="s">
        <v>1995</v>
      </c>
      <c r="J3538" s="64" t="s">
        <v>1996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2018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hidden="1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2019</v>
      </c>
      <c r="F3539" s="8" t="s">
        <v>2019</v>
      </c>
      <c r="G3539" s="8" t="s">
        <v>2019</v>
      </c>
      <c r="H3539" s="101" t="s">
        <v>1994</v>
      </c>
      <c r="I3539" s="64" t="s">
        <v>1995</v>
      </c>
      <c r="J3539" s="64" t="s">
        <v>1996</v>
      </c>
      <c r="K3539" s="64" t="s">
        <v>32</v>
      </c>
      <c r="L3539" s="8" t="s">
        <v>2020</v>
      </c>
      <c r="M3539" s="64"/>
      <c r="N3539" s="8" t="s">
        <v>57</v>
      </c>
      <c r="O3539" s="8" t="s">
        <v>41</v>
      </c>
      <c r="P3539" s="10">
        <v>0.12</v>
      </c>
      <c r="Q3539" s="166" t="s">
        <v>2021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hidden="1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2022</v>
      </c>
      <c r="F3540" s="8" t="s">
        <v>2022</v>
      </c>
      <c r="G3540" s="8" t="s">
        <v>2022</v>
      </c>
      <c r="H3540" s="101" t="s">
        <v>1994</v>
      </c>
      <c r="I3540" s="64" t="s">
        <v>1995</v>
      </c>
      <c r="J3540" s="64" t="s">
        <v>1996</v>
      </c>
      <c r="K3540" s="64" t="s">
        <v>32</v>
      </c>
      <c r="L3540" s="8" t="s">
        <v>2023</v>
      </c>
      <c r="M3540" s="64"/>
      <c r="N3540" s="8" t="s">
        <v>40</v>
      </c>
      <c r="O3540" s="8" t="s">
        <v>80</v>
      </c>
      <c r="P3540" s="10">
        <v>0</v>
      </c>
      <c r="Q3540" s="166" t="s">
        <v>2024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hidden="1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2022</v>
      </c>
      <c r="F3541" s="8" t="s">
        <v>2022</v>
      </c>
      <c r="G3541" s="8" t="s">
        <v>2022</v>
      </c>
      <c r="H3541" s="101" t="s">
        <v>1994</v>
      </c>
      <c r="I3541" s="64" t="s">
        <v>1995</v>
      </c>
      <c r="J3541" s="64" t="s">
        <v>1996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2025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hidden="1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2022</v>
      </c>
      <c r="F3542" s="8" t="s">
        <v>2022</v>
      </c>
      <c r="G3542" s="8" t="s">
        <v>2022</v>
      </c>
      <c r="H3542" s="101" t="s">
        <v>1994</v>
      </c>
      <c r="I3542" s="64" t="s">
        <v>1995</v>
      </c>
      <c r="J3542" s="64" t="s">
        <v>1996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2026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hidden="1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2022</v>
      </c>
      <c r="F3543" s="8" t="s">
        <v>2022</v>
      </c>
      <c r="G3543" s="8" t="s">
        <v>2022</v>
      </c>
      <c r="H3543" s="101" t="s">
        <v>1994</v>
      </c>
      <c r="I3543" s="64" t="s">
        <v>1995</v>
      </c>
      <c r="J3543" s="64" t="s">
        <v>1996</v>
      </c>
      <c r="K3543" s="64" t="s">
        <v>32</v>
      </c>
      <c r="L3543" s="8" t="s">
        <v>2027</v>
      </c>
      <c r="M3543" s="64"/>
      <c r="N3543" s="8" t="s">
        <v>40</v>
      </c>
      <c r="O3543" s="8" t="s">
        <v>80</v>
      </c>
      <c r="P3543" s="10">
        <v>0</v>
      </c>
      <c r="Q3543" s="166" t="s">
        <v>2028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hidden="1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2022</v>
      </c>
      <c r="F3544" s="8" t="s">
        <v>2022</v>
      </c>
      <c r="G3544" s="8" t="s">
        <v>2022</v>
      </c>
      <c r="H3544" s="101" t="s">
        <v>1994</v>
      </c>
      <c r="I3544" s="64" t="s">
        <v>1995</v>
      </c>
      <c r="J3544" s="64" t="s">
        <v>1996</v>
      </c>
      <c r="K3544" s="64" t="s">
        <v>32</v>
      </c>
      <c r="L3544" s="8" t="s">
        <v>2029</v>
      </c>
      <c r="M3544" s="64"/>
      <c r="N3544" s="8" t="s">
        <v>40</v>
      </c>
      <c r="O3544" s="8" t="s">
        <v>80</v>
      </c>
      <c r="P3544" s="10">
        <v>0</v>
      </c>
      <c r="Q3544" s="166" t="s">
        <v>2030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hidden="1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2022</v>
      </c>
      <c r="F3545" s="8" t="s">
        <v>2022</v>
      </c>
      <c r="G3545" s="8" t="s">
        <v>2022</v>
      </c>
      <c r="H3545" s="101" t="s">
        <v>1994</v>
      </c>
      <c r="I3545" s="64" t="s">
        <v>1995</v>
      </c>
      <c r="J3545" s="64" t="s">
        <v>1996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2031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hidden="1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2022</v>
      </c>
      <c r="F3546" s="8" t="s">
        <v>2022</v>
      </c>
      <c r="G3546" s="8" t="s">
        <v>2022</v>
      </c>
      <c r="H3546" s="101" t="s">
        <v>1994</v>
      </c>
      <c r="I3546" s="64" t="s">
        <v>1995</v>
      </c>
      <c r="J3546" s="64" t="s">
        <v>1996</v>
      </c>
      <c r="K3546" s="64" t="s">
        <v>32</v>
      </c>
      <c r="L3546" s="8" t="s">
        <v>2034</v>
      </c>
      <c r="M3546" s="64"/>
      <c r="N3546" s="8" t="s">
        <v>40</v>
      </c>
      <c r="O3546" s="8" t="s">
        <v>80</v>
      </c>
      <c r="P3546" s="10">
        <v>0</v>
      </c>
      <c r="Q3546" s="166" t="s">
        <v>2035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hidden="1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2022</v>
      </c>
      <c r="F3547" s="8" t="s">
        <v>2022</v>
      </c>
      <c r="G3547" s="8" t="s">
        <v>2022</v>
      </c>
      <c r="H3547" s="101" t="s">
        <v>1994</v>
      </c>
      <c r="I3547" s="64" t="s">
        <v>1995</v>
      </c>
      <c r="J3547" s="64" t="s">
        <v>1996</v>
      </c>
      <c r="K3547" s="64" t="s">
        <v>32</v>
      </c>
      <c r="L3547" s="8" t="s">
        <v>2036</v>
      </c>
      <c r="M3547" s="64"/>
      <c r="N3547" s="8" t="s">
        <v>40</v>
      </c>
      <c r="O3547" s="8" t="s">
        <v>80</v>
      </c>
      <c r="P3547" s="10">
        <v>0</v>
      </c>
      <c r="Q3547" s="166" t="s">
        <v>2037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hidden="1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2022</v>
      </c>
      <c r="F3548" s="8" t="s">
        <v>2022</v>
      </c>
      <c r="G3548" s="8" t="s">
        <v>2022</v>
      </c>
      <c r="H3548" s="101" t="s">
        <v>1994</v>
      </c>
      <c r="I3548" s="64" t="s">
        <v>1995</v>
      </c>
      <c r="J3548" s="64" t="s">
        <v>1996</v>
      </c>
      <c r="K3548" s="64" t="s">
        <v>32</v>
      </c>
      <c r="L3548" s="8" t="s">
        <v>2022</v>
      </c>
      <c r="M3548" s="64"/>
      <c r="N3548" s="8" t="s">
        <v>57</v>
      </c>
      <c r="O3548" s="8" t="s">
        <v>80</v>
      </c>
      <c r="P3548" s="10">
        <v>0</v>
      </c>
      <c r="Q3548" s="166" t="s">
        <v>2038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hidden="1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2022</v>
      </c>
      <c r="F3549" s="8" t="s">
        <v>2022</v>
      </c>
      <c r="G3549" s="8" t="s">
        <v>2022</v>
      </c>
      <c r="H3549" s="101" t="s">
        <v>1994</v>
      </c>
      <c r="I3549" s="64" t="s">
        <v>1995</v>
      </c>
      <c r="J3549" s="64" t="s">
        <v>1996</v>
      </c>
      <c r="K3549" s="64" t="s">
        <v>32</v>
      </c>
      <c r="L3549" s="8" t="s">
        <v>2022</v>
      </c>
      <c r="M3549" s="64"/>
      <c r="N3549" s="8" t="s">
        <v>40</v>
      </c>
      <c r="O3549" s="8" t="s">
        <v>80</v>
      </c>
      <c r="P3549" s="10">
        <v>0</v>
      </c>
      <c r="Q3549" s="166" t="s">
        <v>2038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hidden="1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2022</v>
      </c>
      <c r="F3550" s="8" t="s">
        <v>2022</v>
      </c>
      <c r="G3550" s="8" t="s">
        <v>2022</v>
      </c>
      <c r="H3550" s="101" t="s">
        <v>1994</v>
      </c>
      <c r="I3550" s="64" t="s">
        <v>1995</v>
      </c>
      <c r="J3550" s="64" t="s">
        <v>1996</v>
      </c>
      <c r="K3550" s="64" t="s">
        <v>32</v>
      </c>
      <c r="L3550" s="8" t="s">
        <v>2039</v>
      </c>
      <c r="M3550" s="64"/>
      <c r="N3550" s="8" t="s">
        <v>40</v>
      </c>
      <c r="O3550" s="8" t="s">
        <v>80</v>
      </c>
      <c r="P3550" s="10">
        <v>0</v>
      </c>
      <c r="Q3550" s="166" t="s">
        <v>2040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hidden="1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2039</v>
      </c>
      <c r="F3551" s="8" t="s">
        <v>2041</v>
      </c>
      <c r="G3551" s="8" t="s">
        <v>2039</v>
      </c>
      <c r="H3551" s="101" t="s">
        <v>1994</v>
      </c>
      <c r="I3551" s="64" t="s">
        <v>1995</v>
      </c>
      <c r="J3551" s="64" t="s">
        <v>1996</v>
      </c>
      <c r="K3551" s="64" t="s">
        <v>32</v>
      </c>
      <c r="L3551" s="8" t="s">
        <v>2039</v>
      </c>
      <c r="M3551" s="64"/>
      <c r="N3551" s="8" t="s">
        <v>40</v>
      </c>
      <c r="O3551" s="8" t="s">
        <v>41</v>
      </c>
      <c r="P3551" s="10">
        <v>0.02</v>
      </c>
      <c r="Q3551" s="166" t="s">
        <v>2042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hidden="1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1994</v>
      </c>
      <c r="I3552" s="64" t="s">
        <v>1995</v>
      </c>
      <c r="J3552" s="64" t="s">
        <v>1996</v>
      </c>
      <c r="K3552" s="64" t="s">
        <v>32</v>
      </c>
      <c r="L3552" s="8" t="s">
        <v>2043</v>
      </c>
      <c r="M3552" s="64"/>
      <c r="N3552" s="8" t="s">
        <v>40</v>
      </c>
      <c r="O3552" s="8" t="s">
        <v>80</v>
      </c>
      <c r="P3552" s="10">
        <v>0</v>
      </c>
      <c r="Q3552" s="166" t="s">
        <v>2044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hidden="1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1994</v>
      </c>
      <c r="I3553" s="64" t="s">
        <v>1995</v>
      </c>
      <c r="J3553" s="64" t="s">
        <v>1996</v>
      </c>
      <c r="K3553" s="64" t="s">
        <v>32</v>
      </c>
      <c r="L3553" s="8" t="s">
        <v>2036</v>
      </c>
      <c r="M3553" s="64"/>
      <c r="N3553" s="8" t="s">
        <v>57</v>
      </c>
      <c r="O3553" s="8" t="s">
        <v>80</v>
      </c>
      <c r="P3553" s="10">
        <v>0</v>
      </c>
      <c r="Q3553" s="166" t="s">
        <v>2025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hidden="1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1994</v>
      </c>
      <c r="I3554" s="64" t="s">
        <v>1995</v>
      </c>
      <c r="J3554" s="64" t="s">
        <v>1996</v>
      </c>
      <c r="K3554" s="64" t="s">
        <v>32</v>
      </c>
      <c r="L3554" s="8" t="s">
        <v>2036</v>
      </c>
      <c r="M3554" s="64"/>
      <c r="N3554" s="8" t="s">
        <v>331</v>
      </c>
      <c r="O3554" s="8" t="s">
        <v>80</v>
      </c>
      <c r="P3554" s="10">
        <v>0</v>
      </c>
      <c r="Q3554" s="166" t="s">
        <v>2025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hidden="1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1994</v>
      </c>
      <c r="I3555" s="64" t="s">
        <v>1995</v>
      </c>
      <c r="J3555" s="64" t="s">
        <v>1996</v>
      </c>
      <c r="K3555" s="64" t="s">
        <v>32</v>
      </c>
      <c r="L3555" s="8" t="s">
        <v>2022</v>
      </c>
      <c r="M3555" s="64"/>
      <c r="N3555" s="8" t="s">
        <v>40</v>
      </c>
      <c r="O3555" s="8" t="s">
        <v>149</v>
      </c>
      <c r="P3555" s="10">
        <v>0.02</v>
      </c>
      <c r="Q3555" s="166" t="s">
        <v>2038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hidden="1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1994</v>
      </c>
      <c r="I3556" s="64" t="s">
        <v>1995</v>
      </c>
      <c r="J3556" s="64" t="s">
        <v>1996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2045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hidden="1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2046</v>
      </c>
      <c r="F3557" s="8" t="s">
        <v>2046</v>
      </c>
      <c r="G3557" s="8" t="s">
        <v>2046</v>
      </c>
      <c r="H3557" s="101" t="s">
        <v>1994</v>
      </c>
      <c r="I3557" s="64" t="s">
        <v>1995</v>
      </c>
      <c r="J3557" s="64" t="s">
        <v>1996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2047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hidden="1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2048</v>
      </c>
      <c r="F3558" s="8" t="s">
        <v>2048</v>
      </c>
      <c r="G3558" s="8" t="s">
        <v>2048</v>
      </c>
      <c r="H3558" s="101" t="s">
        <v>1994</v>
      </c>
      <c r="I3558" s="64" t="s">
        <v>1995</v>
      </c>
      <c r="J3558" s="64" t="s">
        <v>1996</v>
      </c>
      <c r="K3558" s="64" t="s">
        <v>32</v>
      </c>
      <c r="L3558" s="8" t="s">
        <v>2049</v>
      </c>
      <c r="M3558" s="64"/>
      <c r="N3558" s="8" t="s">
        <v>57</v>
      </c>
      <c r="O3558" s="8" t="s">
        <v>41</v>
      </c>
      <c r="P3558" s="10">
        <v>0.08</v>
      </c>
      <c r="Q3558" s="166" t="s">
        <v>2050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hidden="1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2048</v>
      </c>
      <c r="F3559" s="8" t="s">
        <v>2048</v>
      </c>
      <c r="G3559" s="8" t="s">
        <v>2048</v>
      </c>
      <c r="H3559" s="101" t="s">
        <v>1994</v>
      </c>
      <c r="I3559" s="64" t="s">
        <v>1995</v>
      </c>
      <c r="J3559" s="64" t="s">
        <v>1996</v>
      </c>
      <c r="K3559" s="64" t="s">
        <v>32</v>
      </c>
      <c r="L3559" s="8" t="s">
        <v>2051</v>
      </c>
      <c r="M3559" s="64"/>
      <c r="N3559" s="8" t="s">
        <v>57</v>
      </c>
      <c r="O3559" s="8" t="s">
        <v>41</v>
      </c>
      <c r="P3559" s="10">
        <v>0.08</v>
      </c>
      <c r="Q3559" s="166" t="s">
        <v>2052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hidden="1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2055</v>
      </c>
      <c r="F3560" s="8" t="s">
        <v>2055</v>
      </c>
      <c r="G3560" s="8" t="s">
        <v>2055</v>
      </c>
      <c r="H3560" s="101" t="s">
        <v>1994</v>
      </c>
      <c r="I3560" s="64" t="s">
        <v>1995</v>
      </c>
      <c r="J3560" s="64" t="s">
        <v>1996</v>
      </c>
      <c r="K3560" s="64" t="s">
        <v>32</v>
      </c>
      <c r="L3560" s="8" t="s">
        <v>2056</v>
      </c>
      <c r="M3560" s="64"/>
      <c r="N3560" s="8" t="s">
        <v>40</v>
      </c>
      <c r="O3560" s="8" t="s">
        <v>80</v>
      </c>
      <c r="P3560" s="10">
        <v>0</v>
      </c>
      <c r="Q3560" s="166" t="s">
        <v>2057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hidden="1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2058</v>
      </c>
      <c r="F3561" s="8" t="s">
        <v>2058</v>
      </c>
      <c r="G3561" s="8" t="s">
        <v>2058</v>
      </c>
      <c r="H3561" s="101" t="s">
        <v>1994</v>
      </c>
      <c r="I3561" s="64" t="s">
        <v>1995</v>
      </c>
      <c r="J3561" s="64" t="s">
        <v>1996</v>
      </c>
      <c r="K3561" s="64" t="s">
        <v>32</v>
      </c>
      <c r="L3561" s="8" t="s">
        <v>2058</v>
      </c>
      <c r="M3561" s="64"/>
      <c r="N3561" s="8" t="s">
        <v>40</v>
      </c>
      <c r="O3561" s="8" t="s">
        <v>41</v>
      </c>
      <c r="P3561" s="10">
        <v>0.01</v>
      </c>
      <c r="Q3561" s="166" t="s">
        <v>2059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hidden="1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1994</v>
      </c>
      <c r="I3562" s="64" t="s">
        <v>1995</v>
      </c>
      <c r="J3562" s="64" t="s">
        <v>1996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2060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hidden="1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1994</v>
      </c>
      <c r="I3563" s="64" t="s">
        <v>1995</v>
      </c>
      <c r="J3563" s="64" t="s">
        <v>1996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2061</v>
      </c>
      <c r="R3563" s="64"/>
      <c r="S3563" s="14">
        <v>0</v>
      </c>
      <c r="T3563" s="12"/>
      <c r="U3563" s="12">
        <v>0</v>
      </c>
      <c r="V3563" s="12">
        <f t="shared" si="449"/>
        <v>0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hidden="1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1994</v>
      </c>
      <c r="I3564" s="64" t="s">
        <v>1995</v>
      </c>
      <c r="J3564" s="64" t="s">
        <v>1996</v>
      </c>
      <c r="K3564" s="64" t="s">
        <v>32</v>
      </c>
      <c r="L3564" s="8" t="s">
        <v>2062</v>
      </c>
      <c r="M3564" s="64"/>
      <c r="N3564" s="8" t="s">
        <v>57</v>
      </c>
      <c r="O3564" s="8" t="s">
        <v>41</v>
      </c>
      <c r="P3564" s="10">
        <v>0.04</v>
      </c>
      <c r="Q3564" s="166" t="s">
        <v>2063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hidden="1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1638</v>
      </c>
      <c r="G3565" s="8" t="s">
        <v>214</v>
      </c>
      <c r="H3565" s="101" t="s">
        <v>1994</v>
      </c>
      <c r="I3565" s="64" t="s">
        <v>1995</v>
      </c>
      <c r="J3565" s="64" t="s">
        <v>1996</v>
      </c>
      <c r="K3565" s="64" t="s">
        <v>32</v>
      </c>
      <c r="L3565" s="8" t="s">
        <v>2066</v>
      </c>
      <c r="M3565" s="64"/>
      <c r="N3565" s="8" t="s">
        <v>40</v>
      </c>
      <c r="O3565" s="8" t="s">
        <v>80</v>
      </c>
      <c r="P3565" s="10">
        <v>0</v>
      </c>
      <c r="Q3565" s="166" t="s">
        <v>2067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hidden="1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2068</v>
      </c>
      <c r="F3566" s="8" t="s">
        <v>2068</v>
      </c>
      <c r="G3566" s="8" t="s">
        <v>2068</v>
      </c>
      <c r="H3566" s="101" t="s">
        <v>1994</v>
      </c>
      <c r="I3566" s="64" t="s">
        <v>1995</v>
      </c>
      <c r="J3566" s="64" t="s">
        <v>1996</v>
      </c>
      <c r="K3566" s="64" t="s">
        <v>32</v>
      </c>
      <c r="L3566" s="8" t="s">
        <v>2069</v>
      </c>
      <c r="M3566" s="64"/>
      <c r="N3566" s="8" t="s">
        <v>40</v>
      </c>
      <c r="O3566" s="8" t="s">
        <v>41</v>
      </c>
      <c r="P3566" s="10">
        <v>0.02</v>
      </c>
      <c r="Q3566" s="166" t="s">
        <v>2070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hidden="1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2071</v>
      </c>
      <c r="F3567" s="8" t="s">
        <v>2071</v>
      </c>
      <c r="G3567" s="8" t="s">
        <v>2071</v>
      </c>
      <c r="H3567" s="101" t="s">
        <v>1994</v>
      </c>
      <c r="I3567" s="64" t="s">
        <v>1995</v>
      </c>
      <c r="J3567" s="64" t="s">
        <v>1996</v>
      </c>
      <c r="K3567" s="64" t="s">
        <v>32</v>
      </c>
      <c r="L3567" s="8" t="s">
        <v>2071</v>
      </c>
      <c r="M3567" s="64"/>
      <c r="N3567" s="8" t="s">
        <v>40</v>
      </c>
      <c r="O3567" s="8" t="s">
        <v>80</v>
      </c>
      <c r="P3567" s="10">
        <v>0</v>
      </c>
      <c r="Q3567" s="166" t="s">
        <v>2072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hidden="1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2077</v>
      </c>
      <c r="F3568" s="8" t="s">
        <v>2077</v>
      </c>
      <c r="G3568" s="8" t="s">
        <v>2077</v>
      </c>
      <c r="H3568" s="101" t="s">
        <v>1994</v>
      </c>
      <c r="I3568" s="64" t="s">
        <v>1995</v>
      </c>
      <c r="J3568" s="64" t="s">
        <v>1996</v>
      </c>
      <c r="K3568" s="64" t="s">
        <v>32</v>
      </c>
      <c r="L3568" s="8" t="s">
        <v>2078</v>
      </c>
      <c r="M3568" s="64"/>
      <c r="N3568" s="8" t="s">
        <v>57</v>
      </c>
      <c r="O3568" s="8" t="s">
        <v>41</v>
      </c>
      <c r="P3568" s="10">
        <v>0.08</v>
      </c>
      <c r="Q3568" s="166" t="s">
        <v>2079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hidden="1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2080</v>
      </c>
      <c r="F3569" s="8" t="s">
        <v>2081</v>
      </c>
      <c r="G3569" s="8" t="s">
        <v>2080</v>
      </c>
      <c r="H3569" s="101" t="s">
        <v>1994</v>
      </c>
      <c r="I3569" s="64" t="s">
        <v>1995</v>
      </c>
      <c r="J3569" s="64" t="s">
        <v>1996</v>
      </c>
      <c r="K3569" s="64" t="s">
        <v>32</v>
      </c>
      <c r="L3569" s="8" t="s">
        <v>2080</v>
      </c>
      <c r="M3569" s="64"/>
      <c r="N3569" s="8" t="s">
        <v>40</v>
      </c>
      <c r="O3569" s="8" t="s">
        <v>80</v>
      </c>
      <c r="P3569" s="10">
        <v>0</v>
      </c>
      <c r="Q3569" s="166" t="s">
        <v>2082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hidden="1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2084</v>
      </c>
      <c r="F3570" s="8" t="s">
        <v>2085</v>
      </c>
      <c r="G3570" s="8" t="s">
        <v>2084</v>
      </c>
      <c r="H3570" s="101" t="s">
        <v>1994</v>
      </c>
      <c r="I3570" s="64" t="s">
        <v>1995</v>
      </c>
      <c r="J3570" s="64" t="s">
        <v>1996</v>
      </c>
      <c r="K3570" s="64" t="s">
        <v>32</v>
      </c>
      <c r="L3570" s="8" t="s">
        <v>2084</v>
      </c>
      <c r="M3570" s="64"/>
      <c r="N3570" s="8" t="s">
        <v>57</v>
      </c>
      <c r="O3570" s="8" t="s">
        <v>80</v>
      </c>
      <c r="P3570" s="10">
        <v>0</v>
      </c>
      <c r="Q3570" s="166" t="s">
        <v>2086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hidden="1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1994</v>
      </c>
      <c r="I3571" s="64" t="s">
        <v>1995</v>
      </c>
      <c r="J3571" s="64" t="s">
        <v>1996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2087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hidden="1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2091</v>
      </c>
      <c r="F3572" s="8" t="s">
        <v>2091</v>
      </c>
      <c r="G3572" s="8" t="s">
        <v>2091</v>
      </c>
      <c r="H3572" s="101" t="s">
        <v>1994</v>
      </c>
      <c r="I3572" s="64" t="s">
        <v>1995</v>
      </c>
      <c r="J3572" s="64" t="s">
        <v>1996</v>
      </c>
      <c r="K3572" s="64" t="s">
        <v>32</v>
      </c>
      <c r="L3572" s="8" t="s">
        <v>2092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2093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hidden="1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2095</v>
      </c>
      <c r="F3573" s="8" t="s">
        <v>2095</v>
      </c>
      <c r="G3573" s="8" t="s">
        <v>2095</v>
      </c>
      <c r="H3573" s="101" t="s">
        <v>1994</v>
      </c>
      <c r="I3573" s="64" t="s">
        <v>1995</v>
      </c>
      <c r="J3573" s="64" t="s">
        <v>1996</v>
      </c>
      <c r="K3573" s="64" t="s">
        <v>32</v>
      </c>
      <c r="L3573" s="8" t="s">
        <v>2095</v>
      </c>
      <c r="M3573" s="64"/>
      <c r="N3573" s="8" t="s">
        <v>57</v>
      </c>
      <c r="O3573" s="8" t="s">
        <v>41</v>
      </c>
      <c r="P3573" s="10">
        <v>0.08</v>
      </c>
      <c r="Q3573" s="166" t="s">
        <v>2096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hidden="1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1994</v>
      </c>
      <c r="I3574" s="64" t="s">
        <v>1995</v>
      </c>
      <c r="J3574" s="64" t="s">
        <v>1996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2097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hidden="1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1994</v>
      </c>
      <c r="I3575" s="64" t="s">
        <v>1995</v>
      </c>
      <c r="J3575" s="64" t="s">
        <v>1996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2098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hidden="1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1994</v>
      </c>
      <c r="I3576" s="64" t="s">
        <v>1995</v>
      </c>
      <c r="J3576" s="64" t="s">
        <v>1996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2098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hidden="1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1664</v>
      </c>
      <c r="F3577" s="8" t="s">
        <v>1664</v>
      </c>
      <c r="G3577" s="8" t="s">
        <v>1664</v>
      </c>
      <c r="H3577" s="101" t="s">
        <v>1994</v>
      </c>
      <c r="I3577" s="64" t="s">
        <v>1995</v>
      </c>
      <c r="J3577" s="64" t="s">
        <v>1996</v>
      </c>
      <c r="K3577" s="64" t="s">
        <v>32</v>
      </c>
      <c r="L3577" s="8" t="s">
        <v>1664</v>
      </c>
      <c r="M3577" s="64"/>
      <c r="N3577" s="8" t="s">
        <v>40</v>
      </c>
      <c r="O3577" s="8" t="s">
        <v>41</v>
      </c>
      <c r="P3577" s="10">
        <v>0.03</v>
      </c>
      <c r="Q3577" s="166" t="s">
        <v>2099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hidden="1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1994</v>
      </c>
      <c r="I3578" s="64" t="s">
        <v>1995</v>
      </c>
      <c r="J3578" s="64" t="s">
        <v>1996</v>
      </c>
      <c r="K3578" s="64" t="s">
        <v>32</v>
      </c>
      <c r="L3578" s="8" t="s">
        <v>2100</v>
      </c>
      <c r="M3578" s="64"/>
      <c r="N3578" s="8" t="s">
        <v>40</v>
      </c>
      <c r="O3578" s="8" t="s">
        <v>80</v>
      </c>
      <c r="P3578" s="10">
        <v>0</v>
      </c>
      <c r="Q3578" s="166" t="s">
        <v>2101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3496</v>
      </c>
      <c r="AF3578" s="64"/>
      <c r="AG3578" s="14" t="s">
        <v>42</v>
      </c>
      <c r="AH3578" s="10">
        <v>0</v>
      </c>
      <c r="AI3578" t="e">
        <v>#N/A</v>
      </c>
    </row>
    <row r="3579" spans="1:35" ht="14.25" hidden="1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1994</v>
      </c>
      <c r="I3579" s="64" t="s">
        <v>1995</v>
      </c>
      <c r="J3579" s="64" t="s">
        <v>1996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2105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hidden="1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1994</v>
      </c>
      <c r="I3580" s="64" t="s">
        <v>1995</v>
      </c>
      <c r="J3580" s="64" t="s">
        <v>1996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2106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hidden="1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2108</v>
      </c>
      <c r="F3581" s="8" t="s">
        <v>2108</v>
      </c>
      <c r="G3581" s="8" t="s">
        <v>2108</v>
      </c>
      <c r="H3581" s="101" t="s">
        <v>1994</v>
      </c>
      <c r="I3581" s="64" t="s">
        <v>1995</v>
      </c>
      <c r="J3581" s="64" t="s">
        <v>1996</v>
      </c>
      <c r="K3581" s="64" t="s">
        <v>32</v>
      </c>
      <c r="L3581" s="8" t="s">
        <v>2108</v>
      </c>
      <c r="M3581" s="64"/>
      <c r="N3581" s="8" t="s">
        <v>40</v>
      </c>
      <c r="O3581" s="8" t="s">
        <v>80</v>
      </c>
      <c r="P3581" s="10">
        <v>0</v>
      </c>
      <c r="Q3581" s="166" t="s">
        <v>2109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hidden="1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1994</v>
      </c>
      <c r="I3582" s="64" t="s">
        <v>1995</v>
      </c>
      <c r="J3582" s="64" t="s">
        <v>1996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2113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hidden="1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1994</v>
      </c>
      <c r="I3583" s="64" t="s">
        <v>1995</v>
      </c>
      <c r="J3583" s="64" t="s">
        <v>1996</v>
      </c>
      <c r="K3583" s="64" t="s">
        <v>32</v>
      </c>
      <c r="L3583" s="8" t="s">
        <v>1689</v>
      </c>
      <c r="M3583" s="64"/>
      <c r="N3583" s="8" t="s">
        <v>57</v>
      </c>
      <c r="O3583" s="8" t="s">
        <v>41</v>
      </c>
      <c r="P3583" s="10">
        <v>0.06</v>
      </c>
      <c r="Q3583" s="166" t="s">
        <v>2115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hidden="1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2116</v>
      </c>
      <c r="F3584" s="8" t="s">
        <v>2116</v>
      </c>
      <c r="G3584" s="8" t="s">
        <v>2116</v>
      </c>
      <c r="H3584" s="101" t="s">
        <v>1994</v>
      </c>
      <c r="I3584" s="64" t="s">
        <v>1995</v>
      </c>
      <c r="J3584" s="64" t="s">
        <v>1996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2117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hidden="1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2116</v>
      </c>
      <c r="F3585" s="8" t="s">
        <v>2116</v>
      </c>
      <c r="G3585" s="8" t="s">
        <v>2116</v>
      </c>
      <c r="H3585" s="101" t="s">
        <v>1994</v>
      </c>
      <c r="I3585" s="64" t="s">
        <v>1995</v>
      </c>
      <c r="J3585" s="64" t="s">
        <v>1996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2117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hidden="1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2116</v>
      </c>
      <c r="F3586" s="8" t="s">
        <v>2116</v>
      </c>
      <c r="G3586" s="8" t="s">
        <v>2116</v>
      </c>
      <c r="H3586" s="101" t="s">
        <v>1994</v>
      </c>
      <c r="I3586" s="64" t="s">
        <v>1995</v>
      </c>
      <c r="J3586" s="64" t="s">
        <v>1996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2118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hidden="1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2116</v>
      </c>
      <c r="F3587" s="8" t="s">
        <v>2116</v>
      </c>
      <c r="G3587" s="8" t="s">
        <v>2116</v>
      </c>
      <c r="H3587" s="101" t="s">
        <v>1994</v>
      </c>
      <c r="I3587" s="64" t="s">
        <v>1995</v>
      </c>
      <c r="J3587" s="64" t="s">
        <v>1996</v>
      </c>
      <c r="K3587" s="64" t="s">
        <v>32</v>
      </c>
      <c r="L3587" s="8" t="s">
        <v>2119</v>
      </c>
      <c r="M3587" s="64"/>
      <c r="N3587" s="8" t="s">
        <v>40</v>
      </c>
      <c r="O3587" s="8" t="s">
        <v>41</v>
      </c>
      <c r="P3587" s="10">
        <v>0.01</v>
      </c>
      <c r="Q3587" s="166" t="s">
        <v>2120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hidden="1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2116</v>
      </c>
      <c r="F3588" s="8" t="s">
        <v>2116</v>
      </c>
      <c r="G3588" s="8" t="s">
        <v>2116</v>
      </c>
      <c r="H3588" s="101" t="s">
        <v>1994</v>
      </c>
      <c r="I3588" s="64" t="s">
        <v>1995</v>
      </c>
      <c r="J3588" s="64" t="s">
        <v>1996</v>
      </c>
      <c r="K3588" s="64" t="s">
        <v>32</v>
      </c>
      <c r="L3588" s="8" t="s">
        <v>2116</v>
      </c>
      <c r="M3588" s="64"/>
      <c r="N3588" s="8" t="s">
        <v>40</v>
      </c>
      <c r="O3588" s="8" t="s">
        <v>41</v>
      </c>
      <c r="P3588" s="10">
        <v>0.01</v>
      </c>
      <c r="Q3588" s="166" t="s">
        <v>2121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hidden="1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2122</v>
      </c>
      <c r="F3589" s="8" t="s">
        <v>2122</v>
      </c>
      <c r="G3589" s="8" t="s">
        <v>2122</v>
      </c>
      <c r="H3589" s="101" t="s">
        <v>1994</v>
      </c>
      <c r="I3589" s="64" t="s">
        <v>1995</v>
      </c>
      <c r="J3589" s="64" t="s">
        <v>1996</v>
      </c>
      <c r="K3589" s="64" t="s">
        <v>32</v>
      </c>
      <c r="L3589" s="8" t="s">
        <v>2123</v>
      </c>
      <c r="M3589" s="64"/>
      <c r="N3589" s="8" t="s">
        <v>40</v>
      </c>
      <c r="O3589" s="8" t="s">
        <v>41</v>
      </c>
      <c r="P3589" s="10">
        <v>0.02</v>
      </c>
      <c r="Q3589" s="166" t="s">
        <v>2124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hidden="1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1994</v>
      </c>
      <c r="I3590" s="64" t="s">
        <v>1995</v>
      </c>
      <c r="J3590" s="64" t="s">
        <v>1996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2127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hidden="1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2128</v>
      </c>
      <c r="F3591" s="8" t="s">
        <v>2128</v>
      </c>
      <c r="G3591" s="8" t="s">
        <v>2128</v>
      </c>
      <c r="H3591" s="101" t="s">
        <v>1994</v>
      </c>
      <c r="I3591" s="64" t="s">
        <v>1995</v>
      </c>
      <c r="J3591" s="64" t="s">
        <v>1996</v>
      </c>
      <c r="K3591" s="64" t="s">
        <v>32</v>
      </c>
      <c r="L3591" s="8" t="s">
        <v>2129</v>
      </c>
      <c r="M3591" s="64"/>
      <c r="N3591" s="8" t="s">
        <v>40</v>
      </c>
      <c r="O3591" s="8" t="s">
        <v>80</v>
      </c>
      <c r="P3591" s="10">
        <v>0</v>
      </c>
      <c r="Q3591" s="166" t="s">
        <v>2130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hidden="1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2131</v>
      </c>
      <c r="F3592" s="8" t="s">
        <v>2131</v>
      </c>
      <c r="G3592" s="8" t="s">
        <v>2131</v>
      </c>
      <c r="H3592" s="101" t="s">
        <v>1994</v>
      </c>
      <c r="I3592" s="64" t="s">
        <v>1995</v>
      </c>
      <c r="J3592" s="64" t="s">
        <v>1996</v>
      </c>
      <c r="K3592" s="64" t="s">
        <v>32</v>
      </c>
      <c r="L3592" s="8" t="s">
        <v>2131</v>
      </c>
      <c r="M3592" s="64"/>
      <c r="N3592" s="8" t="s">
        <v>57</v>
      </c>
      <c r="O3592" s="8" t="s">
        <v>41</v>
      </c>
      <c r="P3592" s="10">
        <v>0.04</v>
      </c>
      <c r="Q3592" s="166" t="s">
        <v>2132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hidden="1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2131</v>
      </c>
      <c r="F3593" s="8" t="s">
        <v>2131</v>
      </c>
      <c r="G3593" s="8" t="s">
        <v>2131</v>
      </c>
      <c r="H3593" s="101" t="s">
        <v>1994</v>
      </c>
      <c r="I3593" s="64" t="s">
        <v>1995</v>
      </c>
      <c r="J3593" s="64" t="s">
        <v>1996</v>
      </c>
      <c r="K3593" s="64" t="s">
        <v>32</v>
      </c>
      <c r="L3593" s="8" t="s">
        <v>2131</v>
      </c>
      <c r="M3593" s="64"/>
      <c r="N3593" s="8" t="s">
        <v>40</v>
      </c>
      <c r="O3593" s="8" t="s">
        <v>41</v>
      </c>
      <c r="P3593" s="10">
        <v>0.02</v>
      </c>
      <c r="Q3593" s="166" t="s">
        <v>2132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hidden="1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2136</v>
      </c>
      <c r="F3594" s="8" t="s">
        <v>2136</v>
      </c>
      <c r="G3594" s="8" t="s">
        <v>2136</v>
      </c>
      <c r="H3594" s="101" t="s">
        <v>1994</v>
      </c>
      <c r="I3594" s="64" t="s">
        <v>1995</v>
      </c>
      <c r="J3594" s="64" t="s">
        <v>1996</v>
      </c>
      <c r="K3594" s="64" t="s">
        <v>32</v>
      </c>
      <c r="L3594" s="8" t="s">
        <v>2129</v>
      </c>
      <c r="M3594" s="64"/>
      <c r="N3594" s="8" t="s">
        <v>57</v>
      </c>
      <c r="O3594" s="8" t="s">
        <v>41</v>
      </c>
      <c r="P3594" s="10">
        <v>0.04</v>
      </c>
      <c r="Q3594" s="166" t="s">
        <v>2137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hidden="1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1994</v>
      </c>
      <c r="I3595" s="64" t="s">
        <v>1995</v>
      </c>
      <c r="J3595" s="64" t="s">
        <v>1996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2138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hidden="1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1994</v>
      </c>
      <c r="I3596" s="64" t="s">
        <v>1995</v>
      </c>
      <c r="J3596" s="64" t="s">
        <v>1996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2138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hidden="1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1994</v>
      </c>
      <c r="I3597" s="64" t="s">
        <v>1995</v>
      </c>
      <c r="J3597" s="64" t="s">
        <v>1996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2138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hidden="1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2139</v>
      </c>
      <c r="F3598" s="8" t="s">
        <v>2139</v>
      </c>
      <c r="G3598" s="8" t="s">
        <v>2139</v>
      </c>
      <c r="H3598" s="101" t="s">
        <v>1994</v>
      </c>
      <c r="I3598" s="64" t="s">
        <v>1995</v>
      </c>
      <c r="J3598" s="64" t="s">
        <v>1996</v>
      </c>
      <c r="K3598" s="64" t="s">
        <v>32</v>
      </c>
      <c r="L3598" s="8" t="s">
        <v>2139</v>
      </c>
      <c r="M3598" s="64"/>
      <c r="N3598" s="8" t="s">
        <v>40</v>
      </c>
      <c r="O3598" s="8" t="s">
        <v>41</v>
      </c>
      <c r="P3598" s="10">
        <v>0.02</v>
      </c>
      <c r="Q3598" s="166" t="s">
        <v>2142</v>
      </c>
      <c r="R3598" s="64" t="s">
        <v>3497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hidden="1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1994</v>
      </c>
      <c r="I3599" s="64" t="s">
        <v>1995</v>
      </c>
      <c r="J3599" s="64" t="s">
        <v>1996</v>
      </c>
      <c r="K3599" s="64" t="s">
        <v>32</v>
      </c>
      <c r="L3599" s="8" t="s">
        <v>2143</v>
      </c>
      <c r="M3599" s="64"/>
      <c r="N3599" s="8" t="s">
        <v>57</v>
      </c>
      <c r="O3599" s="8" t="s">
        <v>41</v>
      </c>
      <c r="P3599" s="10">
        <v>0.08</v>
      </c>
      <c r="Q3599" s="166" t="s">
        <v>2144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hidden="1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1994</v>
      </c>
      <c r="I3600" s="64" t="s">
        <v>1995</v>
      </c>
      <c r="J3600" s="64" t="s">
        <v>1996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2146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hidden="1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1994</v>
      </c>
      <c r="I3601" s="64" t="s">
        <v>1995</v>
      </c>
      <c r="J3601" s="64" t="s">
        <v>1996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2149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hidden="1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2158</v>
      </c>
      <c r="F3602" s="8" t="s">
        <v>2158</v>
      </c>
      <c r="G3602" s="8" t="s">
        <v>2158</v>
      </c>
      <c r="H3602" s="101" t="s">
        <v>1994</v>
      </c>
      <c r="I3602" s="64" t="s">
        <v>1995</v>
      </c>
      <c r="J3602" s="64" t="s">
        <v>1996</v>
      </c>
      <c r="K3602" s="64" t="s">
        <v>32</v>
      </c>
      <c r="L3602" s="8" t="s">
        <v>2159</v>
      </c>
      <c r="M3602" s="64"/>
      <c r="N3602" s="8" t="s">
        <v>331</v>
      </c>
      <c r="O3602" s="8" t="s">
        <v>41</v>
      </c>
      <c r="P3602" s="10">
        <v>0.08</v>
      </c>
      <c r="Q3602" s="166" t="s">
        <v>2160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hidden="1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2161</v>
      </c>
      <c r="F3603" s="8" t="s">
        <v>2161</v>
      </c>
      <c r="G3603" s="8" t="s">
        <v>2161</v>
      </c>
      <c r="H3603" s="101" t="s">
        <v>1994</v>
      </c>
      <c r="I3603" s="64" t="s">
        <v>1995</v>
      </c>
      <c r="J3603" s="64" t="s">
        <v>1996</v>
      </c>
      <c r="K3603" s="64" t="s">
        <v>32</v>
      </c>
      <c r="L3603" s="8" t="s">
        <v>2161</v>
      </c>
      <c r="M3603" s="64"/>
      <c r="N3603" s="8" t="s">
        <v>40</v>
      </c>
      <c r="O3603" s="8" t="s">
        <v>41</v>
      </c>
      <c r="P3603" s="10">
        <v>0.03</v>
      </c>
      <c r="Q3603" s="166" t="s">
        <v>2162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hidden="1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2163</v>
      </c>
      <c r="F3604" s="8" t="s">
        <v>2163</v>
      </c>
      <c r="G3604" s="8" t="s">
        <v>2163</v>
      </c>
      <c r="H3604" s="101" t="s">
        <v>1994</v>
      </c>
      <c r="I3604" s="64" t="s">
        <v>1995</v>
      </c>
      <c r="J3604" s="64" t="s">
        <v>1996</v>
      </c>
      <c r="K3604" s="64" t="s">
        <v>32</v>
      </c>
      <c r="L3604" s="8" t="s">
        <v>2163</v>
      </c>
      <c r="M3604" s="64"/>
      <c r="N3604" s="8" t="s">
        <v>40</v>
      </c>
      <c r="O3604" s="8" t="s">
        <v>41</v>
      </c>
      <c r="P3604" s="10">
        <v>0.02</v>
      </c>
      <c r="Q3604" s="166" t="s">
        <v>2164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hidden="1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1705</v>
      </c>
      <c r="F3605" s="8" t="s">
        <v>1705</v>
      </c>
      <c r="G3605" s="8" t="s">
        <v>1705</v>
      </c>
      <c r="H3605" s="101" t="s">
        <v>1994</v>
      </c>
      <c r="I3605" s="64" t="s">
        <v>1995</v>
      </c>
      <c r="J3605" s="64" t="s">
        <v>1996</v>
      </c>
      <c r="K3605" s="64" t="s">
        <v>32</v>
      </c>
      <c r="L3605" s="8" t="s">
        <v>1706</v>
      </c>
      <c r="M3605" s="64"/>
      <c r="N3605" s="8" t="s">
        <v>40</v>
      </c>
      <c r="O3605" s="8" t="s">
        <v>41</v>
      </c>
      <c r="P3605" s="10">
        <v>0.02</v>
      </c>
      <c r="Q3605" s="166" t="s">
        <v>2165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hidden="1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1994</v>
      </c>
      <c r="I3606" s="64" t="s">
        <v>1995</v>
      </c>
      <c r="J3606" s="64" t="s">
        <v>1996</v>
      </c>
      <c r="K3606" s="64" t="s">
        <v>32</v>
      </c>
      <c r="L3606" s="8" t="s">
        <v>2168</v>
      </c>
      <c r="M3606" s="64"/>
      <c r="N3606" s="8" t="s">
        <v>40</v>
      </c>
      <c r="O3606" s="8" t="s">
        <v>41</v>
      </c>
      <c r="P3606" s="10">
        <v>0.02</v>
      </c>
      <c r="Q3606" s="166" t="s">
        <v>2169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hidden="1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1994</v>
      </c>
      <c r="I3607" s="64" t="s">
        <v>1995</v>
      </c>
      <c r="J3607" s="64" t="s">
        <v>1996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2173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hidden="1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2020</v>
      </c>
      <c r="F3608" s="8" t="s">
        <v>2020</v>
      </c>
      <c r="G3608" s="8" t="s">
        <v>2020</v>
      </c>
      <c r="H3608" s="101" t="s">
        <v>1994</v>
      </c>
      <c r="I3608" s="64" t="s">
        <v>1995</v>
      </c>
      <c r="J3608" s="64" t="s">
        <v>1996</v>
      </c>
      <c r="K3608" s="64" t="s">
        <v>32</v>
      </c>
      <c r="L3608" s="8" t="s">
        <v>2020</v>
      </c>
      <c r="M3608" s="64"/>
      <c r="N3608" s="8" t="s">
        <v>40</v>
      </c>
      <c r="O3608" s="64" t="s">
        <v>80</v>
      </c>
      <c r="P3608" s="9">
        <v>0</v>
      </c>
      <c r="Q3608" s="166" t="s">
        <v>2174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hidden="1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2175</v>
      </c>
      <c r="F3609" s="8" t="s">
        <v>2175</v>
      </c>
      <c r="G3609" s="8" t="s">
        <v>2175</v>
      </c>
      <c r="H3609" s="101" t="s">
        <v>1994</v>
      </c>
      <c r="I3609" s="64" t="s">
        <v>1995</v>
      </c>
      <c r="J3609" s="64" t="s">
        <v>1996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2176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hidden="1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1994</v>
      </c>
      <c r="I3610" s="64" t="s">
        <v>1995</v>
      </c>
      <c r="J3610" s="64" t="s">
        <v>1996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2177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hidden="1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2180</v>
      </c>
      <c r="F3611" s="8" t="s">
        <v>2180</v>
      </c>
      <c r="G3611" s="8" t="s">
        <v>2180</v>
      </c>
      <c r="H3611" s="101" t="s">
        <v>1994</v>
      </c>
      <c r="I3611" s="64" t="s">
        <v>1995</v>
      </c>
      <c r="J3611" s="64" t="s">
        <v>1996</v>
      </c>
      <c r="K3611" s="64" t="s">
        <v>32</v>
      </c>
      <c r="L3611" s="8" t="s">
        <v>2180</v>
      </c>
      <c r="M3611" s="64"/>
      <c r="N3611" s="8" t="s">
        <v>57</v>
      </c>
      <c r="O3611" s="8" t="s">
        <v>41</v>
      </c>
      <c r="P3611" s="10">
        <v>0.1</v>
      </c>
      <c r="Q3611" s="166" t="s">
        <v>2181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hidden="1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2182</v>
      </c>
      <c r="F3612" s="8" t="s">
        <v>2182</v>
      </c>
      <c r="G3612" s="8" t="s">
        <v>2182</v>
      </c>
      <c r="H3612" s="101" t="s">
        <v>1994</v>
      </c>
      <c r="I3612" s="64" t="s">
        <v>1995</v>
      </c>
      <c r="J3612" s="64" t="s">
        <v>1996</v>
      </c>
      <c r="K3612" s="64" t="s">
        <v>32</v>
      </c>
      <c r="L3612" s="8" t="s">
        <v>2182</v>
      </c>
      <c r="M3612" s="64"/>
      <c r="N3612" s="8" t="s">
        <v>40</v>
      </c>
      <c r="O3612" s="8" t="s">
        <v>41</v>
      </c>
      <c r="P3612" s="10">
        <v>0.02</v>
      </c>
      <c r="Q3612" s="166" t="s">
        <v>2183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hidden="1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2191</v>
      </c>
      <c r="F3613" s="8" t="s">
        <v>2191</v>
      </c>
      <c r="G3613" s="8" t="s">
        <v>2191</v>
      </c>
      <c r="H3613" s="101" t="s">
        <v>1994</v>
      </c>
      <c r="I3613" s="64" t="s">
        <v>1995</v>
      </c>
      <c r="J3613" s="64" t="s">
        <v>1996</v>
      </c>
      <c r="K3613" s="64" t="s">
        <v>32</v>
      </c>
      <c r="L3613" s="8" t="s">
        <v>2192</v>
      </c>
      <c r="M3613" s="64"/>
      <c r="N3613" s="8" t="s">
        <v>40</v>
      </c>
      <c r="O3613" s="8" t="s">
        <v>80</v>
      </c>
      <c r="P3613" s="10">
        <v>0</v>
      </c>
      <c r="Q3613" s="166" t="s">
        <v>2193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hidden="1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2194</v>
      </c>
      <c r="F3614" s="8" t="s">
        <v>2194</v>
      </c>
      <c r="G3614" s="8" t="s">
        <v>2194</v>
      </c>
      <c r="H3614" s="101" t="s">
        <v>1994</v>
      </c>
      <c r="I3614" s="64" t="s">
        <v>1995</v>
      </c>
      <c r="J3614" s="64" t="s">
        <v>1996</v>
      </c>
      <c r="K3614" s="64" t="s">
        <v>32</v>
      </c>
      <c r="L3614" s="8" t="s">
        <v>2195</v>
      </c>
      <c r="M3614" s="64"/>
      <c r="N3614" s="8" t="s">
        <v>40</v>
      </c>
      <c r="O3614" s="8" t="s">
        <v>80</v>
      </c>
      <c r="P3614" s="10">
        <v>0</v>
      </c>
      <c r="Q3614" s="166" t="s">
        <v>2196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hidden="1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2197</v>
      </c>
      <c r="F3615" s="8" t="s">
        <v>2197</v>
      </c>
      <c r="G3615" s="8" t="s">
        <v>2197</v>
      </c>
      <c r="H3615" s="101" t="s">
        <v>1994</v>
      </c>
      <c r="I3615" s="64" t="s">
        <v>1995</v>
      </c>
      <c r="J3615" s="64" t="s">
        <v>1996</v>
      </c>
      <c r="K3615" s="64" t="s">
        <v>32</v>
      </c>
      <c r="L3615" s="8" t="s">
        <v>2198</v>
      </c>
      <c r="M3615" s="64"/>
      <c r="N3615" s="8" t="s">
        <v>57</v>
      </c>
      <c r="O3615" s="8" t="s">
        <v>41</v>
      </c>
      <c r="P3615" s="10">
        <v>0.12</v>
      </c>
      <c r="Q3615" s="166" t="s">
        <v>2199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hidden="1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2200</v>
      </c>
      <c r="F3616" s="8" t="s">
        <v>2200</v>
      </c>
      <c r="G3616" s="8" t="s">
        <v>2200</v>
      </c>
      <c r="H3616" s="101" t="s">
        <v>1994</v>
      </c>
      <c r="I3616" s="64" t="s">
        <v>1995</v>
      </c>
      <c r="J3616" s="64" t="s">
        <v>1996</v>
      </c>
      <c r="K3616" s="64" t="s">
        <v>32</v>
      </c>
      <c r="L3616" s="8" t="s">
        <v>2200</v>
      </c>
      <c r="M3616" s="64"/>
      <c r="N3616" s="8" t="s">
        <v>40</v>
      </c>
      <c r="O3616" s="8" t="s">
        <v>80</v>
      </c>
      <c r="P3616" s="10">
        <v>0</v>
      </c>
      <c r="Q3616" s="166" t="s">
        <v>2201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hidden="1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2202</v>
      </c>
      <c r="F3617" s="8" t="s">
        <v>2202</v>
      </c>
      <c r="G3617" s="8" t="s">
        <v>2202</v>
      </c>
      <c r="H3617" s="101" t="s">
        <v>1994</v>
      </c>
      <c r="I3617" s="64" t="s">
        <v>1995</v>
      </c>
      <c r="J3617" s="64" t="s">
        <v>1996</v>
      </c>
      <c r="K3617" s="64" t="s">
        <v>32</v>
      </c>
      <c r="L3617" s="8" t="s">
        <v>2202</v>
      </c>
      <c r="M3617" s="64"/>
      <c r="N3617" s="8" t="s">
        <v>57</v>
      </c>
      <c r="O3617" s="8" t="s">
        <v>41</v>
      </c>
      <c r="P3617" s="10">
        <v>0.08</v>
      </c>
      <c r="Q3617" s="166" t="s">
        <v>2203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hidden="1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2204</v>
      </c>
      <c r="F3618" s="8" t="s">
        <v>2205</v>
      </c>
      <c r="G3618" s="8" t="s">
        <v>2204</v>
      </c>
      <c r="H3618" s="101" t="s">
        <v>1994</v>
      </c>
      <c r="I3618" s="64" t="s">
        <v>1995</v>
      </c>
      <c r="J3618" s="64" t="s">
        <v>1996</v>
      </c>
      <c r="K3618" s="64" t="s">
        <v>32</v>
      </c>
      <c r="L3618" s="8" t="s">
        <v>2204</v>
      </c>
      <c r="M3618" s="64"/>
      <c r="N3618" s="8" t="s">
        <v>57</v>
      </c>
      <c r="O3618" s="8" t="s">
        <v>41</v>
      </c>
      <c r="P3618" s="10">
        <v>0.1</v>
      </c>
      <c r="Q3618" s="166" t="s">
        <v>2206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hidden="1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2207</v>
      </c>
      <c r="F3619" s="8" t="s">
        <v>2207</v>
      </c>
      <c r="G3619" s="8" t="s">
        <v>2207</v>
      </c>
      <c r="H3619" s="101" t="s">
        <v>1994</v>
      </c>
      <c r="I3619" s="64" t="s">
        <v>1995</v>
      </c>
      <c r="J3619" s="64" t="s">
        <v>1996</v>
      </c>
      <c r="K3619" s="64" t="s">
        <v>32</v>
      </c>
      <c r="L3619" s="8" t="s">
        <v>2207</v>
      </c>
      <c r="M3619" s="64"/>
      <c r="N3619" s="8" t="s">
        <v>57</v>
      </c>
      <c r="O3619" s="8" t="s">
        <v>41</v>
      </c>
      <c r="P3619" s="10">
        <v>0.08</v>
      </c>
      <c r="Q3619" s="166" t="s">
        <v>2208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hidden="1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2219</v>
      </c>
      <c r="F3620" s="8" t="s">
        <v>2219</v>
      </c>
      <c r="G3620" s="8" t="s">
        <v>2219</v>
      </c>
      <c r="H3620" s="101" t="s">
        <v>1994</v>
      </c>
      <c r="I3620" s="64" t="s">
        <v>1995</v>
      </c>
      <c r="J3620" s="64" t="s">
        <v>1996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2220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hidden="1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2221</v>
      </c>
      <c r="F3621" s="8" t="s">
        <v>2221</v>
      </c>
      <c r="G3621" s="8" t="s">
        <v>2221</v>
      </c>
      <c r="H3621" s="101" t="s">
        <v>1994</v>
      </c>
      <c r="I3621" s="64" t="s">
        <v>1995</v>
      </c>
      <c r="J3621" s="64" t="s">
        <v>1996</v>
      </c>
      <c r="K3621" s="64" t="s">
        <v>32</v>
      </c>
      <c r="L3621" s="8" t="s">
        <v>2222</v>
      </c>
      <c r="M3621" s="64"/>
      <c r="N3621" s="8" t="s">
        <v>57</v>
      </c>
      <c r="O3621" s="8" t="s">
        <v>41</v>
      </c>
      <c r="P3621" s="10">
        <v>0.02</v>
      </c>
      <c r="Q3621" s="166" t="s">
        <v>2223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hidden="1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2225</v>
      </c>
      <c r="F3622" s="8" t="s">
        <v>2225</v>
      </c>
      <c r="G3622" s="8" t="s">
        <v>2225</v>
      </c>
      <c r="H3622" s="101" t="s">
        <v>1994</v>
      </c>
      <c r="I3622" s="64" t="s">
        <v>1995</v>
      </c>
      <c r="J3622" s="64" t="s">
        <v>1996</v>
      </c>
      <c r="K3622" s="64" t="s">
        <v>32</v>
      </c>
      <c r="L3622" s="8" t="s">
        <v>2225</v>
      </c>
      <c r="M3622" s="64"/>
      <c r="N3622" s="8" t="s">
        <v>40</v>
      </c>
      <c r="O3622" s="8" t="s">
        <v>41</v>
      </c>
      <c r="P3622" s="10">
        <v>0.04</v>
      </c>
      <c r="Q3622" s="166" t="s">
        <v>2226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hidden="1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2227</v>
      </c>
      <c r="F3623" s="8" t="s">
        <v>2227</v>
      </c>
      <c r="G3623" s="8" t="s">
        <v>2227</v>
      </c>
      <c r="H3623" s="101" t="s">
        <v>1994</v>
      </c>
      <c r="I3623" s="64" t="s">
        <v>1995</v>
      </c>
      <c r="J3623" s="64" t="s">
        <v>1996</v>
      </c>
      <c r="K3623" s="64" t="s">
        <v>32</v>
      </c>
      <c r="L3623" s="8" t="s">
        <v>2230</v>
      </c>
      <c r="M3623" s="64"/>
      <c r="N3623" s="8" t="s">
        <v>40</v>
      </c>
      <c r="O3623" s="8" t="s">
        <v>41</v>
      </c>
      <c r="P3623" s="10">
        <v>0.01</v>
      </c>
      <c r="Q3623" s="166" t="s">
        <v>2231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hidden="1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2232</v>
      </c>
      <c r="F3624" s="8" t="s">
        <v>2232</v>
      </c>
      <c r="G3624" s="8" t="s">
        <v>2232</v>
      </c>
      <c r="H3624" s="101" t="s">
        <v>1994</v>
      </c>
      <c r="I3624" s="64" t="s">
        <v>1995</v>
      </c>
      <c r="J3624" s="64" t="s">
        <v>1996</v>
      </c>
      <c r="K3624" s="64" t="s">
        <v>32</v>
      </c>
      <c r="L3624" s="8" t="s">
        <v>2233</v>
      </c>
      <c r="M3624" s="64"/>
      <c r="N3624" s="8" t="s">
        <v>40</v>
      </c>
      <c r="O3624" s="8" t="s">
        <v>41</v>
      </c>
      <c r="P3624" s="10">
        <v>0.02</v>
      </c>
      <c r="Q3624" s="166" t="s">
        <v>2234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hidden="1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2241</v>
      </c>
      <c r="F3625" s="8" t="s">
        <v>3618</v>
      </c>
      <c r="G3625" s="8" t="s">
        <v>2241</v>
      </c>
      <c r="H3625" s="101" t="s">
        <v>1994</v>
      </c>
      <c r="I3625" s="64" t="s">
        <v>1995</v>
      </c>
      <c r="J3625" s="64" t="s">
        <v>1996</v>
      </c>
      <c r="K3625" s="64" t="s">
        <v>32</v>
      </c>
      <c r="L3625" s="8" t="s">
        <v>2241</v>
      </c>
      <c r="M3625" s="64"/>
      <c r="N3625" s="8" t="s">
        <v>40</v>
      </c>
      <c r="O3625" s="8" t="s">
        <v>41</v>
      </c>
      <c r="P3625" s="10">
        <v>0.05</v>
      </c>
      <c r="Q3625" s="166" t="s">
        <v>2243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hidden="1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1994</v>
      </c>
      <c r="I3626" s="64" t="s">
        <v>1995</v>
      </c>
      <c r="J3626" s="64" t="s">
        <v>1996</v>
      </c>
      <c r="K3626" s="64" t="s">
        <v>32</v>
      </c>
      <c r="L3626" s="8" t="s">
        <v>1719</v>
      </c>
      <c r="M3626" s="64"/>
      <c r="N3626" s="8" t="s">
        <v>57</v>
      </c>
      <c r="O3626" s="8" t="s">
        <v>41</v>
      </c>
      <c r="P3626" s="10">
        <v>0.04</v>
      </c>
      <c r="Q3626" s="166" t="s">
        <v>2244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hidden="1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1994</v>
      </c>
      <c r="I3627" s="64" t="s">
        <v>1995</v>
      </c>
      <c r="J3627" s="64" t="s">
        <v>1996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2177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hidden="1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1994</v>
      </c>
      <c r="I3628" s="64" t="s">
        <v>1995</v>
      </c>
      <c r="J3628" s="64" t="s">
        <v>1996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2245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hidden="1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1994</v>
      </c>
      <c r="I3629" s="64" t="s">
        <v>1995</v>
      </c>
      <c r="J3629" s="64" t="s">
        <v>1996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2246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hidden="1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1994</v>
      </c>
      <c r="I3630" s="64" t="s">
        <v>1995</v>
      </c>
      <c r="J3630" s="64" t="s">
        <v>1996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2246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hidden="1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1994</v>
      </c>
      <c r="I3631" s="64" t="s">
        <v>1995</v>
      </c>
      <c r="J3631" s="64" t="s">
        <v>1996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2246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hidden="1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2248</v>
      </c>
      <c r="F3632" s="8" t="s">
        <v>2248</v>
      </c>
      <c r="G3632" s="8" t="s">
        <v>2248</v>
      </c>
      <c r="H3632" s="101" t="s">
        <v>1994</v>
      </c>
      <c r="I3632" s="64" t="s">
        <v>1995</v>
      </c>
      <c r="J3632" s="64" t="s">
        <v>1996</v>
      </c>
      <c r="K3632" s="64" t="s">
        <v>32</v>
      </c>
      <c r="L3632" s="8" t="s">
        <v>2249</v>
      </c>
      <c r="M3632" s="64"/>
      <c r="N3632" s="8" t="s">
        <v>40</v>
      </c>
      <c r="O3632" s="8" t="s">
        <v>41</v>
      </c>
      <c r="P3632" s="10">
        <v>0.02</v>
      </c>
      <c r="Q3632" s="166" t="s">
        <v>2250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hidden="1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2251</v>
      </c>
      <c r="F3633" s="8" t="s">
        <v>2252</v>
      </c>
      <c r="G3633" s="8" t="s">
        <v>2251</v>
      </c>
      <c r="H3633" s="101" t="s">
        <v>1994</v>
      </c>
      <c r="I3633" s="64" t="s">
        <v>1995</v>
      </c>
      <c r="J3633" s="64" t="s">
        <v>1996</v>
      </c>
      <c r="K3633" s="64" t="s">
        <v>32</v>
      </c>
      <c r="L3633" s="8" t="s">
        <v>2251</v>
      </c>
      <c r="M3633" s="64"/>
      <c r="N3633" s="8" t="s">
        <v>40</v>
      </c>
      <c r="O3633" s="8" t="s">
        <v>41</v>
      </c>
      <c r="P3633" s="10">
        <v>0.02</v>
      </c>
      <c r="Q3633" s="166" t="s">
        <v>2253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hidden="1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1994</v>
      </c>
      <c r="I3634" s="64" t="s">
        <v>1995</v>
      </c>
      <c r="J3634" s="64" t="s">
        <v>1996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2254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hidden="1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2255</v>
      </c>
      <c r="F3635" s="8" t="s">
        <v>2256</v>
      </c>
      <c r="G3635" s="8" t="s">
        <v>2255</v>
      </c>
      <c r="H3635" s="101" t="s">
        <v>1994</v>
      </c>
      <c r="I3635" s="64" t="s">
        <v>1995</v>
      </c>
      <c r="J3635" s="64" t="s">
        <v>1996</v>
      </c>
      <c r="K3635" s="64" t="s">
        <v>32</v>
      </c>
      <c r="L3635" s="8" t="s">
        <v>2257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2258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hidden="1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1994</v>
      </c>
      <c r="I3636" s="64" t="s">
        <v>1995</v>
      </c>
      <c r="J3636" s="64" t="s">
        <v>1996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2259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hidden="1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1994</v>
      </c>
      <c r="I3637" s="64" t="s">
        <v>1995</v>
      </c>
      <c r="J3637" s="64" t="s">
        <v>1996</v>
      </c>
      <c r="K3637" s="64" t="s">
        <v>32</v>
      </c>
      <c r="L3637" s="8" t="s">
        <v>2260</v>
      </c>
      <c r="M3637" s="64"/>
      <c r="N3637" s="8" t="s">
        <v>40</v>
      </c>
      <c r="O3637" s="8" t="s">
        <v>80</v>
      </c>
      <c r="P3637" s="10">
        <v>0</v>
      </c>
      <c r="Q3637" s="166" t="s">
        <v>2261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hidden="1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2264</v>
      </c>
      <c r="F3638" s="8" t="s">
        <v>2264</v>
      </c>
      <c r="G3638" s="8" t="s">
        <v>2264</v>
      </c>
      <c r="H3638" s="101" t="s">
        <v>1994</v>
      </c>
      <c r="I3638" s="64" t="s">
        <v>1995</v>
      </c>
      <c r="J3638" s="64" t="s">
        <v>1996</v>
      </c>
      <c r="K3638" s="64" t="s">
        <v>32</v>
      </c>
      <c r="L3638" s="8" t="s">
        <v>2264</v>
      </c>
      <c r="M3638" s="64"/>
      <c r="N3638" s="8" t="s">
        <v>57</v>
      </c>
      <c r="O3638" s="8" t="s">
        <v>41</v>
      </c>
      <c r="P3638" s="10">
        <v>0.04</v>
      </c>
      <c r="Q3638" s="166" t="s">
        <v>2265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hidden="1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2264</v>
      </c>
      <c r="F3639" s="8" t="s">
        <v>2264</v>
      </c>
      <c r="G3639" s="8" t="s">
        <v>2264</v>
      </c>
      <c r="H3639" s="101" t="s">
        <v>1994</v>
      </c>
      <c r="I3639" s="64" t="s">
        <v>1995</v>
      </c>
      <c r="J3639" s="64" t="s">
        <v>1996</v>
      </c>
      <c r="K3639" s="64" t="s">
        <v>32</v>
      </c>
      <c r="L3639" s="8" t="s">
        <v>2264</v>
      </c>
      <c r="M3639" s="64"/>
      <c r="N3639" s="8" t="s">
        <v>57</v>
      </c>
      <c r="O3639" s="8" t="s">
        <v>41</v>
      </c>
      <c r="P3639" s="10">
        <v>0.06</v>
      </c>
      <c r="Q3639" s="166" t="s">
        <v>2266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hidden="1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2264</v>
      </c>
      <c r="F3640" s="8" t="s">
        <v>2264</v>
      </c>
      <c r="G3640" s="8" t="s">
        <v>2264</v>
      </c>
      <c r="H3640" s="101" t="s">
        <v>1994</v>
      </c>
      <c r="I3640" s="64" t="s">
        <v>1995</v>
      </c>
      <c r="J3640" s="64" t="s">
        <v>1996</v>
      </c>
      <c r="K3640" s="64" t="s">
        <v>32</v>
      </c>
      <c r="L3640" s="8" t="s">
        <v>2264</v>
      </c>
      <c r="M3640" s="64"/>
      <c r="N3640" s="8" t="s">
        <v>331</v>
      </c>
      <c r="O3640" s="8" t="s">
        <v>41</v>
      </c>
      <c r="P3640" s="10">
        <v>0.04</v>
      </c>
      <c r="Q3640" s="166" t="s">
        <v>2265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hidden="1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2267</v>
      </c>
      <c r="F3641" s="8" t="s">
        <v>2267</v>
      </c>
      <c r="G3641" s="8" t="s">
        <v>2267</v>
      </c>
      <c r="H3641" s="101" t="s">
        <v>1994</v>
      </c>
      <c r="I3641" s="64" t="s">
        <v>1995</v>
      </c>
      <c r="J3641" s="64" t="s">
        <v>1996</v>
      </c>
      <c r="K3641" s="64" t="s">
        <v>32</v>
      </c>
      <c r="L3641" s="8" t="s">
        <v>2268</v>
      </c>
      <c r="M3641" s="64"/>
      <c r="N3641" s="8" t="s">
        <v>40</v>
      </c>
      <c r="O3641" s="8" t="s">
        <v>41</v>
      </c>
      <c r="P3641" s="10">
        <v>0.03</v>
      </c>
      <c r="Q3641" s="166" t="s">
        <v>2269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hidden="1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1994</v>
      </c>
      <c r="I3642" s="64" t="s">
        <v>1995</v>
      </c>
      <c r="J3642" s="64" t="s">
        <v>1996</v>
      </c>
      <c r="K3642" s="64" t="s">
        <v>32</v>
      </c>
      <c r="L3642" s="8" t="s">
        <v>2277</v>
      </c>
      <c r="M3642" s="64"/>
      <c r="N3642" s="8" t="s">
        <v>57</v>
      </c>
      <c r="O3642" s="8" t="s">
        <v>41</v>
      </c>
      <c r="P3642" s="10">
        <v>0.08</v>
      </c>
      <c r="Q3642" s="166" t="s">
        <v>2278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hidden="1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1994</v>
      </c>
      <c r="I3643" s="64" t="s">
        <v>1995</v>
      </c>
      <c r="J3643" s="64" t="s">
        <v>1996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2283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hidden="1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2257</v>
      </c>
      <c r="F3644" s="8" t="s">
        <v>2257</v>
      </c>
      <c r="G3644" s="8" t="s">
        <v>2257</v>
      </c>
      <c r="H3644" s="101" t="s">
        <v>1994</v>
      </c>
      <c r="I3644" s="64" t="s">
        <v>1995</v>
      </c>
      <c r="J3644" s="64" t="s">
        <v>1996</v>
      </c>
      <c r="K3644" s="64" t="s">
        <v>32</v>
      </c>
      <c r="L3644" s="8" t="s">
        <v>2257</v>
      </c>
      <c r="M3644" s="64"/>
      <c r="N3644" s="8" t="s">
        <v>40</v>
      </c>
      <c r="O3644" s="8" t="s">
        <v>80</v>
      </c>
      <c r="P3644" s="10">
        <v>0</v>
      </c>
      <c r="Q3644" s="166" t="s">
        <v>2258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hidden="1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2284</v>
      </c>
      <c r="F3645" s="8" t="s">
        <v>2284</v>
      </c>
      <c r="G3645" s="8" t="s">
        <v>2284</v>
      </c>
      <c r="H3645" s="101" t="s">
        <v>1994</v>
      </c>
      <c r="I3645" s="64" t="s">
        <v>1995</v>
      </c>
      <c r="J3645" s="64" t="s">
        <v>1996</v>
      </c>
      <c r="K3645" s="64" t="s">
        <v>32</v>
      </c>
      <c r="L3645" s="8" t="s">
        <v>2284</v>
      </c>
      <c r="M3645" s="64"/>
      <c r="N3645" s="8" t="s">
        <v>40</v>
      </c>
      <c r="O3645" s="8" t="s">
        <v>41</v>
      </c>
      <c r="P3645" s="10">
        <v>0.03</v>
      </c>
      <c r="Q3645" s="166" t="s">
        <v>2287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hidden="1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1994</v>
      </c>
      <c r="I3646" s="64" t="s">
        <v>1995</v>
      </c>
      <c r="J3646" s="64" t="s">
        <v>1996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2289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hidden="1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2290</v>
      </c>
      <c r="F3647" s="8" t="s">
        <v>2290</v>
      </c>
      <c r="G3647" s="8" t="s">
        <v>2290</v>
      </c>
      <c r="H3647" s="101" t="s">
        <v>1994</v>
      </c>
      <c r="I3647" s="64" t="s">
        <v>1995</v>
      </c>
      <c r="J3647" s="64" t="s">
        <v>1996</v>
      </c>
      <c r="K3647" s="64" t="s">
        <v>32</v>
      </c>
      <c r="L3647" s="8" t="s">
        <v>2290</v>
      </c>
      <c r="M3647" s="64"/>
      <c r="N3647" s="8" t="s">
        <v>40</v>
      </c>
      <c r="O3647" s="8" t="s">
        <v>41</v>
      </c>
      <c r="P3647" s="10">
        <v>0.02</v>
      </c>
      <c r="Q3647" s="166" t="s">
        <v>2291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hidden="1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2294</v>
      </c>
      <c r="F3648" s="8" t="s">
        <v>2294</v>
      </c>
      <c r="G3648" s="8" t="s">
        <v>2294</v>
      </c>
      <c r="H3648" s="101" t="s">
        <v>1994</v>
      </c>
      <c r="I3648" s="64" t="s">
        <v>1995</v>
      </c>
      <c r="J3648" s="64" t="s">
        <v>1996</v>
      </c>
      <c r="K3648" s="64" t="s">
        <v>32</v>
      </c>
      <c r="L3648" s="8" t="s">
        <v>2292</v>
      </c>
      <c r="M3648" s="64"/>
      <c r="N3648" s="8" t="s">
        <v>40</v>
      </c>
      <c r="O3648" s="8" t="s">
        <v>80</v>
      </c>
      <c r="P3648" s="10">
        <v>0</v>
      </c>
      <c r="Q3648" s="166" t="s">
        <v>2293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hidden="1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2295</v>
      </c>
      <c r="F3649" s="8" t="s">
        <v>2295</v>
      </c>
      <c r="G3649" s="8" t="s">
        <v>2295</v>
      </c>
      <c r="H3649" s="101" t="s">
        <v>1994</v>
      </c>
      <c r="I3649" s="64" t="s">
        <v>1995</v>
      </c>
      <c r="J3649" s="64" t="s">
        <v>1996</v>
      </c>
      <c r="K3649" s="64" t="s">
        <v>32</v>
      </c>
      <c r="L3649" s="8" t="s">
        <v>1785</v>
      </c>
      <c r="M3649" s="64"/>
      <c r="N3649" s="8" t="s">
        <v>57</v>
      </c>
      <c r="O3649" s="8" t="s">
        <v>41</v>
      </c>
      <c r="P3649" s="10">
        <v>0.08</v>
      </c>
      <c r="Q3649" s="166" t="s">
        <v>2296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hidden="1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2297</v>
      </c>
      <c r="F3650" s="8" t="s">
        <v>2297</v>
      </c>
      <c r="G3650" s="8" t="s">
        <v>2297</v>
      </c>
      <c r="H3650" s="101" t="s">
        <v>1994</v>
      </c>
      <c r="I3650" s="64" t="s">
        <v>1995</v>
      </c>
      <c r="J3650" s="64" t="s">
        <v>1996</v>
      </c>
      <c r="K3650" s="64" t="s">
        <v>32</v>
      </c>
      <c r="L3650" s="8" t="s">
        <v>2297</v>
      </c>
      <c r="M3650" s="64"/>
      <c r="N3650" s="8" t="s">
        <v>40</v>
      </c>
      <c r="O3650" s="8" t="s">
        <v>80</v>
      </c>
      <c r="P3650" s="10">
        <v>0</v>
      </c>
      <c r="Q3650" s="166" t="s">
        <v>2298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hidden="1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2299</v>
      </c>
      <c r="F3651" s="8" t="s">
        <v>2299</v>
      </c>
      <c r="G3651" s="8" t="s">
        <v>2299</v>
      </c>
      <c r="H3651" s="101" t="s">
        <v>1994</v>
      </c>
      <c r="I3651" s="64" t="s">
        <v>1995</v>
      </c>
      <c r="J3651" s="64" t="s">
        <v>1996</v>
      </c>
      <c r="K3651" s="64" t="s">
        <v>32</v>
      </c>
      <c r="L3651" s="8" t="s">
        <v>2299</v>
      </c>
      <c r="M3651" s="64"/>
      <c r="N3651" s="8" t="s">
        <v>40</v>
      </c>
      <c r="O3651" s="8" t="s">
        <v>80</v>
      </c>
      <c r="P3651" s="10">
        <v>0</v>
      </c>
      <c r="Q3651" s="166" t="s">
        <v>2300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hidden="1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2301</v>
      </c>
      <c r="F3652" s="8" t="s">
        <v>2301</v>
      </c>
      <c r="G3652" s="8" t="s">
        <v>2301</v>
      </c>
      <c r="H3652" s="101" t="s">
        <v>1994</v>
      </c>
      <c r="I3652" s="64" t="s">
        <v>1995</v>
      </c>
      <c r="J3652" s="64" t="s">
        <v>1996</v>
      </c>
      <c r="K3652" s="64" t="s">
        <v>32</v>
      </c>
      <c r="L3652" s="8" t="s">
        <v>2301</v>
      </c>
      <c r="M3652" s="64"/>
      <c r="N3652" s="8" t="s">
        <v>57</v>
      </c>
      <c r="O3652" s="8" t="s">
        <v>149</v>
      </c>
      <c r="P3652" s="10">
        <v>0.09</v>
      </c>
      <c r="Q3652" s="166" t="s">
        <v>2302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hidden="1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2303</v>
      </c>
      <c r="F3653" s="8" t="s">
        <v>2303</v>
      </c>
      <c r="G3653" s="8" t="s">
        <v>2303</v>
      </c>
      <c r="H3653" s="101" t="s">
        <v>1994</v>
      </c>
      <c r="I3653" s="64" t="s">
        <v>1995</v>
      </c>
      <c r="J3653" s="64" t="s">
        <v>1996</v>
      </c>
      <c r="K3653" s="64" t="s">
        <v>32</v>
      </c>
      <c r="L3653" s="8" t="s">
        <v>2304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2305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hidden="1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2306</v>
      </c>
      <c r="F3654" s="8" t="s">
        <v>2306</v>
      </c>
      <c r="G3654" s="8" t="s">
        <v>2306</v>
      </c>
      <c r="H3654" s="101" t="s">
        <v>1994</v>
      </c>
      <c r="I3654" s="64" t="s">
        <v>1995</v>
      </c>
      <c r="J3654" s="64" t="s">
        <v>1996</v>
      </c>
      <c r="K3654" s="64" t="s">
        <v>32</v>
      </c>
      <c r="L3654" s="8" t="s">
        <v>2307</v>
      </c>
      <c r="M3654" s="64"/>
      <c r="N3654" s="8" t="s">
        <v>40</v>
      </c>
      <c r="O3654" s="8" t="s">
        <v>80</v>
      </c>
      <c r="P3654" s="10">
        <v>0</v>
      </c>
      <c r="Q3654" s="166" t="s">
        <v>2308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hidden="1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1994</v>
      </c>
      <c r="I3655" s="64" t="s">
        <v>1995</v>
      </c>
      <c r="J3655" s="64" t="s">
        <v>1996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2309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hidden="1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1737</v>
      </c>
      <c r="F3656" s="8" t="s">
        <v>1737</v>
      </c>
      <c r="G3656" s="8" t="s">
        <v>1737</v>
      </c>
      <c r="H3656" s="101" t="s">
        <v>1994</v>
      </c>
      <c r="I3656" s="64" t="s">
        <v>1995</v>
      </c>
      <c r="J3656" s="64" t="s">
        <v>1996</v>
      </c>
      <c r="K3656" s="64" t="s">
        <v>32</v>
      </c>
      <c r="L3656" s="8" t="s">
        <v>1737</v>
      </c>
      <c r="M3656" s="64"/>
      <c r="N3656" s="8" t="s">
        <v>57</v>
      </c>
      <c r="O3656" s="8" t="s">
        <v>41</v>
      </c>
      <c r="P3656" s="10">
        <v>0.11</v>
      </c>
      <c r="Q3656" s="166" t="s">
        <v>2313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hidden="1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1768</v>
      </c>
      <c r="F3657" s="8" t="s">
        <v>1768</v>
      </c>
      <c r="G3657" s="8" t="s">
        <v>1768</v>
      </c>
      <c r="H3657" s="101" t="s">
        <v>1994</v>
      </c>
      <c r="I3657" s="64" t="s">
        <v>1995</v>
      </c>
      <c r="J3657" s="64" t="s">
        <v>1996</v>
      </c>
      <c r="K3657" s="64" t="s">
        <v>32</v>
      </c>
      <c r="L3657" s="8" t="s">
        <v>1768</v>
      </c>
      <c r="M3657" s="64"/>
      <c r="N3657" s="8" t="s">
        <v>57</v>
      </c>
      <c r="O3657" s="8" t="s">
        <v>80</v>
      </c>
      <c r="P3657" s="10">
        <v>0</v>
      </c>
      <c r="Q3657" s="166" t="s">
        <v>2314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hidden="1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1768</v>
      </c>
      <c r="F3658" s="8" t="s">
        <v>1768</v>
      </c>
      <c r="G3658" s="8" t="s">
        <v>1768</v>
      </c>
      <c r="H3658" s="101" t="s">
        <v>1994</v>
      </c>
      <c r="I3658" s="64" t="s">
        <v>1995</v>
      </c>
      <c r="J3658" s="64" t="s">
        <v>1996</v>
      </c>
      <c r="K3658" s="64" t="s">
        <v>32</v>
      </c>
      <c r="L3658" s="8" t="s">
        <v>1768</v>
      </c>
      <c r="M3658" s="64"/>
      <c r="N3658" s="8" t="s">
        <v>40</v>
      </c>
      <c r="O3658" s="8" t="s">
        <v>80</v>
      </c>
      <c r="P3658" s="10">
        <v>0</v>
      </c>
      <c r="Q3658" s="166" t="s">
        <v>2315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hidden="1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1744</v>
      </c>
      <c r="F3659" s="8" t="s">
        <v>1744</v>
      </c>
      <c r="G3659" s="8" t="s">
        <v>1744</v>
      </c>
      <c r="H3659" s="101" t="s">
        <v>1994</v>
      </c>
      <c r="I3659" s="64" t="s">
        <v>1995</v>
      </c>
      <c r="J3659" s="64" t="s">
        <v>1996</v>
      </c>
      <c r="K3659" s="64" t="s">
        <v>32</v>
      </c>
      <c r="L3659" s="8" t="s">
        <v>1744</v>
      </c>
      <c r="M3659" s="64"/>
      <c r="N3659" s="8" t="s">
        <v>57</v>
      </c>
      <c r="O3659" s="8" t="s">
        <v>41</v>
      </c>
      <c r="P3659" s="10">
        <v>0.08</v>
      </c>
      <c r="Q3659" s="166" t="s">
        <v>2317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hidden="1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1744</v>
      </c>
      <c r="F3660" s="8" t="s">
        <v>1744</v>
      </c>
      <c r="G3660" s="8" t="s">
        <v>1744</v>
      </c>
      <c r="H3660" s="101" t="s">
        <v>1994</v>
      </c>
      <c r="I3660" s="64" t="s">
        <v>1995</v>
      </c>
      <c r="J3660" s="64" t="s">
        <v>1996</v>
      </c>
      <c r="K3660" s="64" t="s">
        <v>32</v>
      </c>
      <c r="L3660" s="8" t="s">
        <v>1744</v>
      </c>
      <c r="M3660" s="64"/>
      <c r="N3660" s="8" t="s">
        <v>331</v>
      </c>
      <c r="O3660" s="8" t="s">
        <v>41</v>
      </c>
      <c r="P3660" s="10">
        <v>0.08</v>
      </c>
      <c r="Q3660" s="166" t="s">
        <v>2317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hidden="1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1994</v>
      </c>
      <c r="I3661" s="64" t="s">
        <v>1995</v>
      </c>
      <c r="J3661" s="64" t="s">
        <v>1996</v>
      </c>
      <c r="K3661" s="64" t="s">
        <v>32</v>
      </c>
      <c r="L3661" s="8" t="s">
        <v>2319</v>
      </c>
      <c r="M3661" s="64"/>
      <c r="N3661" s="8" t="s">
        <v>40</v>
      </c>
      <c r="O3661" s="8" t="s">
        <v>72</v>
      </c>
      <c r="P3661" s="10">
        <v>0.98</v>
      </c>
      <c r="Q3661" s="166" t="s">
        <v>2320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hidden="1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2321</v>
      </c>
      <c r="F3662" s="8" t="s">
        <v>2322</v>
      </c>
      <c r="G3662" s="8" t="s">
        <v>2321</v>
      </c>
      <c r="H3662" s="101" t="s">
        <v>1994</v>
      </c>
      <c r="I3662" s="64" t="s">
        <v>1995</v>
      </c>
      <c r="J3662" s="64" t="s">
        <v>1996</v>
      </c>
      <c r="K3662" s="64" t="s">
        <v>32</v>
      </c>
      <c r="L3662" s="8" t="s">
        <v>2321</v>
      </c>
      <c r="M3662" s="64"/>
      <c r="N3662" s="8" t="s">
        <v>40</v>
      </c>
      <c r="O3662" s="8" t="s">
        <v>72</v>
      </c>
      <c r="P3662" s="10">
        <v>0.96</v>
      </c>
      <c r="Q3662" s="166" t="s">
        <v>2323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hidden="1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2327</v>
      </c>
      <c r="F3663" s="8" t="s">
        <v>2327</v>
      </c>
      <c r="G3663" s="8" t="s">
        <v>2327</v>
      </c>
      <c r="H3663" s="101" t="s">
        <v>1994</v>
      </c>
      <c r="I3663" s="64" t="s">
        <v>1995</v>
      </c>
      <c r="J3663" s="64" t="s">
        <v>1996</v>
      </c>
      <c r="K3663" s="64" t="s">
        <v>32</v>
      </c>
      <c r="L3663" s="8" t="s">
        <v>2327</v>
      </c>
      <c r="M3663" s="64"/>
      <c r="N3663" s="8" t="s">
        <v>57</v>
      </c>
      <c r="O3663" s="8" t="s">
        <v>41</v>
      </c>
      <c r="P3663" s="10">
        <v>0.04</v>
      </c>
      <c r="Q3663" s="166" t="s">
        <v>2328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4"/>
      <c r="AF3663" s="65"/>
      <c r="AG3663" s="14" t="s">
        <v>51</v>
      </c>
      <c r="AH3663" s="10"/>
      <c r="AI3663" t="e">
        <v>#N/A</v>
      </c>
    </row>
    <row r="3664" spans="1:35" ht="14.25" hidden="1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2327</v>
      </c>
      <c r="F3664" s="8" t="s">
        <v>2329</v>
      </c>
      <c r="G3664" s="8" t="s">
        <v>2327</v>
      </c>
      <c r="H3664" s="101" t="s">
        <v>1994</v>
      </c>
      <c r="I3664" s="64" t="s">
        <v>1995</v>
      </c>
      <c r="J3664" s="64" t="s">
        <v>1996</v>
      </c>
      <c r="K3664" s="64" t="s">
        <v>32</v>
      </c>
      <c r="L3664" s="8" t="s">
        <v>2327</v>
      </c>
      <c r="M3664" s="64"/>
      <c r="N3664" s="8" t="s">
        <v>40</v>
      </c>
      <c r="O3664" s="8" t="s">
        <v>41</v>
      </c>
      <c r="P3664" s="10">
        <v>0.04</v>
      </c>
      <c r="Q3664" s="166" t="s">
        <v>2328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4"/>
      <c r="AF3664" s="65"/>
      <c r="AG3664" s="14" t="s">
        <v>51</v>
      </c>
      <c r="AH3664" s="10">
        <v>0</v>
      </c>
      <c r="AI3664" t="e">
        <v>#N/A</v>
      </c>
    </row>
    <row r="3665" spans="1:35" ht="14.25" hidden="1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2330</v>
      </c>
      <c r="F3665" s="8" t="s">
        <v>2330</v>
      </c>
      <c r="G3665" s="8" t="s">
        <v>2330</v>
      </c>
      <c r="H3665" s="101" t="s">
        <v>1994</v>
      </c>
      <c r="I3665" s="64" t="s">
        <v>1995</v>
      </c>
      <c r="J3665" s="64" t="s">
        <v>1996</v>
      </c>
      <c r="K3665" s="64" t="s">
        <v>32</v>
      </c>
      <c r="L3665" s="8" t="s">
        <v>2325</v>
      </c>
      <c r="M3665" s="64"/>
      <c r="N3665" s="8" t="s">
        <v>57</v>
      </c>
      <c r="O3665" s="8" t="s">
        <v>72</v>
      </c>
      <c r="P3665" s="10">
        <v>0.92</v>
      </c>
      <c r="Q3665" s="166" t="s">
        <v>2326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hidden="1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1994</v>
      </c>
      <c r="I3666" s="64" t="s">
        <v>1995</v>
      </c>
      <c r="J3666" s="64" t="s">
        <v>1996</v>
      </c>
      <c r="K3666" s="64" t="s">
        <v>32</v>
      </c>
      <c r="L3666" s="8" t="s">
        <v>2327</v>
      </c>
      <c r="M3666" s="64"/>
      <c r="N3666" s="8" t="s">
        <v>40</v>
      </c>
      <c r="O3666" s="8" t="s">
        <v>72</v>
      </c>
      <c r="P3666" s="10">
        <v>0.96</v>
      </c>
      <c r="Q3666" s="166" t="s">
        <v>2331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hidden="1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2335</v>
      </c>
      <c r="G3667" s="8" t="s">
        <v>838</v>
      </c>
      <c r="H3667" s="101" t="s">
        <v>1994</v>
      </c>
      <c r="I3667" s="64" t="s">
        <v>1995</v>
      </c>
      <c r="J3667" s="64" t="s">
        <v>1996</v>
      </c>
      <c r="K3667" s="64" t="s">
        <v>32</v>
      </c>
      <c r="L3667" s="8" t="s">
        <v>2336</v>
      </c>
      <c r="M3667" s="64"/>
      <c r="N3667" s="8" t="s">
        <v>40</v>
      </c>
      <c r="O3667" s="8" t="s">
        <v>41</v>
      </c>
      <c r="P3667" s="10">
        <v>0.04</v>
      </c>
      <c r="Q3667" s="166" t="s">
        <v>2337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hidden="1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2342</v>
      </c>
      <c r="F3668" s="8" t="s">
        <v>2343</v>
      </c>
      <c r="G3668" s="8" t="s">
        <v>2342</v>
      </c>
      <c r="H3668" s="101" t="s">
        <v>1994</v>
      </c>
      <c r="I3668" s="64" t="s">
        <v>1995</v>
      </c>
      <c r="J3668" s="64" t="s">
        <v>1996</v>
      </c>
      <c r="K3668" s="64" t="s">
        <v>32</v>
      </c>
      <c r="L3668" s="8" t="s">
        <v>2344</v>
      </c>
      <c r="M3668" s="64"/>
      <c r="N3668" s="8" t="s">
        <v>40</v>
      </c>
      <c r="O3668" s="8" t="s">
        <v>41</v>
      </c>
      <c r="P3668" s="10">
        <v>0.02</v>
      </c>
      <c r="Q3668" s="166" t="s">
        <v>2345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hidden="1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1994</v>
      </c>
      <c r="I3669" s="64" t="s">
        <v>1995</v>
      </c>
      <c r="J3669" s="64" t="s">
        <v>1996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2346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hidden="1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1994</v>
      </c>
      <c r="I3670" s="64" t="s">
        <v>1995</v>
      </c>
      <c r="J3670" s="64" t="s">
        <v>1996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2346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hidden="1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2349</v>
      </c>
      <c r="F3671" s="8" t="s">
        <v>2349</v>
      </c>
      <c r="G3671" s="8" t="s">
        <v>2349</v>
      </c>
      <c r="H3671" s="101" t="s">
        <v>1994</v>
      </c>
      <c r="I3671" s="64" t="s">
        <v>1995</v>
      </c>
      <c r="J3671" s="64" t="s">
        <v>1996</v>
      </c>
      <c r="K3671" s="64" t="s">
        <v>32</v>
      </c>
      <c r="L3671" s="8" t="s">
        <v>2350</v>
      </c>
      <c r="M3671" s="64"/>
      <c r="N3671" s="8" t="s">
        <v>331</v>
      </c>
      <c r="O3671" s="8" t="s">
        <v>41</v>
      </c>
      <c r="P3671" s="10">
        <v>0.04</v>
      </c>
      <c r="Q3671" s="166" t="s">
        <v>2351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hidden="1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2353</v>
      </c>
      <c r="F3672" s="8" t="s">
        <v>2353</v>
      </c>
      <c r="G3672" s="8" t="s">
        <v>2353</v>
      </c>
      <c r="H3672" s="101" t="s">
        <v>1994</v>
      </c>
      <c r="I3672" s="64" t="s">
        <v>1995</v>
      </c>
      <c r="J3672" s="64" t="s">
        <v>1996</v>
      </c>
      <c r="K3672" s="64" t="s">
        <v>32</v>
      </c>
      <c r="L3672" s="8" t="s">
        <v>2353</v>
      </c>
      <c r="M3672" s="64"/>
      <c r="N3672" s="8" t="s">
        <v>40</v>
      </c>
      <c r="O3672" s="8" t="s">
        <v>72</v>
      </c>
      <c r="P3672" s="10">
        <v>0.98</v>
      </c>
      <c r="Q3672" s="166" t="s">
        <v>2354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hidden="1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2355</v>
      </c>
      <c r="F3673" s="8" t="s">
        <v>2355</v>
      </c>
      <c r="G3673" s="8" t="s">
        <v>2355</v>
      </c>
      <c r="H3673" s="101" t="s">
        <v>1994</v>
      </c>
      <c r="I3673" s="64" t="s">
        <v>1995</v>
      </c>
      <c r="J3673" s="64" t="s">
        <v>1996</v>
      </c>
      <c r="K3673" s="64" t="s">
        <v>32</v>
      </c>
      <c r="L3673" s="8" t="s">
        <v>2355</v>
      </c>
      <c r="M3673" s="64"/>
      <c r="N3673" s="8" t="s">
        <v>57</v>
      </c>
      <c r="O3673" s="8" t="s">
        <v>41</v>
      </c>
      <c r="P3673" s="10">
        <v>0.04</v>
      </c>
      <c r="Q3673" s="166" t="s">
        <v>2356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hidden="1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1994</v>
      </c>
      <c r="I3674" s="64" t="s">
        <v>1995</v>
      </c>
      <c r="J3674" s="64" t="s">
        <v>1996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hidden="1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2360</v>
      </c>
      <c r="F3675" s="8" t="s">
        <v>2360</v>
      </c>
      <c r="G3675" s="8" t="s">
        <v>2360</v>
      </c>
      <c r="H3675" s="101" t="s">
        <v>1994</v>
      </c>
      <c r="I3675" s="64" t="s">
        <v>1995</v>
      </c>
      <c r="J3675" s="64" t="s">
        <v>1996</v>
      </c>
      <c r="K3675" s="64" t="s">
        <v>32</v>
      </c>
      <c r="L3675" s="8" t="s">
        <v>2360</v>
      </c>
      <c r="M3675" s="64"/>
      <c r="N3675" s="8" t="s">
        <v>331</v>
      </c>
      <c r="O3675" s="8" t="s">
        <v>80</v>
      </c>
      <c r="P3675" s="10">
        <v>0</v>
      </c>
      <c r="Q3675" s="166" t="s">
        <v>2361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hidden="1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2365</v>
      </c>
      <c r="F3676" s="8" t="s">
        <v>2365</v>
      </c>
      <c r="G3676" s="8" t="s">
        <v>2365</v>
      </c>
      <c r="H3676" s="101" t="s">
        <v>1994</v>
      </c>
      <c r="I3676" s="64" t="s">
        <v>1995</v>
      </c>
      <c r="J3676" s="64" t="s">
        <v>1996</v>
      </c>
      <c r="K3676" s="64" t="s">
        <v>32</v>
      </c>
      <c r="L3676" s="8" t="s">
        <v>2366</v>
      </c>
      <c r="M3676" s="64"/>
      <c r="N3676" s="8" t="s">
        <v>40</v>
      </c>
      <c r="O3676" s="8" t="s">
        <v>80</v>
      </c>
      <c r="P3676" s="10">
        <v>0</v>
      </c>
      <c r="Q3676" s="166" t="s">
        <v>2367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hidden="1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1994</v>
      </c>
      <c r="I3677" s="64" t="s">
        <v>1995</v>
      </c>
      <c r="J3677" s="64" t="s">
        <v>1996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2368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hidden="1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1994</v>
      </c>
      <c r="I3678" s="64" t="s">
        <v>1995</v>
      </c>
      <c r="J3678" s="64" t="s">
        <v>1996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2368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hidden="1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2369</v>
      </c>
      <c r="F3679" s="8" t="s">
        <v>2370</v>
      </c>
      <c r="G3679" s="8" t="s">
        <v>2369</v>
      </c>
      <c r="H3679" s="101" t="s">
        <v>1994</v>
      </c>
      <c r="I3679" s="64" t="s">
        <v>1995</v>
      </c>
      <c r="J3679" s="64" t="s">
        <v>1996</v>
      </c>
      <c r="K3679" s="64" t="s">
        <v>32</v>
      </c>
      <c r="L3679" s="8" t="s">
        <v>2369</v>
      </c>
      <c r="M3679" s="64"/>
      <c r="N3679" s="8" t="s">
        <v>40</v>
      </c>
      <c r="O3679" s="8" t="s">
        <v>41</v>
      </c>
      <c r="P3679" s="10">
        <v>0.02</v>
      </c>
      <c r="Q3679" s="166" t="s">
        <v>2371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hidden="1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2376</v>
      </c>
      <c r="F3680" s="8" t="s">
        <v>2376</v>
      </c>
      <c r="G3680" s="8" t="s">
        <v>2376</v>
      </c>
      <c r="H3680" s="101" t="s">
        <v>1994</v>
      </c>
      <c r="I3680" s="64" t="s">
        <v>1995</v>
      </c>
      <c r="J3680" s="64" t="s">
        <v>1996</v>
      </c>
      <c r="K3680" s="64" t="s">
        <v>32</v>
      </c>
      <c r="L3680" s="8" t="s">
        <v>2376</v>
      </c>
      <c r="M3680" s="64"/>
      <c r="N3680" s="8" t="s">
        <v>57</v>
      </c>
      <c r="O3680" s="8" t="s">
        <v>80</v>
      </c>
      <c r="P3680" s="10">
        <v>0</v>
      </c>
      <c r="Q3680" s="166" t="s">
        <v>2377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hidden="1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2382</v>
      </c>
      <c r="F3681" s="8" t="s">
        <v>2382</v>
      </c>
      <c r="G3681" s="8" t="s">
        <v>2382</v>
      </c>
      <c r="H3681" s="101" t="s">
        <v>1994</v>
      </c>
      <c r="I3681" s="64" t="s">
        <v>1995</v>
      </c>
      <c r="J3681" s="64" t="s">
        <v>1996</v>
      </c>
      <c r="K3681" s="64" t="s">
        <v>32</v>
      </c>
      <c r="L3681" s="8" t="s">
        <v>2382</v>
      </c>
      <c r="M3681" s="64"/>
      <c r="N3681" s="8" t="s">
        <v>57</v>
      </c>
      <c r="O3681" s="8" t="s">
        <v>80</v>
      </c>
      <c r="P3681" s="10">
        <v>0</v>
      </c>
      <c r="Q3681" s="166" t="s">
        <v>2383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hidden="1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2384</v>
      </c>
      <c r="F3682" s="8" t="s">
        <v>2384</v>
      </c>
      <c r="G3682" s="8" t="s">
        <v>2384</v>
      </c>
      <c r="H3682" s="101" t="s">
        <v>1994</v>
      </c>
      <c r="I3682" s="64" t="s">
        <v>1995</v>
      </c>
      <c r="J3682" s="64" t="s">
        <v>1996</v>
      </c>
      <c r="K3682" s="64" t="s">
        <v>32</v>
      </c>
      <c r="L3682" s="8" t="s">
        <v>2384</v>
      </c>
      <c r="M3682" s="64"/>
      <c r="N3682" s="8" t="s">
        <v>57</v>
      </c>
      <c r="O3682" s="8" t="s">
        <v>41</v>
      </c>
      <c r="P3682" s="10">
        <v>0.1</v>
      </c>
      <c r="Q3682" s="166" t="s">
        <v>2385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hidden="1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2386</v>
      </c>
      <c r="F3683" s="8" t="s">
        <v>2386</v>
      </c>
      <c r="G3683" s="8" t="s">
        <v>2386</v>
      </c>
      <c r="H3683" s="101" t="s">
        <v>1994</v>
      </c>
      <c r="I3683" s="64" t="s">
        <v>1995</v>
      </c>
      <c r="J3683" s="64" t="s">
        <v>1996</v>
      </c>
      <c r="K3683" s="64" t="s">
        <v>32</v>
      </c>
      <c r="L3683" s="8" t="s">
        <v>2391</v>
      </c>
      <c r="M3683" s="64"/>
      <c r="N3683" s="8" t="s">
        <v>40</v>
      </c>
      <c r="O3683" s="8" t="s">
        <v>41</v>
      </c>
      <c r="P3683" s="10">
        <v>0.02</v>
      </c>
      <c r="Q3683" s="166" t="s">
        <v>2392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hidden="1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1994</v>
      </c>
      <c r="I3684" s="64" t="s">
        <v>1995</v>
      </c>
      <c r="J3684" s="64" t="s">
        <v>1996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2395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hidden="1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2396</v>
      </c>
      <c r="F3685" s="8" t="s">
        <v>2396</v>
      </c>
      <c r="G3685" s="8" t="s">
        <v>2396</v>
      </c>
      <c r="H3685" s="101" t="s">
        <v>1994</v>
      </c>
      <c r="I3685" s="64" t="s">
        <v>1995</v>
      </c>
      <c r="J3685" s="64" t="s">
        <v>1996</v>
      </c>
      <c r="K3685" s="64" t="s">
        <v>32</v>
      </c>
      <c r="L3685" s="8" t="s">
        <v>2396</v>
      </c>
      <c r="M3685" s="64"/>
      <c r="N3685" s="8" t="s">
        <v>57</v>
      </c>
      <c r="O3685" s="8" t="s">
        <v>80</v>
      </c>
      <c r="P3685" s="10">
        <v>0</v>
      </c>
      <c r="Q3685" s="166" t="s">
        <v>2397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hidden="1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2399</v>
      </c>
      <c r="F3686" s="8" t="s">
        <v>2400</v>
      </c>
      <c r="G3686" s="8" t="s">
        <v>2399</v>
      </c>
      <c r="H3686" s="101" t="s">
        <v>1994</v>
      </c>
      <c r="I3686" s="64" t="s">
        <v>1995</v>
      </c>
      <c r="J3686" s="64" t="s">
        <v>1996</v>
      </c>
      <c r="K3686" s="64" t="s">
        <v>32</v>
      </c>
      <c r="L3686" s="8" t="s">
        <v>2399</v>
      </c>
      <c r="M3686" s="64"/>
      <c r="N3686" s="8" t="s">
        <v>40</v>
      </c>
      <c r="O3686" s="8" t="s">
        <v>41</v>
      </c>
      <c r="P3686" s="10">
        <v>0.02</v>
      </c>
      <c r="Q3686" s="166" t="s">
        <v>2401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hidden="1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2399</v>
      </c>
      <c r="F3687" s="8" t="s">
        <v>2400</v>
      </c>
      <c r="G3687" s="8" t="s">
        <v>2399</v>
      </c>
      <c r="H3687" s="101" t="s">
        <v>1994</v>
      </c>
      <c r="I3687" s="64" t="s">
        <v>1995</v>
      </c>
      <c r="J3687" s="64" t="s">
        <v>1996</v>
      </c>
      <c r="K3687" s="64" t="s">
        <v>32</v>
      </c>
      <c r="L3687" s="8" t="s">
        <v>2399</v>
      </c>
      <c r="M3687" s="64"/>
      <c r="N3687" s="8" t="s">
        <v>40</v>
      </c>
      <c r="O3687" s="8" t="s">
        <v>80</v>
      </c>
      <c r="P3687" s="10">
        <v>0</v>
      </c>
      <c r="Q3687" s="166" t="s">
        <v>2401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hidden="1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1994</v>
      </c>
      <c r="I3688" s="64" t="s">
        <v>1995</v>
      </c>
      <c r="J3688" s="64" t="s">
        <v>1996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2406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hidden="1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1994</v>
      </c>
      <c r="I3689" s="64" t="s">
        <v>1995</v>
      </c>
      <c r="J3689" s="64" t="s">
        <v>1996</v>
      </c>
      <c r="K3689" s="64" t="s">
        <v>32</v>
      </c>
      <c r="L3689" s="8" t="s">
        <v>2408</v>
      </c>
      <c r="M3689" s="64"/>
      <c r="N3689" s="8" t="s">
        <v>40</v>
      </c>
      <c r="O3689" s="8" t="s">
        <v>80</v>
      </c>
      <c r="P3689" s="10">
        <v>0</v>
      </c>
      <c r="Q3689" s="166" t="s">
        <v>2409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hidden="1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2414</v>
      </c>
      <c r="F3690" s="8" t="s">
        <v>2414</v>
      </c>
      <c r="G3690" s="8" t="s">
        <v>2414</v>
      </c>
      <c r="H3690" s="101" t="s">
        <v>1994</v>
      </c>
      <c r="I3690" s="64" t="s">
        <v>1995</v>
      </c>
      <c r="J3690" s="64" t="s">
        <v>1996</v>
      </c>
      <c r="K3690" s="64" t="s">
        <v>32</v>
      </c>
      <c r="L3690" s="8" t="s">
        <v>2414</v>
      </c>
      <c r="M3690" s="64"/>
      <c r="N3690" s="8" t="s">
        <v>40</v>
      </c>
      <c r="O3690" s="8" t="s">
        <v>80</v>
      </c>
      <c r="P3690" s="10">
        <v>0</v>
      </c>
      <c r="Q3690" s="166" t="s">
        <v>2415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hidden="1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2416</v>
      </c>
      <c r="F3691" s="8" t="s">
        <v>2416</v>
      </c>
      <c r="G3691" s="8" t="s">
        <v>2416</v>
      </c>
      <c r="H3691" s="101" t="s">
        <v>1994</v>
      </c>
      <c r="I3691" s="64" t="s">
        <v>1995</v>
      </c>
      <c r="J3691" s="64" t="s">
        <v>1996</v>
      </c>
      <c r="K3691" s="64" t="s">
        <v>32</v>
      </c>
      <c r="L3691" s="8" t="s">
        <v>2417</v>
      </c>
      <c r="M3691" s="64"/>
      <c r="N3691" s="8" t="s">
        <v>57</v>
      </c>
      <c r="O3691" s="8" t="s">
        <v>41</v>
      </c>
      <c r="P3691" s="10">
        <v>0.04</v>
      </c>
      <c r="Q3691" s="166" t="s">
        <v>2418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hidden="1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2416</v>
      </c>
      <c r="F3692" s="8" t="s">
        <v>2416</v>
      </c>
      <c r="G3692" s="8" t="s">
        <v>2416</v>
      </c>
      <c r="H3692" s="101" t="s">
        <v>1994</v>
      </c>
      <c r="I3692" s="64" t="s">
        <v>1995</v>
      </c>
      <c r="J3692" s="64" t="s">
        <v>1996</v>
      </c>
      <c r="K3692" s="64" t="s">
        <v>32</v>
      </c>
      <c r="L3692" s="8" t="s">
        <v>2417</v>
      </c>
      <c r="M3692" s="64"/>
      <c r="N3692" s="8" t="s">
        <v>40</v>
      </c>
      <c r="O3692" s="8" t="s">
        <v>41</v>
      </c>
      <c r="P3692" s="10">
        <v>0.02</v>
      </c>
      <c r="Q3692" s="166" t="s">
        <v>2419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hidden="1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1994</v>
      </c>
      <c r="I3693" s="64" t="s">
        <v>1995</v>
      </c>
      <c r="J3693" s="64" t="s">
        <v>1996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2420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hidden="1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2423</v>
      </c>
      <c r="F3694" s="8" t="s">
        <v>2423</v>
      </c>
      <c r="G3694" s="8" t="s">
        <v>2423</v>
      </c>
      <c r="H3694" s="101" t="s">
        <v>1994</v>
      </c>
      <c r="I3694" s="64" t="s">
        <v>1995</v>
      </c>
      <c r="J3694" s="64" t="s">
        <v>1996</v>
      </c>
      <c r="K3694" s="64" t="s">
        <v>32</v>
      </c>
      <c r="L3694" s="8" t="s">
        <v>2423</v>
      </c>
      <c r="M3694" s="64"/>
      <c r="N3694" s="8" t="s">
        <v>40</v>
      </c>
      <c r="O3694" s="8" t="s">
        <v>80</v>
      </c>
      <c r="P3694" s="10">
        <v>0</v>
      </c>
      <c r="Q3694" s="166" t="s">
        <v>2424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hidden="1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2425</v>
      </c>
      <c r="F3695" s="8" t="s">
        <v>2425</v>
      </c>
      <c r="G3695" s="8" t="s">
        <v>2425</v>
      </c>
      <c r="H3695" s="101" t="s">
        <v>1994</v>
      </c>
      <c r="I3695" s="64" t="s">
        <v>1995</v>
      </c>
      <c r="J3695" s="64" t="s">
        <v>1996</v>
      </c>
      <c r="K3695" s="64" t="s">
        <v>32</v>
      </c>
      <c r="L3695" s="8" t="s">
        <v>2426</v>
      </c>
      <c r="M3695" s="64"/>
      <c r="N3695" s="8" t="s">
        <v>40</v>
      </c>
      <c r="O3695" s="8" t="s">
        <v>41</v>
      </c>
      <c r="P3695" s="10">
        <v>0.02</v>
      </c>
      <c r="Q3695" s="166" t="s">
        <v>2427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hidden="1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2429</v>
      </c>
      <c r="G3696" s="8" t="s">
        <v>1922</v>
      </c>
      <c r="H3696" s="101" t="s">
        <v>1994</v>
      </c>
      <c r="I3696" s="64" t="s">
        <v>1995</v>
      </c>
      <c r="J3696" s="64" t="s">
        <v>1996</v>
      </c>
      <c r="K3696" s="64" t="s">
        <v>32</v>
      </c>
      <c r="L3696" s="8" t="s">
        <v>2430</v>
      </c>
      <c r="M3696" s="64"/>
      <c r="N3696" s="8" t="s">
        <v>57</v>
      </c>
      <c r="O3696" s="8" t="s">
        <v>41</v>
      </c>
      <c r="P3696" s="10">
        <v>0.15</v>
      </c>
      <c r="Q3696" s="166" t="s">
        <v>2431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hidden="1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1994</v>
      </c>
      <c r="I3697" s="64" t="s">
        <v>1995</v>
      </c>
      <c r="J3697" s="64" t="s">
        <v>1996</v>
      </c>
      <c r="K3697" s="64" t="s">
        <v>32</v>
      </c>
      <c r="L3697" s="8" t="s">
        <v>2436</v>
      </c>
      <c r="M3697" s="64"/>
      <c r="N3697" s="8" t="s">
        <v>40</v>
      </c>
      <c r="O3697" s="8" t="s">
        <v>41</v>
      </c>
      <c r="P3697" s="10">
        <v>0.02</v>
      </c>
      <c r="Q3697" s="166" t="s">
        <v>2437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hidden="1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1994</v>
      </c>
      <c r="I3698" s="64" t="s">
        <v>1995</v>
      </c>
      <c r="J3698" s="64" t="s">
        <v>1996</v>
      </c>
      <c r="K3698" s="64" t="s">
        <v>32</v>
      </c>
      <c r="L3698" s="8" t="s">
        <v>2438</v>
      </c>
      <c r="M3698" s="64"/>
      <c r="N3698" s="8" t="s">
        <v>40</v>
      </c>
      <c r="O3698" s="8" t="s">
        <v>41</v>
      </c>
      <c r="P3698" s="10">
        <v>0.02</v>
      </c>
      <c r="Q3698" s="166" t="s">
        <v>2439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hidden="1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2444</v>
      </c>
      <c r="G3699" s="8" t="s">
        <v>641</v>
      </c>
      <c r="H3699" s="101" t="s">
        <v>1994</v>
      </c>
      <c r="I3699" s="64" t="s">
        <v>1995</v>
      </c>
      <c r="J3699" s="64" t="s">
        <v>1996</v>
      </c>
      <c r="K3699" s="64" t="s">
        <v>32</v>
      </c>
      <c r="L3699" s="8" t="s">
        <v>2445</v>
      </c>
      <c r="M3699" s="64"/>
      <c r="N3699" s="8" t="s">
        <v>40</v>
      </c>
      <c r="O3699" s="8" t="s">
        <v>41</v>
      </c>
      <c r="P3699" s="10">
        <v>0.04</v>
      </c>
      <c r="Q3699" s="166" t="s">
        <v>2446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hidden="1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1994</v>
      </c>
      <c r="I3700" s="64" t="s">
        <v>1995</v>
      </c>
      <c r="J3700" s="64" t="s">
        <v>1996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2447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hidden="1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2451</v>
      </c>
      <c r="F3701" s="8" t="s">
        <v>2451</v>
      </c>
      <c r="G3701" s="8" t="s">
        <v>2451</v>
      </c>
      <c r="H3701" s="101" t="s">
        <v>1994</v>
      </c>
      <c r="I3701" s="64" t="s">
        <v>1995</v>
      </c>
      <c r="J3701" s="64" t="s">
        <v>1996</v>
      </c>
      <c r="K3701" s="64" t="s">
        <v>32</v>
      </c>
      <c r="L3701" s="8" t="s">
        <v>2451</v>
      </c>
      <c r="M3701" s="64"/>
      <c r="N3701" s="8" t="s">
        <v>40</v>
      </c>
      <c r="O3701" s="8" t="s">
        <v>80</v>
      </c>
      <c r="P3701" s="10">
        <v>0</v>
      </c>
      <c r="Q3701" s="166" t="s">
        <v>2452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hidden="1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2461</v>
      </c>
      <c r="F3702" s="8" t="s">
        <v>2461</v>
      </c>
      <c r="G3702" s="8" t="s">
        <v>2461</v>
      </c>
      <c r="H3702" s="101" t="s">
        <v>1994</v>
      </c>
      <c r="I3702" s="64" t="s">
        <v>1995</v>
      </c>
      <c r="J3702" s="64" t="s">
        <v>1996</v>
      </c>
      <c r="K3702" s="64" t="s">
        <v>32</v>
      </c>
      <c r="L3702" s="8" t="s">
        <v>2461</v>
      </c>
      <c r="M3702" s="64"/>
      <c r="N3702" s="8" t="s">
        <v>57</v>
      </c>
      <c r="O3702" s="8" t="s">
        <v>41</v>
      </c>
      <c r="P3702" s="10">
        <v>0.08</v>
      </c>
      <c r="Q3702" s="166" t="s">
        <v>2462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hidden="1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2463</v>
      </c>
      <c r="F3703" s="8" t="s">
        <v>2463</v>
      </c>
      <c r="G3703" s="8" t="s">
        <v>2463</v>
      </c>
      <c r="H3703" s="101" t="s">
        <v>1994</v>
      </c>
      <c r="I3703" s="64" t="s">
        <v>1995</v>
      </c>
      <c r="J3703" s="64" t="s">
        <v>1996</v>
      </c>
      <c r="K3703" s="64" t="s">
        <v>32</v>
      </c>
      <c r="L3703" s="8" t="s">
        <v>2463</v>
      </c>
      <c r="M3703" s="64"/>
      <c r="N3703" s="8" t="s">
        <v>57</v>
      </c>
      <c r="O3703" s="8" t="s">
        <v>41</v>
      </c>
      <c r="P3703" s="10">
        <v>0.08</v>
      </c>
      <c r="Q3703" s="166" t="s">
        <v>2464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hidden="1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2465</v>
      </c>
      <c r="G3704" s="8" t="s">
        <v>1050</v>
      </c>
      <c r="H3704" s="101" t="s">
        <v>1994</v>
      </c>
      <c r="I3704" s="64" t="s">
        <v>1995</v>
      </c>
      <c r="J3704" s="64" t="s">
        <v>1996</v>
      </c>
      <c r="K3704" s="64" t="s">
        <v>32</v>
      </c>
      <c r="L3704" s="8" t="s">
        <v>2466</v>
      </c>
      <c r="M3704" s="64"/>
      <c r="N3704" s="8" t="s">
        <v>40</v>
      </c>
      <c r="O3704" s="8" t="s">
        <v>41</v>
      </c>
      <c r="P3704" s="10">
        <v>0.03</v>
      </c>
      <c r="Q3704" s="166" t="s">
        <v>2467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hidden="1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2468</v>
      </c>
      <c r="F3705" s="8" t="s">
        <v>2468</v>
      </c>
      <c r="G3705" s="8" t="s">
        <v>2468</v>
      </c>
      <c r="H3705" s="101" t="s">
        <v>1994</v>
      </c>
      <c r="I3705" s="64" t="s">
        <v>1995</v>
      </c>
      <c r="J3705" s="64" t="s">
        <v>1996</v>
      </c>
      <c r="K3705" s="64" t="s">
        <v>32</v>
      </c>
      <c r="L3705" s="8" t="s">
        <v>2469</v>
      </c>
      <c r="M3705" s="64"/>
      <c r="N3705" s="8" t="s">
        <v>40</v>
      </c>
      <c r="O3705" s="8" t="s">
        <v>41</v>
      </c>
      <c r="P3705" s="10">
        <v>0.02</v>
      </c>
      <c r="Q3705" s="166" t="s">
        <v>2470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hidden="1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2473</v>
      </c>
      <c r="F3706" s="8" t="s">
        <v>2473</v>
      </c>
      <c r="G3706" s="8" t="s">
        <v>2473</v>
      </c>
      <c r="H3706" s="101" t="s">
        <v>1994</v>
      </c>
      <c r="I3706" s="64" t="s">
        <v>1995</v>
      </c>
      <c r="J3706" s="64" t="s">
        <v>1996</v>
      </c>
      <c r="K3706" s="64" t="s">
        <v>32</v>
      </c>
      <c r="L3706" s="8" t="s">
        <v>2473</v>
      </c>
      <c r="M3706" s="64"/>
      <c r="N3706" s="8" t="s">
        <v>57</v>
      </c>
      <c r="O3706" s="8" t="s">
        <v>41</v>
      </c>
      <c r="P3706" s="10">
        <v>0.04</v>
      </c>
      <c r="Q3706" s="166" t="s">
        <v>2474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hidden="1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2475</v>
      </c>
      <c r="F3707" s="8" t="s">
        <v>2475</v>
      </c>
      <c r="G3707" s="8" t="s">
        <v>2475</v>
      </c>
      <c r="H3707" s="101" t="s">
        <v>1994</v>
      </c>
      <c r="I3707" s="64" t="s">
        <v>1995</v>
      </c>
      <c r="J3707" s="64" t="s">
        <v>1996</v>
      </c>
      <c r="K3707" s="64" t="s">
        <v>32</v>
      </c>
      <c r="L3707" s="8" t="s">
        <v>2475</v>
      </c>
      <c r="M3707" s="64"/>
      <c r="N3707" s="8" t="s">
        <v>40</v>
      </c>
      <c r="O3707" s="8" t="s">
        <v>41</v>
      </c>
      <c r="P3707" s="10">
        <v>0.02</v>
      </c>
      <c r="Q3707" s="166" t="s">
        <v>2476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hidden="1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1994</v>
      </c>
      <c r="I3708" s="64" t="s">
        <v>1995</v>
      </c>
      <c r="J3708" s="64" t="s">
        <v>1996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2477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hidden="1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2480</v>
      </c>
      <c r="F3709" s="8" t="s">
        <v>2480</v>
      </c>
      <c r="G3709" s="8" t="s">
        <v>2480</v>
      </c>
      <c r="H3709" s="101" t="s">
        <v>1994</v>
      </c>
      <c r="I3709" s="64" t="s">
        <v>1995</v>
      </c>
      <c r="J3709" s="64" t="s">
        <v>1996</v>
      </c>
      <c r="K3709" s="64" t="s">
        <v>32</v>
      </c>
      <c r="L3709" s="8" t="s">
        <v>2480</v>
      </c>
      <c r="M3709" s="64"/>
      <c r="N3709" s="8" t="s">
        <v>40</v>
      </c>
      <c r="O3709" s="8" t="s">
        <v>41</v>
      </c>
      <c r="P3709" s="10">
        <v>0.02</v>
      </c>
      <c r="Q3709" s="166" t="s">
        <v>2481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hidden="1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1795</v>
      </c>
      <c r="F3710" s="8" t="s">
        <v>1795</v>
      </c>
      <c r="G3710" s="8" t="s">
        <v>1795</v>
      </c>
      <c r="H3710" s="101" t="s">
        <v>1994</v>
      </c>
      <c r="I3710" s="64" t="s">
        <v>1995</v>
      </c>
      <c r="J3710" s="64" t="s">
        <v>1996</v>
      </c>
      <c r="K3710" s="64" t="s">
        <v>32</v>
      </c>
      <c r="L3710" s="8" t="s">
        <v>1796</v>
      </c>
      <c r="M3710" s="64"/>
      <c r="N3710" s="8" t="s">
        <v>57</v>
      </c>
      <c r="O3710" s="64" t="s">
        <v>80</v>
      </c>
      <c r="P3710" s="9">
        <v>0</v>
      </c>
      <c r="Q3710" s="166" t="s">
        <v>2240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hidden="1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1795</v>
      </c>
      <c r="F3711" s="8" t="s">
        <v>1795</v>
      </c>
      <c r="G3711" s="8" t="s">
        <v>1795</v>
      </c>
      <c r="H3711" s="101" t="s">
        <v>1994</v>
      </c>
      <c r="I3711" s="64" t="s">
        <v>1995</v>
      </c>
      <c r="J3711" s="64" t="s">
        <v>1996</v>
      </c>
      <c r="K3711" s="64" t="s">
        <v>32</v>
      </c>
      <c r="L3711" s="8" t="s">
        <v>1796</v>
      </c>
      <c r="M3711" s="64"/>
      <c r="N3711" s="8" t="s">
        <v>331</v>
      </c>
      <c r="O3711" s="64" t="s">
        <v>80</v>
      </c>
      <c r="P3711" s="9">
        <v>0</v>
      </c>
      <c r="Q3711" s="166" t="s">
        <v>2240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hidden="1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1795</v>
      </c>
      <c r="F3712" s="8" t="s">
        <v>1795</v>
      </c>
      <c r="G3712" s="8" t="s">
        <v>1795</v>
      </c>
      <c r="H3712" s="101" t="s">
        <v>1994</v>
      </c>
      <c r="I3712" s="64" t="s">
        <v>1995</v>
      </c>
      <c r="J3712" s="64" t="s">
        <v>1996</v>
      </c>
      <c r="K3712" s="64" t="s">
        <v>32</v>
      </c>
      <c r="L3712" s="8" t="s">
        <v>2239</v>
      </c>
      <c r="M3712" s="64"/>
      <c r="N3712" s="8" t="s">
        <v>40</v>
      </c>
      <c r="O3712" s="8" t="s">
        <v>41</v>
      </c>
      <c r="P3712" s="10">
        <v>0.01</v>
      </c>
      <c r="Q3712" s="166" t="s">
        <v>2240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hidden="1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2484</v>
      </c>
      <c r="F3713" s="8" t="s">
        <v>2484</v>
      </c>
      <c r="G3713" s="8" t="s">
        <v>2484</v>
      </c>
      <c r="H3713" s="101" t="s">
        <v>1994</v>
      </c>
      <c r="I3713" s="64" t="s">
        <v>1995</v>
      </c>
      <c r="J3713" s="64" t="s">
        <v>1996</v>
      </c>
      <c r="K3713" s="64" t="s">
        <v>32</v>
      </c>
      <c r="L3713" s="8" t="s">
        <v>2484</v>
      </c>
      <c r="M3713" s="64"/>
      <c r="N3713" s="8" t="s">
        <v>40</v>
      </c>
      <c r="O3713" s="8" t="s">
        <v>41</v>
      </c>
      <c r="P3713" s="10">
        <v>0.02</v>
      </c>
      <c r="Q3713" s="166" t="s">
        <v>2485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hidden="1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2490</v>
      </c>
      <c r="F3714" s="8" t="s">
        <v>2490</v>
      </c>
      <c r="G3714" s="8" t="s">
        <v>2490</v>
      </c>
      <c r="H3714" s="101" t="s">
        <v>1994</v>
      </c>
      <c r="I3714" s="64" t="s">
        <v>1995</v>
      </c>
      <c r="J3714" s="64" t="s">
        <v>1996</v>
      </c>
      <c r="K3714" s="64" t="s">
        <v>32</v>
      </c>
      <c r="L3714" s="8" t="s">
        <v>2490</v>
      </c>
      <c r="M3714" s="64"/>
      <c r="N3714" s="8" t="s">
        <v>40</v>
      </c>
      <c r="O3714" s="8" t="s">
        <v>41</v>
      </c>
      <c r="P3714" s="10">
        <v>0.02</v>
      </c>
      <c r="Q3714" s="166" t="s">
        <v>2491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hidden="1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2490</v>
      </c>
      <c r="F3715" s="8" t="s">
        <v>2490</v>
      </c>
      <c r="G3715" s="8" t="s">
        <v>2490</v>
      </c>
      <c r="H3715" s="101" t="s">
        <v>1994</v>
      </c>
      <c r="I3715" s="64" t="s">
        <v>1995</v>
      </c>
      <c r="J3715" s="64" t="s">
        <v>1996</v>
      </c>
      <c r="K3715" s="64" t="s">
        <v>32</v>
      </c>
      <c r="L3715" s="8" t="s">
        <v>2490</v>
      </c>
      <c r="M3715" s="64"/>
      <c r="N3715" s="8" t="s">
        <v>40</v>
      </c>
      <c r="O3715" s="8" t="s">
        <v>80</v>
      </c>
      <c r="P3715" s="10">
        <v>0</v>
      </c>
      <c r="Q3715" s="166" t="s">
        <v>2491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hidden="1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2492</v>
      </c>
      <c r="F3716" s="8" t="s">
        <v>2492</v>
      </c>
      <c r="G3716" s="8" t="s">
        <v>2492</v>
      </c>
      <c r="H3716" s="101" t="s">
        <v>1994</v>
      </c>
      <c r="I3716" s="64" t="s">
        <v>1995</v>
      </c>
      <c r="J3716" s="64" t="s">
        <v>1996</v>
      </c>
      <c r="K3716" s="64" t="s">
        <v>32</v>
      </c>
      <c r="L3716" s="8" t="s">
        <v>2492</v>
      </c>
      <c r="M3716" s="64"/>
      <c r="N3716" s="8" t="s">
        <v>40</v>
      </c>
      <c r="O3716" s="8" t="s">
        <v>41</v>
      </c>
      <c r="P3716" s="10">
        <v>0.02</v>
      </c>
      <c r="Q3716" s="166" t="s">
        <v>2493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hidden="1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1771</v>
      </c>
      <c r="F3717" s="8" t="s">
        <v>1956</v>
      </c>
      <c r="G3717" s="8" t="s">
        <v>1771</v>
      </c>
      <c r="H3717" s="101" t="s">
        <v>1994</v>
      </c>
      <c r="I3717" s="64" t="s">
        <v>1995</v>
      </c>
      <c r="J3717" s="64" t="s">
        <v>1996</v>
      </c>
      <c r="K3717" s="64" t="s">
        <v>32</v>
      </c>
      <c r="L3717" s="8" t="s">
        <v>2494</v>
      </c>
      <c r="M3717" s="64"/>
      <c r="N3717" s="8" t="s">
        <v>57</v>
      </c>
      <c r="O3717" s="8" t="s">
        <v>41</v>
      </c>
      <c r="P3717" s="10">
        <v>0.17</v>
      </c>
      <c r="Q3717" s="166" t="s">
        <v>2495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hidden="1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2496</v>
      </c>
      <c r="F3718" s="8" t="s">
        <v>2497</v>
      </c>
      <c r="G3718" s="8" t="s">
        <v>2496</v>
      </c>
      <c r="H3718" s="101" t="s">
        <v>1994</v>
      </c>
      <c r="I3718" s="64" t="s">
        <v>1995</v>
      </c>
      <c r="J3718" s="64" t="s">
        <v>1996</v>
      </c>
      <c r="K3718" s="64" t="s">
        <v>32</v>
      </c>
      <c r="L3718" s="8" t="s">
        <v>2496</v>
      </c>
      <c r="M3718" s="64"/>
      <c r="N3718" s="8" t="s">
        <v>57</v>
      </c>
      <c r="O3718" s="8" t="s">
        <v>80</v>
      </c>
      <c r="P3718" s="10">
        <v>0</v>
      </c>
      <c r="Q3718" s="166" t="s">
        <v>2498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hidden="1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2500</v>
      </c>
      <c r="F3719" s="8" t="s">
        <v>2500</v>
      </c>
      <c r="G3719" s="8" t="s">
        <v>2500</v>
      </c>
      <c r="H3719" s="101" t="s">
        <v>1994</v>
      </c>
      <c r="I3719" s="64" t="s">
        <v>1995</v>
      </c>
      <c r="J3719" s="64" t="s">
        <v>1996</v>
      </c>
      <c r="K3719" s="64" t="s">
        <v>32</v>
      </c>
      <c r="L3719" s="8" t="s">
        <v>2500</v>
      </c>
      <c r="M3719" s="64"/>
      <c r="N3719" s="8" t="s">
        <v>40</v>
      </c>
      <c r="O3719" s="8" t="s">
        <v>41</v>
      </c>
      <c r="P3719" s="10">
        <v>0.04</v>
      </c>
      <c r="Q3719" s="166" t="s">
        <v>2501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hidden="1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2502</v>
      </c>
      <c r="F3720" s="8" t="s">
        <v>2502</v>
      </c>
      <c r="G3720" s="8" t="s">
        <v>2502</v>
      </c>
      <c r="H3720" s="101" t="s">
        <v>1994</v>
      </c>
      <c r="I3720" s="64" t="s">
        <v>1995</v>
      </c>
      <c r="J3720" s="64" t="s">
        <v>1996</v>
      </c>
      <c r="K3720" s="64" t="s">
        <v>32</v>
      </c>
      <c r="L3720" s="8" t="s">
        <v>2503</v>
      </c>
      <c r="M3720" s="64"/>
      <c r="N3720" s="8" t="s">
        <v>40</v>
      </c>
      <c r="O3720" s="8" t="s">
        <v>80</v>
      </c>
      <c r="P3720" s="10">
        <v>0</v>
      </c>
      <c r="Q3720" s="166" t="s">
        <v>2504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hidden="1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2505</v>
      </c>
      <c r="F3721" s="8" t="s">
        <v>2505</v>
      </c>
      <c r="G3721" s="8" t="s">
        <v>2505</v>
      </c>
      <c r="H3721" s="101" t="s">
        <v>1994</v>
      </c>
      <c r="I3721" s="64" t="s">
        <v>1995</v>
      </c>
      <c r="J3721" s="64" t="s">
        <v>1996</v>
      </c>
      <c r="K3721" s="64" t="s">
        <v>32</v>
      </c>
      <c r="L3721" s="8" t="s">
        <v>2506</v>
      </c>
      <c r="M3721" s="64"/>
      <c r="N3721" s="8" t="s">
        <v>40</v>
      </c>
      <c r="O3721" s="8" t="s">
        <v>80</v>
      </c>
      <c r="P3721" s="10">
        <v>0</v>
      </c>
      <c r="Q3721" s="166" t="s">
        <v>2507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hidden="1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2508</v>
      </c>
      <c r="F3722" s="8" t="s">
        <v>2508</v>
      </c>
      <c r="G3722" s="8" t="s">
        <v>2508</v>
      </c>
      <c r="H3722" s="101" t="s">
        <v>1994</v>
      </c>
      <c r="I3722" s="64" t="s">
        <v>1995</v>
      </c>
      <c r="J3722" s="64" t="s">
        <v>1996</v>
      </c>
      <c r="K3722" s="64" t="s">
        <v>32</v>
      </c>
      <c r="L3722" s="8" t="s">
        <v>2509</v>
      </c>
      <c r="M3722" s="64"/>
      <c r="N3722" s="8" t="s">
        <v>40</v>
      </c>
      <c r="O3722" s="8" t="s">
        <v>80</v>
      </c>
      <c r="P3722" s="10">
        <v>0</v>
      </c>
      <c r="Q3722" s="166" t="s">
        <v>2510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hidden="1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2511</v>
      </c>
      <c r="F3723" s="8" t="s">
        <v>2511</v>
      </c>
      <c r="G3723" s="8" t="s">
        <v>2511</v>
      </c>
      <c r="H3723" s="101" t="s">
        <v>1994</v>
      </c>
      <c r="I3723" s="64" t="s">
        <v>1995</v>
      </c>
      <c r="J3723" s="64" t="s">
        <v>1996</v>
      </c>
      <c r="K3723" s="64" t="s">
        <v>32</v>
      </c>
      <c r="L3723" s="8" t="s">
        <v>2511</v>
      </c>
      <c r="M3723" s="64"/>
      <c r="N3723" s="8" t="s">
        <v>40</v>
      </c>
      <c r="O3723" s="8" t="s">
        <v>80</v>
      </c>
      <c r="P3723" s="10">
        <v>0</v>
      </c>
      <c r="Q3723" s="166" t="s">
        <v>2512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hidden="1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2513</v>
      </c>
      <c r="F3724" s="8" t="s">
        <v>2513</v>
      </c>
      <c r="G3724" s="8" t="s">
        <v>2513</v>
      </c>
      <c r="H3724" s="101" t="s">
        <v>1994</v>
      </c>
      <c r="I3724" s="64" t="s">
        <v>1995</v>
      </c>
      <c r="J3724" s="64" t="s">
        <v>1996</v>
      </c>
      <c r="K3724" s="64" t="s">
        <v>32</v>
      </c>
      <c r="L3724" s="8" t="s">
        <v>2513</v>
      </c>
      <c r="M3724" s="64"/>
      <c r="N3724" s="8" t="s">
        <v>40</v>
      </c>
      <c r="O3724" s="8" t="s">
        <v>41</v>
      </c>
      <c r="P3724" s="10">
        <v>0.04</v>
      </c>
      <c r="Q3724" s="166" t="s">
        <v>2514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hidden="1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2516</v>
      </c>
      <c r="F3725" s="8" t="s">
        <v>2516</v>
      </c>
      <c r="G3725" s="8" t="s">
        <v>2516</v>
      </c>
      <c r="H3725" s="101" t="s">
        <v>1994</v>
      </c>
      <c r="I3725" s="64" t="s">
        <v>1995</v>
      </c>
      <c r="J3725" s="64" t="s">
        <v>1996</v>
      </c>
      <c r="K3725" s="64" t="s">
        <v>32</v>
      </c>
      <c r="L3725" s="8" t="s">
        <v>2517</v>
      </c>
      <c r="M3725" s="64"/>
      <c r="N3725" s="8" t="s">
        <v>57</v>
      </c>
      <c r="O3725" s="8" t="s">
        <v>41</v>
      </c>
      <c r="P3725" s="10">
        <v>0.1</v>
      </c>
      <c r="Q3725" s="166" t="s">
        <v>2518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hidden="1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2519</v>
      </c>
      <c r="F3726" s="8" t="s">
        <v>2519</v>
      </c>
      <c r="G3726" s="8" t="s">
        <v>2519</v>
      </c>
      <c r="H3726" s="101" t="s">
        <v>1994</v>
      </c>
      <c r="I3726" s="64" t="s">
        <v>1995</v>
      </c>
      <c r="J3726" s="64" t="s">
        <v>1996</v>
      </c>
      <c r="K3726" s="64" t="s">
        <v>32</v>
      </c>
      <c r="L3726" s="8" t="s">
        <v>2519</v>
      </c>
      <c r="M3726" s="64"/>
      <c r="N3726" s="8" t="s">
        <v>40</v>
      </c>
      <c r="O3726" s="8" t="s">
        <v>80</v>
      </c>
      <c r="P3726" s="10">
        <v>0</v>
      </c>
      <c r="Q3726" s="166" t="s">
        <v>2520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hidden="1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2531</v>
      </c>
      <c r="F3727" s="8" t="s">
        <v>2532</v>
      </c>
      <c r="G3727" s="8" t="s">
        <v>2531</v>
      </c>
      <c r="H3727" s="101" t="s">
        <v>1994</v>
      </c>
      <c r="I3727" s="64" t="s">
        <v>1995</v>
      </c>
      <c r="J3727" s="64" t="s">
        <v>1996</v>
      </c>
      <c r="K3727" s="64" t="s">
        <v>32</v>
      </c>
      <c r="L3727" s="8" t="s">
        <v>2534</v>
      </c>
      <c r="M3727" s="64"/>
      <c r="N3727" s="8" t="s">
        <v>57</v>
      </c>
      <c r="O3727" s="8" t="s">
        <v>41</v>
      </c>
      <c r="P3727" s="10">
        <v>0.06</v>
      </c>
      <c r="Q3727" s="166" t="s">
        <v>2535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hidden="1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2531</v>
      </c>
      <c r="F3728" s="8" t="s">
        <v>2532</v>
      </c>
      <c r="G3728" s="8" t="s">
        <v>2531</v>
      </c>
      <c r="H3728" s="101" t="s">
        <v>1994</v>
      </c>
      <c r="I3728" s="64" t="s">
        <v>1995</v>
      </c>
      <c r="J3728" s="64" t="s">
        <v>1996</v>
      </c>
      <c r="K3728" s="64" t="s">
        <v>32</v>
      </c>
      <c r="L3728" s="8" t="s">
        <v>2534</v>
      </c>
      <c r="M3728" s="64"/>
      <c r="N3728" s="8" t="s">
        <v>40</v>
      </c>
      <c r="O3728" s="8" t="s">
        <v>41</v>
      </c>
      <c r="P3728" s="10">
        <v>0.02</v>
      </c>
      <c r="Q3728" s="166" t="s">
        <v>2536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hidden="1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1994</v>
      </c>
      <c r="I3729" s="64" t="s">
        <v>1995</v>
      </c>
      <c r="J3729" s="64" t="s">
        <v>1996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2537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hidden="1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2539</v>
      </c>
      <c r="F3730" s="8" t="s">
        <v>2539</v>
      </c>
      <c r="G3730" s="8" t="s">
        <v>2539</v>
      </c>
      <c r="H3730" s="101" t="s">
        <v>1994</v>
      </c>
      <c r="I3730" s="64" t="s">
        <v>1995</v>
      </c>
      <c r="J3730" s="64" t="s">
        <v>1996</v>
      </c>
      <c r="K3730" s="64" t="s">
        <v>32</v>
      </c>
      <c r="L3730" s="8" t="s">
        <v>2539</v>
      </c>
      <c r="M3730" s="64"/>
      <c r="N3730" s="8" t="s">
        <v>40</v>
      </c>
      <c r="O3730" s="8" t="s">
        <v>41</v>
      </c>
      <c r="P3730" s="10">
        <v>0.03</v>
      </c>
      <c r="Q3730" s="166" t="s">
        <v>2540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hidden="1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1994</v>
      </c>
      <c r="I3731" s="64" t="s">
        <v>1995</v>
      </c>
      <c r="J3731" s="64" t="s">
        <v>1996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2543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hidden="1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2544</v>
      </c>
      <c r="F3732" s="8" t="s">
        <v>2544</v>
      </c>
      <c r="G3732" s="8" t="s">
        <v>2544</v>
      </c>
      <c r="H3732" s="101" t="s">
        <v>1994</v>
      </c>
      <c r="I3732" s="64" t="s">
        <v>1995</v>
      </c>
      <c r="J3732" s="64" t="s">
        <v>1996</v>
      </c>
      <c r="K3732" s="64" t="s">
        <v>32</v>
      </c>
      <c r="L3732" s="8" t="s">
        <v>2544</v>
      </c>
      <c r="M3732" s="64"/>
      <c r="N3732" s="8" t="s">
        <v>40</v>
      </c>
      <c r="O3732" s="8" t="s">
        <v>41</v>
      </c>
      <c r="P3732" s="10">
        <v>0.03</v>
      </c>
      <c r="Q3732" s="166" t="s">
        <v>2545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hidden="1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1994</v>
      </c>
      <c r="I3733" s="64" t="s">
        <v>1995</v>
      </c>
      <c r="J3733" s="64" t="s">
        <v>1996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2546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hidden="1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1994</v>
      </c>
      <c r="I3734" s="64" t="s">
        <v>1995</v>
      </c>
      <c r="J3734" s="64" t="s">
        <v>1996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2550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hidden="1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2551</v>
      </c>
      <c r="F3735" s="8" t="s">
        <v>2552</v>
      </c>
      <c r="G3735" s="8" t="s">
        <v>2551</v>
      </c>
      <c r="H3735" s="101" t="s">
        <v>1994</v>
      </c>
      <c r="I3735" s="64" t="s">
        <v>1995</v>
      </c>
      <c r="J3735" s="64" t="s">
        <v>1996</v>
      </c>
      <c r="K3735" s="64" t="s">
        <v>32</v>
      </c>
      <c r="L3735" s="8" t="s">
        <v>2551</v>
      </c>
      <c r="M3735" s="64"/>
      <c r="N3735" s="8" t="s">
        <v>57</v>
      </c>
      <c r="O3735" s="8" t="s">
        <v>41</v>
      </c>
      <c r="P3735" s="10">
        <v>0.2</v>
      </c>
      <c r="Q3735" s="166" t="s">
        <v>2553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hidden="1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1994</v>
      </c>
      <c r="I3736" s="64" t="s">
        <v>1995</v>
      </c>
      <c r="J3736" s="64" t="s">
        <v>1996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2554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hidden="1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1994</v>
      </c>
      <c r="I3737" s="64" t="s">
        <v>1995</v>
      </c>
      <c r="J3737" s="64" t="s">
        <v>1996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2554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hidden="1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2555</v>
      </c>
      <c r="F3738" s="8" t="s">
        <v>2555</v>
      </c>
      <c r="G3738" s="8" t="s">
        <v>2555</v>
      </c>
      <c r="H3738" s="101" t="s">
        <v>1994</v>
      </c>
      <c r="I3738" s="64" t="s">
        <v>1995</v>
      </c>
      <c r="J3738" s="64" t="s">
        <v>1996</v>
      </c>
      <c r="K3738" s="64" t="s">
        <v>32</v>
      </c>
      <c r="L3738" s="8" t="s">
        <v>2490</v>
      </c>
      <c r="M3738" s="64"/>
      <c r="N3738" s="8" t="s">
        <v>40</v>
      </c>
      <c r="O3738" s="8" t="s">
        <v>41</v>
      </c>
      <c r="P3738" s="10">
        <v>0.02</v>
      </c>
      <c r="Q3738" s="166" t="s">
        <v>2491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hidden="1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2560</v>
      </c>
      <c r="F3739" s="8" t="s">
        <v>2560</v>
      </c>
      <c r="G3739" s="8" t="s">
        <v>2560</v>
      </c>
      <c r="H3739" s="101" t="s">
        <v>1994</v>
      </c>
      <c r="I3739" s="64" t="s">
        <v>1995</v>
      </c>
      <c r="J3739" s="64" t="s">
        <v>1996</v>
      </c>
      <c r="K3739" s="64" t="s">
        <v>32</v>
      </c>
      <c r="L3739" s="8" t="s">
        <v>2560</v>
      </c>
      <c r="M3739" s="64"/>
      <c r="N3739" s="8" t="s">
        <v>40</v>
      </c>
      <c r="O3739" s="8" t="s">
        <v>80</v>
      </c>
      <c r="P3739" s="10">
        <v>0</v>
      </c>
      <c r="Q3739" s="166" t="s">
        <v>2561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hidden="1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2562</v>
      </c>
      <c r="F3740" s="8" t="s">
        <v>2562</v>
      </c>
      <c r="G3740" s="8" t="s">
        <v>2562</v>
      </c>
      <c r="H3740" s="101" t="s">
        <v>1994</v>
      </c>
      <c r="I3740" s="64" t="s">
        <v>1995</v>
      </c>
      <c r="J3740" s="64" t="s">
        <v>1996</v>
      </c>
      <c r="K3740" s="64" t="s">
        <v>32</v>
      </c>
      <c r="L3740" s="8" t="s">
        <v>2562</v>
      </c>
      <c r="M3740" s="64"/>
      <c r="N3740" s="8" t="s">
        <v>40</v>
      </c>
      <c r="O3740" s="8" t="s">
        <v>41</v>
      </c>
      <c r="P3740" s="10">
        <v>0.04</v>
      </c>
      <c r="Q3740" s="166" t="s">
        <v>2563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hidden="1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2575</v>
      </c>
      <c r="F3741" s="8" t="s">
        <v>2575</v>
      </c>
      <c r="G3741" s="8" t="s">
        <v>2575</v>
      </c>
      <c r="H3741" s="101" t="s">
        <v>1994</v>
      </c>
      <c r="I3741" s="64" t="s">
        <v>1995</v>
      </c>
      <c r="J3741" s="64" t="s">
        <v>1996</v>
      </c>
      <c r="K3741" s="64" t="s">
        <v>32</v>
      </c>
      <c r="L3741" s="8" t="s">
        <v>2575</v>
      </c>
      <c r="M3741" s="64"/>
      <c r="N3741" s="8" t="s">
        <v>40</v>
      </c>
      <c r="O3741" s="8" t="s">
        <v>80</v>
      </c>
      <c r="P3741" s="10">
        <v>0</v>
      </c>
      <c r="Q3741" s="166" t="s">
        <v>2576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hidden="1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2588</v>
      </c>
      <c r="F3742" s="8" t="s">
        <v>2588</v>
      </c>
      <c r="G3742" s="8" t="s">
        <v>2588</v>
      </c>
      <c r="H3742" s="101" t="s">
        <v>1994</v>
      </c>
      <c r="I3742" s="64" t="s">
        <v>1995</v>
      </c>
      <c r="J3742" s="64" t="s">
        <v>1996</v>
      </c>
      <c r="K3742" s="64" t="s">
        <v>32</v>
      </c>
      <c r="L3742" s="8" t="s">
        <v>2589</v>
      </c>
      <c r="M3742" s="64"/>
      <c r="N3742" s="8" t="s">
        <v>40</v>
      </c>
      <c r="O3742" s="8" t="s">
        <v>41</v>
      </c>
      <c r="P3742" s="10">
        <v>0.03</v>
      </c>
      <c r="Q3742" s="166" t="s">
        <v>2590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hidden="1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1994</v>
      </c>
      <c r="I3743" s="64" t="s">
        <v>1995</v>
      </c>
      <c r="J3743" s="64" t="s">
        <v>1996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2591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hidden="1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2595</v>
      </c>
      <c r="F3744" s="8" t="s">
        <v>2595</v>
      </c>
      <c r="G3744" s="8" t="s">
        <v>2595</v>
      </c>
      <c r="H3744" s="101" t="s">
        <v>1994</v>
      </c>
      <c r="I3744" s="64" t="s">
        <v>1995</v>
      </c>
      <c r="J3744" s="64" t="s">
        <v>1996</v>
      </c>
      <c r="K3744" s="64" t="s">
        <v>32</v>
      </c>
      <c r="L3744" s="8" t="s">
        <v>2586</v>
      </c>
      <c r="M3744" s="64"/>
      <c r="N3744" s="8" t="s">
        <v>40</v>
      </c>
      <c r="O3744" s="8" t="s">
        <v>41</v>
      </c>
      <c r="P3744" s="10">
        <v>0.02</v>
      </c>
      <c r="Q3744" s="166" t="s">
        <v>2587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hidden="1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2595</v>
      </c>
      <c r="F3745" s="8" t="s">
        <v>2595</v>
      </c>
      <c r="G3745" s="8" t="s">
        <v>2595</v>
      </c>
      <c r="H3745" s="101" t="s">
        <v>1994</v>
      </c>
      <c r="I3745" s="64" t="s">
        <v>1995</v>
      </c>
      <c r="J3745" s="64" t="s">
        <v>1996</v>
      </c>
      <c r="K3745" s="64" t="s">
        <v>32</v>
      </c>
      <c r="L3745" s="8" t="s">
        <v>2595</v>
      </c>
      <c r="M3745" s="64"/>
      <c r="N3745" s="8" t="s">
        <v>40</v>
      </c>
      <c r="O3745" s="8" t="s">
        <v>41</v>
      </c>
      <c r="P3745" s="10">
        <v>0.02</v>
      </c>
      <c r="Q3745" s="166" t="s">
        <v>2597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hidden="1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1994</v>
      </c>
      <c r="I3746" s="64" t="s">
        <v>1995</v>
      </c>
      <c r="J3746" s="64" t="s">
        <v>1996</v>
      </c>
      <c r="K3746" s="64" t="s">
        <v>32</v>
      </c>
      <c r="L3746" s="8" t="s">
        <v>2598</v>
      </c>
      <c r="M3746" s="64"/>
      <c r="N3746" s="8" t="s">
        <v>40</v>
      </c>
      <c r="O3746" s="8" t="s">
        <v>41</v>
      </c>
      <c r="P3746" s="10">
        <v>0.02</v>
      </c>
      <c r="Q3746" s="166" t="s">
        <v>2599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hidden="1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1994</v>
      </c>
      <c r="I3747" s="64" t="s">
        <v>1995</v>
      </c>
      <c r="J3747" s="64" t="s">
        <v>1996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2600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hidden="1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2603</v>
      </c>
      <c r="F3748" s="8" t="s">
        <v>2603</v>
      </c>
      <c r="G3748" s="8" t="s">
        <v>2603</v>
      </c>
      <c r="H3748" s="101" t="s">
        <v>1994</v>
      </c>
      <c r="I3748" s="64" t="s">
        <v>1995</v>
      </c>
      <c r="J3748" s="64" t="s">
        <v>1996</v>
      </c>
      <c r="K3748" s="64" t="s">
        <v>32</v>
      </c>
      <c r="L3748" s="8" t="s">
        <v>2604</v>
      </c>
      <c r="M3748" s="64"/>
      <c r="N3748" s="8" t="s">
        <v>40</v>
      </c>
      <c r="O3748" s="8" t="s">
        <v>80</v>
      </c>
      <c r="P3748" s="10">
        <v>0</v>
      </c>
      <c r="Q3748" s="166" t="s">
        <v>2605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hidden="1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2606</v>
      </c>
      <c r="F3749" s="8" t="s">
        <v>2606</v>
      </c>
      <c r="G3749" s="8" t="s">
        <v>2606</v>
      </c>
      <c r="H3749" s="101" t="s">
        <v>1994</v>
      </c>
      <c r="I3749" s="64" t="s">
        <v>1995</v>
      </c>
      <c r="J3749" s="64" t="s">
        <v>1996</v>
      </c>
      <c r="K3749" s="64" t="s">
        <v>32</v>
      </c>
      <c r="L3749" s="8" t="s">
        <v>2606</v>
      </c>
      <c r="M3749" s="64"/>
      <c r="N3749" s="8" t="s">
        <v>331</v>
      </c>
      <c r="O3749" s="8" t="s">
        <v>41</v>
      </c>
      <c r="P3749" s="10">
        <v>0.02</v>
      </c>
      <c r="Q3749" s="166" t="s">
        <v>2607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hidden="1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1994</v>
      </c>
      <c r="I3750" s="64" t="s">
        <v>1995</v>
      </c>
      <c r="J3750" s="64" t="s">
        <v>1996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2610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hidden="1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1994</v>
      </c>
      <c r="I3751" s="64" t="s">
        <v>1995</v>
      </c>
      <c r="J3751" s="64" t="s">
        <v>1996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2611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hidden="1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1994</v>
      </c>
      <c r="I3752" s="64" t="s">
        <v>1995</v>
      </c>
      <c r="J3752" s="64" t="s">
        <v>1996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2610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hidden="1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1994</v>
      </c>
      <c r="I3753" s="64" t="s">
        <v>1995</v>
      </c>
      <c r="J3753" s="64" t="s">
        <v>1996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2611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hidden="1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1994</v>
      </c>
      <c r="I3754" s="64" t="s">
        <v>1995</v>
      </c>
      <c r="J3754" s="64" t="s">
        <v>1996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2616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hidden="1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2617</v>
      </c>
      <c r="F3755" s="8" t="s">
        <v>2617</v>
      </c>
      <c r="G3755" s="8" t="s">
        <v>2617</v>
      </c>
      <c r="H3755" s="101" t="s">
        <v>1994</v>
      </c>
      <c r="I3755" s="64" t="s">
        <v>1995</v>
      </c>
      <c r="J3755" s="64" t="s">
        <v>1996</v>
      </c>
      <c r="K3755" s="64" t="s">
        <v>32</v>
      </c>
      <c r="L3755" s="8" t="s">
        <v>2618</v>
      </c>
      <c r="M3755" s="64"/>
      <c r="N3755" s="8" t="s">
        <v>40</v>
      </c>
      <c r="O3755" s="8" t="s">
        <v>41</v>
      </c>
      <c r="P3755" s="10">
        <v>0.02</v>
      </c>
      <c r="Q3755" s="166" t="s">
        <v>2619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hidden="1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2622</v>
      </c>
      <c r="F3756" s="8" t="s">
        <v>2622</v>
      </c>
      <c r="G3756" s="8" t="s">
        <v>2622</v>
      </c>
      <c r="H3756" s="101" t="s">
        <v>1994</v>
      </c>
      <c r="I3756" s="64" t="s">
        <v>1995</v>
      </c>
      <c r="J3756" s="64" t="s">
        <v>1996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2623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hidden="1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2624</v>
      </c>
      <c r="F3757" s="8" t="s">
        <v>2624</v>
      </c>
      <c r="G3757" s="8" t="s">
        <v>2624</v>
      </c>
      <c r="H3757" s="101" t="s">
        <v>1994</v>
      </c>
      <c r="I3757" s="64" t="s">
        <v>1995</v>
      </c>
      <c r="J3757" s="64" t="s">
        <v>1996</v>
      </c>
      <c r="K3757" s="64" t="s">
        <v>32</v>
      </c>
      <c r="L3757" s="8" t="s">
        <v>2624</v>
      </c>
      <c r="M3757" s="64"/>
      <c r="N3757" s="8" t="s">
        <v>57</v>
      </c>
      <c r="O3757" s="8" t="s">
        <v>80</v>
      </c>
      <c r="P3757" s="10">
        <v>0</v>
      </c>
      <c r="Q3757" s="166" t="s">
        <v>2625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hidden="1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1994</v>
      </c>
      <c r="I3758" s="64" t="s">
        <v>1995</v>
      </c>
      <c r="J3758" s="64" t="s">
        <v>1996</v>
      </c>
      <c r="K3758" s="64" t="s">
        <v>32</v>
      </c>
      <c r="L3758" s="8" t="s">
        <v>2628</v>
      </c>
      <c r="M3758" s="64"/>
      <c r="N3758" s="8" t="s">
        <v>57</v>
      </c>
      <c r="O3758" s="8" t="s">
        <v>41</v>
      </c>
      <c r="P3758" s="10">
        <v>0.06</v>
      </c>
      <c r="Q3758" s="166" t="s">
        <v>2629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hidden="1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2630</v>
      </c>
      <c r="F3759" s="8" t="s">
        <v>2630</v>
      </c>
      <c r="G3759" s="8" t="s">
        <v>2630</v>
      </c>
      <c r="H3759" s="101" t="s">
        <v>1994</v>
      </c>
      <c r="I3759" s="64" t="s">
        <v>1995</v>
      </c>
      <c r="J3759" s="64" t="s">
        <v>1996</v>
      </c>
      <c r="K3759" s="64" t="s">
        <v>32</v>
      </c>
      <c r="L3759" s="8" t="s">
        <v>2630</v>
      </c>
      <c r="M3759" s="64"/>
      <c r="N3759" s="8" t="s">
        <v>57</v>
      </c>
      <c r="O3759" s="8" t="s">
        <v>41</v>
      </c>
      <c r="P3759" s="24">
        <v>0.01</v>
      </c>
      <c r="Q3759" s="166" t="s">
        <v>2631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hidden="1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2630</v>
      </c>
      <c r="F3760" s="8" t="s">
        <v>2630</v>
      </c>
      <c r="G3760" s="8" t="s">
        <v>2630</v>
      </c>
      <c r="H3760" s="101" t="s">
        <v>1994</v>
      </c>
      <c r="I3760" s="64" t="s">
        <v>1995</v>
      </c>
      <c r="J3760" s="64" t="s">
        <v>1996</v>
      </c>
      <c r="K3760" s="64" t="s">
        <v>32</v>
      </c>
      <c r="L3760" s="8" t="s">
        <v>2630</v>
      </c>
      <c r="M3760" s="64"/>
      <c r="N3760" s="8" t="s">
        <v>57</v>
      </c>
      <c r="O3760" s="8" t="s">
        <v>41</v>
      </c>
      <c r="P3760" s="24">
        <v>0.01</v>
      </c>
      <c r="Q3760" s="166" t="s">
        <v>2631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hidden="1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2630</v>
      </c>
      <c r="F3761" s="8" t="s">
        <v>2630</v>
      </c>
      <c r="G3761" s="8" t="s">
        <v>2630</v>
      </c>
      <c r="H3761" s="101" t="s">
        <v>1994</v>
      </c>
      <c r="I3761" s="64" t="s">
        <v>1995</v>
      </c>
      <c r="J3761" s="64" t="s">
        <v>1996</v>
      </c>
      <c r="K3761" s="64" t="s">
        <v>32</v>
      </c>
      <c r="L3761" s="8" t="s">
        <v>2630</v>
      </c>
      <c r="M3761" s="64"/>
      <c r="N3761" s="8" t="s">
        <v>57</v>
      </c>
      <c r="O3761" s="8" t="s">
        <v>41</v>
      </c>
      <c r="P3761" s="24">
        <v>0.01</v>
      </c>
      <c r="Q3761" s="166" t="s">
        <v>2632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hidden="1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2630</v>
      </c>
      <c r="F3762" s="8" t="s">
        <v>2630</v>
      </c>
      <c r="G3762" s="8" t="s">
        <v>2630</v>
      </c>
      <c r="H3762" s="101" t="s">
        <v>1994</v>
      </c>
      <c r="I3762" s="64" t="s">
        <v>1995</v>
      </c>
      <c r="J3762" s="64" t="s">
        <v>1996</v>
      </c>
      <c r="K3762" s="64" t="s">
        <v>32</v>
      </c>
      <c r="L3762" s="8" t="s">
        <v>2630</v>
      </c>
      <c r="M3762" s="64"/>
      <c r="N3762" s="8" t="s">
        <v>331</v>
      </c>
      <c r="O3762" s="8" t="s">
        <v>41</v>
      </c>
      <c r="P3762" s="24">
        <v>0.01</v>
      </c>
      <c r="Q3762" s="166" t="s">
        <v>2631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hidden="1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1994</v>
      </c>
      <c r="I3763" s="64" t="s">
        <v>1995</v>
      </c>
      <c r="J3763" s="64" t="s">
        <v>1996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2633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hidden="1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1994</v>
      </c>
      <c r="I3764" s="64" t="s">
        <v>1995</v>
      </c>
      <c r="J3764" s="64" t="s">
        <v>1996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2634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hidden="1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1994</v>
      </c>
      <c r="I3765" s="64" t="s">
        <v>1995</v>
      </c>
      <c r="J3765" s="64" t="s">
        <v>1996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2635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hidden="1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1994</v>
      </c>
      <c r="I3766" s="64" t="s">
        <v>1995</v>
      </c>
      <c r="J3766" s="64" t="s">
        <v>1996</v>
      </c>
      <c r="K3766" s="64" t="s">
        <v>32</v>
      </c>
      <c r="L3766" s="8" t="s">
        <v>2638</v>
      </c>
      <c r="M3766" s="64"/>
      <c r="N3766" s="8" t="s">
        <v>40</v>
      </c>
      <c r="O3766" s="8" t="s">
        <v>41</v>
      </c>
      <c r="P3766" s="10">
        <v>0.02</v>
      </c>
      <c r="Q3766" s="166" t="s">
        <v>2639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hidden="1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1994</v>
      </c>
      <c r="I3767" s="64" t="s">
        <v>1995</v>
      </c>
      <c r="J3767" s="64" t="s">
        <v>1996</v>
      </c>
      <c r="K3767" s="64" t="s">
        <v>32</v>
      </c>
      <c r="L3767" s="8" t="s">
        <v>2640</v>
      </c>
      <c r="M3767" s="64"/>
      <c r="N3767" s="8" t="s">
        <v>40</v>
      </c>
      <c r="O3767" s="8" t="s">
        <v>41</v>
      </c>
      <c r="P3767" s="10">
        <v>0.02</v>
      </c>
      <c r="Q3767" s="166" t="s">
        <v>2641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hidden="1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1994</v>
      </c>
      <c r="I3768" s="64" t="s">
        <v>1995</v>
      </c>
      <c r="J3768" s="64" t="s">
        <v>1996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2644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hidden="1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2653</v>
      </c>
      <c r="F3769" s="8" t="s">
        <v>2654</v>
      </c>
      <c r="G3769" s="8" t="s">
        <v>2653</v>
      </c>
      <c r="H3769" s="101" t="s">
        <v>1994</v>
      </c>
      <c r="I3769" s="64" t="s">
        <v>1995</v>
      </c>
      <c r="J3769" s="64" t="s">
        <v>1996</v>
      </c>
      <c r="K3769" s="64" t="s">
        <v>32</v>
      </c>
      <c r="L3769" s="8" t="s">
        <v>2655</v>
      </c>
      <c r="M3769" s="64"/>
      <c r="N3769" s="8" t="s">
        <v>57</v>
      </c>
      <c r="O3769" s="8" t="s">
        <v>41</v>
      </c>
      <c r="P3769" s="10">
        <v>0.04</v>
      </c>
      <c r="Q3769" s="166" t="s">
        <v>2656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hidden="1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2660</v>
      </c>
      <c r="F3770" s="8" t="s">
        <v>2660</v>
      </c>
      <c r="G3770" s="8" t="s">
        <v>2660</v>
      </c>
      <c r="H3770" s="101" t="s">
        <v>1994</v>
      </c>
      <c r="I3770" s="64" t="s">
        <v>1995</v>
      </c>
      <c r="J3770" s="64" t="s">
        <v>1996</v>
      </c>
      <c r="K3770" s="64" t="s">
        <v>32</v>
      </c>
      <c r="L3770" s="8" t="s">
        <v>2661</v>
      </c>
      <c r="M3770" s="64"/>
      <c r="N3770" s="8" t="s">
        <v>40</v>
      </c>
      <c r="O3770" s="8" t="s">
        <v>41</v>
      </c>
      <c r="P3770" s="10">
        <v>0.03</v>
      </c>
      <c r="Q3770" s="166" t="s">
        <v>2662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hidden="1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1994</v>
      </c>
      <c r="I3771" s="64" t="s">
        <v>1995</v>
      </c>
      <c r="J3771" s="64" t="s">
        <v>1996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2666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hidden="1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1691</v>
      </c>
      <c r="F3772" s="8" t="s">
        <v>2669</v>
      </c>
      <c r="G3772" s="8" t="s">
        <v>1691</v>
      </c>
      <c r="H3772" s="101" t="s">
        <v>1994</v>
      </c>
      <c r="I3772" s="64" t="s">
        <v>1995</v>
      </c>
      <c r="J3772" s="64" t="s">
        <v>1996</v>
      </c>
      <c r="K3772" s="64" t="s">
        <v>32</v>
      </c>
      <c r="L3772" s="8" t="s">
        <v>1692</v>
      </c>
      <c r="M3772" s="64"/>
      <c r="N3772" s="8" t="s">
        <v>40</v>
      </c>
      <c r="O3772" s="8" t="s">
        <v>80</v>
      </c>
      <c r="P3772" s="10">
        <v>0</v>
      </c>
      <c r="Q3772" s="166" t="s">
        <v>2670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hidden="1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2671</v>
      </c>
      <c r="F3773" s="8" t="s">
        <v>2671</v>
      </c>
      <c r="G3773" s="8" t="s">
        <v>2671</v>
      </c>
      <c r="H3773" s="101" t="s">
        <v>1994</v>
      </c>
      <c r="I3773" s="64" t="s">
        <v>1995</v>
      </c>
      <c r="J3773" s="64" t="s">
        <v>1996</v>
      </c>
      <c r="K3773" s="64" t="s">
        <v>32</v>
      </c>
      <c r="L3773" s="8" t="s">
        <v>2671</v>
      </c>
      <c r="M3773" s="64"/>
      <c r="N3773" s="8" t="s">
        <v>40</v>
      </c>
      <c r="O3773" s="8" t="s">
        <v>41</v>
      </c>
      <c r="P3773" s="10">
        <v>0.01</v>
      </c>
      <c r="Q3773" s="166" t="s">
        <v>2672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hidden="1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2673</v>
      </c>
      <c r="F3774" s="8" t="s">
        <v>2673</v>
      </c>
      <c r="G3774" s="8" t="s">
        <v>2673</v>
      </c>
      <c r="H3774" s="101" t="s">
        <v>1994</v>
      </c>
      <c r="I3774" s="64" t="s">
        <v>1995</v>
      </c>
      <c r="J3774" s="64" t="s">
        <v>1996</v>
      </c>
      <c r="K3774" s="64" t="s">
        <v>32</v>
      </c>
      <c r="L3774" s="8" t="s">
        <v>2674</v>
      </c>
      <c r="M3774" s="64"/>
      <c r="N3774" s="8" t="s">
        <v>40</v>
      </c>
      <c r="O3774" s="8" t="s">
        <v>41</v>
      </c>
      <c r="P3774" s="10">
        <v>0.04</v>
      </c>
      <c r="Q3774" s="166" t="s">
        <v>2675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hidden="1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2676</v>
      </c>
      <c r="F3775" s="8" t="s">
        <v>2676</v>
      </c>
      <c r="G3775" s="8" t="s">
        <v>2676</v>
      </c>
      <c r="H3775" s="101" t="s">
        <v>1994</v>
      </c>
      <c r="I3775" s="64" t="s">
        <v>1995</v>
      </c>
      <c r="J3775" s="64" t="s">
        <v>1996</v>
      </c>
      <c r="K3775" s="64" t="s">
        <v>32</v>
      </c>
      <c r="L3775" s="8" t="s">
        <v>2674</v>
      </c>
      <c r="M3775" s="64"/>
      <c r="N3775" s="8" t="s">
        <v>57</v>
      </c>
      <c r="O3775" s="8" t="s">
        <v>41</v>
      </c>
      <c r="P3775" s="10">
        <v>0.06</v>
      </c>
      <c r="Q3775" s="166" t="s">
        <v>2677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hidden="1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2676</v>
      </c>
      <c r="F3776" s="8" t="s">
        <v>2676</v>
      </c>
      <c r="G3776" s="8" t="s">
        <v>2676</v>
      </c>
      <c r="H3776" s="101" t="s">
        <v>1994</v>
      </c>
      <c r="I3776" s="64" t="s">
        <v>1995</v>
      </c>
      <c r="J3776" s="64" t="s">
        <v>1996</v>
      </c>
      <c r="K3776" s="64" t="s">
        <v>32</v>
      </c>
      <c r="L3776" s="8" t="s">
        <v>2674</v>
      </c>
      <c r="M3776" s="64"/>
      <c r="N3776" s="8" t="s">
        <v>40</v>
      </c>
      <c r="O3776" s="8" t="s">
        <v>41</v>
      </c>
      <c r="P3776" s="10">
        <v>0.02</v>
      </c>
      <c r="Q3776" s="166" t="s">
        <v>2677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hidden="1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2676</v>
      </c>
      <c r="F3777" s="8" t="s">
        <v>2676</v>
      </c>
      <c r="G3777" s="8" t="s">
        <v>2676</v>
      </c>
      <c r="H3777" s="101" t="s">
        <v>1994</v>
      </c>
      <c r="I3777" s="64" t="s">
        <v>1995</v>
      </c>
      <c r="J3777" s="64" t="s">
        <v>1996</v>
      </c>
      <c r="K3777" s="64" t="s">
        <v>32</v>
      </c>
      <c r="L3777" s="8" t="s">
        <v>2674</v>
      </c>
      <c r="M3777" s="64"/>
      <c r="N3777" s="8" t="s">
        <v>331</v>
      </c>
      <c r="O3777" s="8" t="s">
        <v>41</v>
      </c>
      <c r="P3777" s="10">
        <v>0.06</v>
      </c>
      <c r="Q3777" s="166" t="s">
        <v>2677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hidden="1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1994</v>
      </c>
      <c r="I3778" s="64" t="s">
        <v>1995</v>
      </c>
      <c r="J3778" s="64" t="s">
        <v>1996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2633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hidden="1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1994</v>
      </c>
      <c r="I3779" s="64" t="s">
        <v>1995</v>
      </c>
      <c r="J3779" s="64" t="s">
        <v>1996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2678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hidden="1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2679</v>
      </c>
      <c r="G3780" s="8" t="s">
        <v>1233</v>
      </c>
      <c r="H3780" s="101" t="s">
        <v>1994</v>
      </c>
      <c r="I3780" s="64" t="s">
        <v>1995</v>
      </c>
      <c r="J3780" s="64" t="s">
        <v>1996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2634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hidden="1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1994</v>
      </c>
      <c r="I3781" s="64" t="s">
        <v>1995</v>
      </c>
      <c r="J3781" s="64" t="s">
        <v>1996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2680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hidden="1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1862</v>
      </c>
      <c r="F3782" s="8" t="s">
        <v>1862</v>
      </c>
      <c r="G3782" s="8" t="s">
        <v>1862</v>
      </c>
      <c r="H3782" s="101" t="s">
        <v>1994</v>
      </c>
      <c r="I3782" s="64" t="s">
        <v>1995</v>
      </c>
      <c r="J3782" s="64" t="s">
        <v>1996</v>
      </c>
      <c r="K3782" s="64" t="s">
        <v>32</v>
      </c>
      <c r="L3782" s="8" t="s">
        <v>1862</v>
      </c>
      <c r="M3782" s="64"/>
      <c r="N3782" s="8" t="s">
        <v>57</v>
      </c>
      <c r="O3782" s="8" t="s">
        <v>80</v>
      </c>
      <c r="P3782" s="10">
        <v>0</v>
      </c>
      <c r="Q3782" s="166" t="s">
        <v>2683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hidden="1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2685</v>
      </c>
      <c r="F3783" s="8" t="s">
        <v>2686</v>
      </c>
      <c r="G3783" s="8" t="s">
        <v>2685</v>
      </c>
      <c r="H3783" s="101" t="s">
        <v>1994</v>
      </c>
      <c r="I3783" s="64" t="s">
        <v>1995</v>
      </c>
      <c r="J3783" s="64" t="s">
        <v>1996</v>
      </c>
      <c r="K3783" s="64" t="s">
        <v>32</v>
      </c>
      <c r="L3783" s="8" t="s">
        <v>2685</v>
      </c>
      <c r="M3783" s="64"/>
      <c r="N3783" s="8" t="s">
        <v>40</v>
      </c>
      <c r="O3783" s="8" t="s">
        <v>41</v>
      </c>
      <c r="P3783" s="10">
        <v>0.02</v>
      </c>
      <c r="Q3783" s="166" t="s">
        <v>2687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hidden="1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2688</v>
      </c>
      <c r="F3784" s="8" t="s">
        <v>2688</v>
      </c>
      <c r="G3784" s="8" t="s">
        <v>2688</v>
      </c>
      <c r="H3784" s="101" t="s">
        <v>1994</v>
      </c>
      <c r="I3784" s="64" t="s">
        <v>1995</v>
      </c>
      <c r="J3784" s="64" t="s">
        <v>1996</v>
      </c>
      <c r="K3784" s="64" t="s">
        <v>32</v>
      </c>
      <c r="L3784" s="8" t="s">
        <v>2688</v>
      </c>
      <c r="M3784" s="64"/>
      <c r="N3784" s="8" t="s">
        <v>40</v>
      </c>
      <c r="O3784" s="8" t="s">
        <v>41</v>
      </c>
      <c r="P3784" s="10">
        <v>0.03</v>
      </c>
      <c r="Q3784" s="166" t="s">
        <v>2689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hidden="1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2695</v>
      </c>
      <c r="F3785" s="8" t="s">
        <v>2695</v>
      </c>
      <c r="G3785" s="8" t="s">
        <v>2695</v>
      </c>
      <c r="H3785" s="101" t="s">
        <v>1994</v>
      </c>
      <c r="I3785" s="64" t="s">
        <v>1995</v>
      </c>
      <c r="J3785" s="64" t="s">
        <v>1996</v>
      </c>
      <c r="K3785" s="64" t="s">
        <v>32</v>
      </c>
      <c r="L3785" s="8" t="s">
        <v>2695</v>
      </c>
      <c r="M3785" s="64"/>
      <c r="N3785" s="8" t="s">
        <v>40</v>
      </c>
      <c r="O3785" s="8" t="s">
        <v>80</v>
      </c>
      <c r="P3785" s="10">
        <v>0</v>
      </c>
      <c r="Q3785" s="166" t="s">
        <v>2696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2697</v>
      </c>
      <c r="AH3785" s="10"/>
      <c r="AI3785" t="e">
        <v>#N/A</v>
      </c>
    </row>
    <row r="3786" spans="1:35" ht="14.25" hidden="1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1994</v>
      </c>
      <c r="I3786" s="64" t="s">
        <v>1995</v>
      </c>
      <c r="J3786" s="64" t="s">
        <v>1996</v>
      </c>
      <c r="K3786" s="64" t="s">
        <v>32</v>
      </c>
      <c r="L3786" s="8" t="s">
        <v>2698</v>
      </c>
      <c r="M3786" s="64"/>
      <c r="N3786" s="8" t="s">
        <v>57</v>
      </c>
      <c r="O3786" s="8" t="s">
        <v>41</v>
      </c>
      <c r="P3786" s="10">
        <v>0.06</v>
      </c>
      <c r="Q3786" s="166" t="s">
        <v>2699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hidden="1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1994</v>
      </c>
      <c r="I3787" s="64" t="s">
        <v>1995</v>
      </c>
      <c r="J3787" s="64" t="s">
        <v>1996</v>
      </c>
      <c r="K3787" s="64" t="s">
        <v>32</v>
      </c>
      <c r="L3787" s="8" t="s">
        <v>1989</v>
      </c>
      <c r="M3787" s="64"/>
      <c r="N3787" s="8" t="s">
        <v>57</v>
      </c>
      <c r="O3787" s="8" t="s">
        <v>41</v>
      </c>
      <c r="P3787" s="10">
        <v>0.1</v>
      </c>
      <c r="Q3787" s="166" t="s">
        <v>2700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hidden="1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1994</v>
      </c>
      <c r="I3788" s="64" t="s">
        <v>1995</v>
      </c>
      <c r="J3788" s="64" t="s">
        <v>1996</v>
      </c>
      <c r="K3788" s="64" t="s">
        <v>32</v>
      </c>
      <c r="L3788" s="8" t="s">
        <v>2704</v>
      </c>
      <c r="M3788" s="64"/>
      <c r="N3788" s="8" t="s">
        <v>57</v>
      </c>
      <c r="O3788" s="8" t="s">
        <v>41</v>
      </c>
      <c r="P3788" s="10">
        <v>0.15</v>
      </c>
      <c r="Q3788" s="166" t="s">
        <v>2705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hidden="1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2709</v>
      </c>
      <c r="F3789" s="8" t="s">
        <v>2709</v>
      </c>
      <c r="G3789" s="8" t="s">
        <v>2709</v>
      </c>
      <c r="H3789" s="101" t="s">
        <v>1994</v>
      </c>
      <c r="I3789" s="64" t="s">
        <v>1995</v>
      </c>
      <c r="J3789" s="64" t="s">
        <v>1996</v>
      </c>
      <c r="K3789" s="64" t="s">
        <v>32</v>
      </c>
      <c r="L3789" s="8" t="s">
        <v>2709</v>
      </c>
      <c r="M3789" s="64"/>
      <c r="N3789" s="8" t="s">
        <v>40</v>
      </c>
      <c r="O3789" s="8" t="s">
        <v>41</v>
      </c>
      <c r="P3789" s="10">
        <v>0.02</v>
      </c>
      <c r="Q3789" s="166" t="s">
        <v>2710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hidden="1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2711</v>
      </c>
      <c r="F3790" s="8" t="s">
        <v>2711</v>
      </c>
      <c r="G3790" s="8" t="s">
        <v>2711</v>
      </c>
      <c r="H3790" s="101" t="s">
        <v>1994</v>
      </c>
      <c r="I3790" s="64" t="s">
        <v>1995</v>
      </c>
      <c r="J3790" s="64" t="s">
        <v>1996</v>
      </c>
      <c r="K3790" s="64" t="s">
        <v>32</v>
      </c>
      <c r="L3790" s="8" t="s">
        <v>2711</v>
      </c>
      <c r="M3790" s="64"/>
      <c r="N3790" s="8" t="s">
        <v>57</v>
      </c>
      <c r="O3790" s="8" t="s">
        <v>41</v>
      </c>
      <c r="P3790" s="10">
        <v>0.06</v>
      </c>
      <c r="Q3790" s="166" t="s">
        <v>2712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hidden="1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2583</v>
      </c>
      <c r="F3791" s="8" t="s">
        <v>2583</v>
      </c>
      <c r="G3791" s="8" t="s">
        <v>2583</v>
      </c>
      <c r="H3791" s="101" t="s">
        <v>1994</v>
      </c>
      <c r="I3791" s="64" t="s">
        <v>1995</v>
      </c>
      <c r="J3791" s="64" t="s">
        <v>1996</v>
      </c>
      <c r="K3791" s="64" t="s">
        <v>32</v>
      </c>
      <c r="L3791" s="8" t="s">
        <v>2583</v>
      </c>
      <c r="M3791" s="64"/>
      <c r="N3791" s="8" t="s">
        <v>40</v>
      </c>
      <c r="O3791" s="8" t="s">
        <v>41</v>
      </c>
      <c r="P3791" s="10">
        <v>0.04</v>
      </c>
      <c r="Q3791" s="166" t="s">
        <v>2584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hidden="1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1994</v>
      </c>
      <c r="I3792" s="64" t="s">
        <v>1995</v>
      </c>
      <c r="J3792" s="64" t="s">
        <v>1996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2713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hidden="1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1994</v>
      </c>
      <c r="I3793" s="64" t="s">
        <v>1995</v>
      </c>
      <c r="J3793" s="64" t="s">
        <v>1996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2715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hidden="1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1994</v>
      </c>
      <c r="I3794" s="64" t="s">
        <v>1995</v>
      </c>
      <c r="J3794" s="64" t="s">
        <v>1996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2716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hidden="1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1994</v>
      </c>
      <c r="I3795" s="64" t="s">
        <v>1995</v>
      </c>
      <c r="J3795" s="64" t="s">
        <v>1996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2717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hidden="1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1994</v>
      </c>
      <c r="I3796" s="64" t="s">
        <v>1995</v>
      </c>
      <c r="J3796" s="64" t="s">
        <v>1996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2718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hidden="1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1994</v>
      </c>
      <c r="I3797" s="64" t="s">
        <v>1995</v>
      </c>
      <c r="J3797" s="64" t="s">
        <v>1996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2718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hidden="1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1994</v>
      </c>
      <c r="I3798" s="64" t="s">
        <v>1995</v>
      </c>
      <c r="J3798" s="64" t="s">
        <v>1996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2715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hidden="1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1994</v>
      </c>
      <c r="I3799" s="64" t="s">
        <v>1995</v>
      </c>
      <c r="J3799" s="64" t="s">
        <v>1996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2716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hidden="1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1994</v>
      </c>
      <c r="I3800" s="64" t="s">
        <v>1995</v>
      </c>
      <c r="J3800" s="64" t="s">
        <v>1996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2719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hidden="1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1994</v>
      </c>
      <c r="I3801" s="64" t="s">
        <v>1995</v>
      </c>
      <c r="J3801" s="64" t="s">
        <v>1996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2720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hidden="1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1994</v>
      </c>
      <c r="I3802" s="64" t="s">
        <v>1995</v>
      </c>
      <c r="J3802" s="64" t="s">
        <v>1996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2721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hidden="1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1994</v>
      </c>
      <c r="I3803" s="64" t="s">
        <v>1995</v>
      </c>
      <c r="J3803" s="64" t="s">
        <v>1996</v>
      </c>
      <c r="K3803" s="64" t="s">
        <v>32</v>
      </c>
      <c r="L3803" s="8" t="s">
        <v>2722</v>
      </c>
      <c r="M3803" s="64"/>
      <c r="N3803" s="8" t="s">
        <v>57</v>
      </c>
      <c r="O3803" s="8" t="s">
        <v>80</v>
      </c>
      <c r="P3803" s="10">
        <v>0</v>
      </c>
      <c r="Q3803" s="166" t="s">
        <v>2723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hidden="1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1994</v>
      </c>
      <c r="I3804" s="64" t="s">
        <v>1995</v>
      </c>
      <c r="J3804" s="64" t="s">
        <v>1996</v>
      </c>
      <c r="K3804" s="64" t="s">
        <v>32</v>
      </c>
      <c r="L3804" s="8" t="s">
        <v>2724</v>
      </c>
      <c r="M3804" s="64"/>
      <c r="N3804" s="8" t="s">
        <v>57</v>
      </c>
      <c r="O3804" s="8" t="s">
        <v>80</v>
      </c>
      <c r="P3804" s="10">
        <v>0</v>
      </c>
      <c r="Q3804" s="166" t="s">
        <v>2725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hidden="1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2726</v>
      </c>
      <c r="F3805" s="8" t="s">
        <v>2726</v>
      </c>
      <c r="G3805" s="8" t="s">
        <v>2726</v>
      </c>
      <c r="H3805" s="101" t="s">
        <v>1994</v>
      </c>
      <c r="I3805" s="64" t="s">
        <v>1995</v>
      </c>
      <c r="J3805" s="64" t="s">
        <v>1996</v>
      </c>
      <c r="K3805" s="64" t="s">
        <v>32</v>
      </c>
      <c r="L3805" s="8" t="s">
        <v>2727</v>
      </c>
      <c r="M3805" s="64"/>
      <c r="N3805" s="8" t="s">
        <v>40</v>
      </c>
      <c r="O3805" s="8" t="s">
        <v>41</v>
      </c>
      <c r="P3805" s="10">
        <v>0.03</v>
      </c>
      <c r="Q3805" s="166" t="s">
        <v>2728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hidden="1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2726</v>
      </c>
      <c r="F3806" s="8" t="s">
        <v>2726</v>
      </c>
      <c r="G3806" s="8" t="s">
        <v>2726</v>
      </c>
      <c r="H3806" s="101" t="s">
        <v>1994</v>
      </c>
      <c r="I3806" s="64" t="s">
        <v>1995</v>
      </c>
      <c r="J3806" s="64" t="s">
        <v>1996</v>
      </c>
      <c r="K3806" s="64" t="s">
        <v>32</v>
      </c>
      <c r="L3806" s="8" t="s">
        <v>2729</v>
      </c>
      <c r="M3806" s="64"/>
      <c r="N3806" s="8" t="s">
        <v>40</v>
      </c>
      <c r="O3806" s="8" t="s">
        <v>41</v>
      </c>
      <c r="P3806" s="10">
        <v>0.03</v>
      </c>
      <c r="Q3806" s="166" t="s">
        <v>2730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hidden="1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2726</v>
      </c>
      <c r="F3807" s="8" t="s">
        <v>2726</v>
      </c>
      <c r="G3807" s="8" t="s">
        <v>2726</v>
      </c>
      <c r="H3807" s="101" t="s">
        <v>1994</v>
      </c>
      <c r="I3807" s="64" t="s">
        <v>1995</v>
      </c>
      <c r="J3807" s="64" t="s">
        <v>1996</v>
      </c>
      <c r="K3807" s="64" t="s">
        <v>32</v>
      </c>
      <c r="L3807" s="8" t="s">
        <v>2731</v>
      </c>
      <c r="M3807" s="64"/>
      <c r="N3807" s="8" t="s">
        <v>40</v>
      </c>
      <c r="O3807" s="8" t="s">
        <v>41</v>
      </c>
      <c r="P3807" s="10">
        <v>0.03</v>
      </c>
      <c r="Q3807" s="166" t="s">
        <v>2732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hidden="1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1994</v>
      </c>
      <c r="I3808" s="64" t="s">
        <v>1995</v>
      </c>
      <c r="J3808" s="64" t="s">
        <v>1996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2734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hidden="1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2735</v>
      </c>
      <c r="F3809" s="8" t="s">
        <v>2735</v>
      </c>
      <c r="G3809" s="8" t="s">
        <v>2735</v>
      </c>
      <c r="H3809" s="101" t="s">
        <v>1994</v>
      </c>
      <c r="I3809" s="64" t="s">
        <v>1995</v>
      </c>
      <c r="J3809" s="64" t="s">
        <v>1996</v>
      </c>
      <c r="K3809" s="64" t="s">
        <v>32</v>
      </c>
      <c r="L3809" s="8" t="s">
        <v>2735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hidden="1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1846</v>
      </c>
      <c r="F3810" s="8" t="s">
        <v>2736</v>
      </c>
      <c r="G3810" s="8" t="s">
        <v>1846</v>
      </c>
      <c r="H3810" s="101" t="s">
        <v>1994</v>
      </c>
      <c r="I3810" s="64" t="s">
        <v>1995</v>
      </c>
      <c r="J3810" s="64" t="s">
        <v>1996</v>
      </c>
      <c r="K3810" s="64" t="s">
        <v>32</v>
      </c>
      <c r="L3810" s="8" t="s">
        <v>1846</v>
      </c>
      <c r="M3810" s="64"/>
      <c r="N3810" s="8" t="s">
        <v>40</v>
      </c>
      <c r="O3810" s="8" t="s">
        <v>41</v>
      </c>
      <c r="P3810" s="10">
        <v>0.02</v>
      </c>
      <c r="Q3810" s="166" t="s">
        <v>2737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hidden="1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2738</v>
      </c>
      <c r="G3811" s="8" t="s">
        <v>1363</v>
      </c>
      <c r="H3811" s="101" t="s">
        <v>1994</v>
      </c>
      <c r="I3811" s="64" t="s">
        <v>1995</v>
      </c>
      <c r="J3811" s="64" t="s">
        <v>1996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2739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hidden="1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2740</v>
      </c>
      <c r="F3812" s="8" t="s">
        <v>2740</v>
      </c>
      <c r="G3812" s="8" t="s">
        <v>2740</v>
      </c>
      <c r="H3812" s="101" t="s">
        <v>1994</v>
      </c>
      <c r="I3812" s="64" t="s">
        <v>1995</v>
      </c>
      <c r="J3812" s="64" t="s">
        <v>1996</v>
      </c>
      <c r="K3812" s="64" t="s">
        <v>32</v>
      </c>
      <c r="L3812" s="8" t="s">
        <v>2740</v>
      </c>
      <c r="M3812" s="64"/>
      <c r="N3812" s="8" t="s">
        <v>40</v>
      </c>
      <c r="O3812" s="8" t="s">
        <v>41</v>
      </c>
      <c r="P3812" s="10">
        <v>0.03</v>
      </c>
      <c r="Q3812" s="166" t="s">
        <v>2741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hidden="1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2742</v>
      </c>
      <c r="F3813" s="8" t="s">
        <v>2742</v>
      </c>
      <c r="G3813" s="8" t="s">
        <v>2742</v>
      </c>
      <c r="H3813" s="101" t="s">
        <v>1994</v>
      </c>
      <c r="I3813" s="64" t="s">
        <v>1995</v>
      </c>
      <c r="J3813" s="64" t="s">
        <v>1996</v>
      </c>
      <c r="K3813" s="64" t="s">
        <v>32</v>
      </c>
      <c r="L3813" s="8" t="s">
        <v>2742</v>
      </c>
      <c r="M3813" s="64"/>
      <c r="N3813" s="8" t="s">
        <v>40</v>
      </c>
      <c r="O3813" s="8" t="s">
        <v>80</v>
      </c>
      <c r="P3813" s="10">
        <v>0</v>
      </c>
      <c r="Q3813" s="166" t="s">
        <v>2743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3498</v>
      </c>
      <c r="AF3813" s="64"/>
      <c r="AG3813" s="14" t="s">
        <v>51</v>
      </c>
      <c r="AH3813" s="10">
        <v>0</v>
      </c>
      <c r="AI3813" t="e">
        <v>#N/A</v>
      </c>
    </row>
    <row r="3814" spans="1:35" ht="14.25" hidden="1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1994</v>
      </c>
      <c r="I3814" s="64" t="s">
        <v>1995</v>
      </c>
      <c r="J3814" s="64" t="s">
        <v>1996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2744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hidden="1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1994</v>
      </c>
      <c r="I3815" s="64" t="s">
        <v>1995</v>
      </c>
      <c r="J3815" s="64" t="s">
        <v>1996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2745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hidden="1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1994</v>
      </c>
      <c r="I3816" s="64" t="s">
        <v>1995</v>
      </c>
      <c r="J3816" s="64" t="s">
        <v>1996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2746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hidden="1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1994</v>
      </c>
      <c r="I3817" s="64" t="s">
        <v>1995</v>
      </c>
      <c r="J3817" s="64" t="s">
        <v>1996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2746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hidden="1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2750</v>
      </c>
      <c r="F3818" s="8" t="s">
        <v>2750</v>
      </c>
      <c r="G3818" s="8" t="s">
        <v>2750</v>
      </c>
      <c r="H3818" s="101" t="s">
        <v>1994</v>
      </c>
      <c r="I3818" s="64" t="s">
        <v>1995</v>
      </c>
      <c r="J3818" s="64" t="s">
        <v>1996</v>
      </c>
      <c r="K3818" s="64" t="s">
        <v>32</v>
      </c>
      <c r="L3818" s="8" t="s">
        <v>2751</v>
      </c>
      <c r="M3818" s="64"/>
      <c r="N3818" s="8" t="s">
        <v>40</v>
      </c>
      <c r="O3818" s="8" t="s">
        <v>80</v>
      </c>
      <c r="P3818" s="10">
        <v>0</v>
      </c>
      <c r="Q3818" s="166" t="s">
        <v>2752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hidden="1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1994</v>
      </c>
      <c r="I3819" s="64" t="s">
        <v>1995</v>
      </c>
      <c r="J3819" s="64" t="s">
        <v>1996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2753</v>
      </c>
      <c r="R3819" s="64" t="s">
        <v>3499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hidden="1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2754</v>
      </c>
      <c r="F3820" s="8" t="s">
        <v>2755</v>
      </c>
      <c r="G3820" s="8" t="s">
        <v>2754</v>
      </c>
      <c r="H3820" s="101" t="s">
        <v>1994</v>
      </c>
      <c r="I3820" s="64" t="s">
        <v>1995</v>
      </c>
      <c r="J3820" s="64" t="s">
        <v>1996</v>
      </c>
      <c r="K3820" s="64" t="s">
        <v>32</v>
      </c>
      <c r="L3820" s="8" t="s">
        <v>2756</v>
      </c>
      <c r="M3820" s="64"/>
      <c r="N3820" s="8" t="s">
        <v>40</v>
      </c>
      <c r="O3820" s="8" t="s">
        <v>41</v>
      </c>
      <c r="P3820" s="10">
        <v>0.02</v>
      </c>
      <c r="Q3820" s="166" t="s">
        <v>2757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hidden="1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2758</v>
      </c>
      <c r="F3821" s="8" t="s">
        <v>2758</v>
      </c>
      <c r="G3821" s="8" t="s">
        <v>2758</v>
      </c>
      <c r="H3821" s="101" t="s">
        <v>1994</v>
      </c>
      <c r="I3821" s="64" t="s">
        <v>1995</v>
      </c>
      <c r="J3821" s="64" t="s">
        <v>1996</v>
      </c>
      <c r="K3821" s="64" t="s">
        <v>32</v>
      </c>
      <c r="L3821" s="8" t="s">
        <v>2758</v>
      </c>
      <c r="M3821" s="64"/>
      <c r="N3821" s="8" t="s">
        <v>57</v>
      </c>
      <c r="O3821" s="8" t="s">
        <v>41</v>
      </c>
      <c r="P3821" s="10">
        <v>0.03</v>
      </c>
      <c r="Q3821" s="166" t="s">
        <v>2759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hidden="1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2761</v>
      </c>
      <c r="F3822" s="8" t="s">
        <v>3500</v>
      </c>
      <c r="G3822" s="8" t="s">
        <v>2761</v>
      </c>
      <c r="H3822" s="101" t="s">
        <v>1994</v>
      </c>
      <c r="I3822" s="64" t="s">
        <v>1995</v>
      </c>
      <c r="J3822" s="64" t="s">
        <v>1996</v>
      </c>
      <c r="K3822" s="64" t="s">
        <v>32</v>
      </c>
      <c r="L3822" s="8" t="s">
        <v>2761</v>
      </c>
      <c r="M3822" s="64"/>
      <c r="N3822" s="8" t="s">
        <v>40</v>
      </c>
      <c r="O3822" s="8" t="s">
        <v>80</v>
      </c>
      <c r="P3822" s="10">
        <v>0</v>
      </c>
      <c r="Q3822" s="166" t="s">
        <v>3501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hidden="1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2763</v>
      </c>
      <c r="F3823" s="8" t="s">
        <v>2763</v>
      </c>
      <c r="G3823" s="8" t="s">
        <v>2763</v>
      </c>
      <c r="H3823" s="101" t="s">
        <v>1994</v>
      </c>
      <c r="I3823" s="64" t="s">
        <v>1995</v>
      </c>
      <c r="J3823" s="64" t="s">
        <v>1996</v>
      </c>
      <c r="K3823" s="64" t="s">
        <v>32</v>
      </c>
      <c r="L3823" s="8" t="s">
        <v>2763</v>
      </c>
      <c r="M3823" s="64"/>
      <c r="N3823" s="8" t="s">
        <v>40</v>
      </c>
      <c r="O3823" s="8" t="s">
        <v>41</v>
      </c>
      <c r="P3823" s="10">
        <v>0.02</v>
      </c>
      <c r="Q3823" s="166" t="s">
        <v>2764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hidden="1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2765</v>
      </c>
      <c r="F3824" s="8" t="s">
        <v>2765</v>
      </c>
      <c r="G3824" s="8" t="s">
        <v>2765</v>
      </c>
      <c r="H3824" s="101" t="s">
        <v>1994</v>
      </c>
      <c r="I3824" s="64" t="s">
        <v>1995</v>
      </c>
      <c r="J3824" s="64" t="s">
        <v>1996</v>
      </c>
      <c r="K3824" s="64" t="s">
        <v>32</v>
      </c>
      <c r="L3824" s="8" t="s">
        <v>2766</v>
      </c>
      <c r="M3824" s="64"/>
      <c r="N3824" s="8" t="s">
        <v>40</v>
      </c>
      <c r="O3824" s="8" t="s">
        <v>41</v>
      </c>
      <c r="P3824" s="10">
        <v>0.02</v>
      </c>
      <c r="Q3824" s="166" t="s">
        <v>2767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hidden="1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2765</v>
      </c>
      <c r="F3825" s="8" t="s">
        <v>2765</v>
      </c>
      <c r="G3825" s="8" t="s">
        <v>2765</v>
      </c>
      <c r="H3825" s="101" t="s">
        <v>1994</v>
      </c>
      <c r="I3825" s="64" t="s">
        <v>1995</v>
      </c>
      <c r="J3825" s="64" t="s">
        <v>1996</v>
      </c>
      <c r="K3825" s="64" t="s">
        <v>32</v>
      </c>
      <c r="L3825" s="8" t="s">
        <v>2768</v>
      </c>
      <c r="M3825" s="64"/>
      <c r="N3825" s="8" t="s">
        <v>40</v>
      </c>
      <c r="O3825" s="8" t="s">
        <v>41</v>
      </c>
      <c r="P3825" s="10">
        <v>0.02</v>
      </c>
      <c r="Q3825" s="166" t="s">
        <v>2769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hidden="1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2777</v>
      </c>
      <c r="F3826" s="8" t="s">
        <v>2777</v>
      </c>
      <c r="G3826" s="8" t="s">
        <v>2777</v>
      </c>
      <c r="H3826" s="101" t="s">
        <v>1994</v>
      </c>
      <c r="I3826" s="64" t="s">
        <v>1995</v>
      </c>
      <c r="J3826" s="64" t="s">
        <v>1996</v>
      </c>
      <c r="K3826" s="64" t="s">
        <v>32</v>
      </c>
      <c r="L3826" s="8" t="s">
        <v>2777</v>
      </c>
      <c r="M3826" s="64"/>
      <c r="N3826" s="8" t="s">
        <v>40</v>
      </c>
      <c r="O3826" s="8" t="s">
        <v>41</v>
      </c>
      <c r="P3826" s="10">
        <v>0.02</v>
      </c>
      <c r="Q3826" s="166" t="s">
        <v>2778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hidden="1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2779</v>
      </c>
      <c r="F3827" s="8" t="s">
        <v>2779</v>
      </c>
      <c r="G3827" s="8" t="s">
        <v>2779</v>
      </c>
      <c r="H3827" s="101" t="s">
        <v>1994</v>
      </c>
      <c r="I3827" s="64" t="s">
        <v>1995</v>
      </c>
      <c r="J3827" s="64" t="s">
        <v>1996</v>
      </c>
      <c r="K3827" s="64" t="s">
        <v>32</v>
      </c>
      <c r="L3827" s="8" t="s">
        <v>2780</v>
      </c>
      <c r="M3827" s="64"/>
      <c r="N3827" s="8" t="s">
        <v>40</v>
      </c>
      <c r="O3827" s="8" t="s">
        <v>41</v>
      </c>
      <c r="P3827" s="10">
        <v>0.02</v>
      </c>
      <c r="Q3827" s="166" t="s">
        <v>2781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hidden="1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2782</v>
      </c>
      <c r="F3828" s="8" t="s">
        <v>2783</v>
      </c>
      <c r="G3828" s="8" t="s">
        <v>2782</v>
      </c>
      <c r="H3828" s="101" t="s">
        <v>1994</v>
      </c>
      <c r="I3828" s="64" t="s">
        <v>1995</v>
      </c>
      <c r="J3828" s="64" t="s">
        <v>1996</v>
      </c>
      <c r="K3828" s="64" t="s">
        <v>32</v>
      </c>
      <c r="L3828" s="8" t="s">
        <v>2784</v>
      </c>
      <c r="M3828" s="64"/>
      <c r="N3828" s="8" t="s">
        <v>57</v>
      </c>
      <c r="O3828" s="8" t="s">
        <v>80</v>
      </c>
      <c r="P3828" s="10">
        <v>0</v>
      </c>
      <c r="Q3828" s="166" t="s">
        <v>2785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hidden="1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2786</v>
      </c>
      <c r="F3829" s="8" t="s">
        <v>2786</v>
      </c>
      <c r="G3829" s="8" t="s">
        <v>2786</v>
      </c>
      <c r="H3829" s="101" t="s">
        <v>1994</v>
      </c>
      <c r="I3829" s="64" t="s">
        <v>1995</v>
      </c>
      <c r="J3829" s="64" t="s">
        <v>1996</v>
      </c>
      <c r="K3829" s="64" t="s">
        <v>32</v>
      </c>
      <c r="L3829" s="8" t="s">
        <v>2786</v>
      </c>
      <c r="M3829" s="64"/>
      <c r="N3829" s="8" t="s">
        <v>40</v>
      </c>
      <c r="O3829" s="8" t="s">
        <v>41</v>
      </c>
      <c r="P3829" s="10">
        <v>0.02</v>
      </c>
      <c r="Q3829" s="166" t="s">
        <v>2787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hidden="1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2788</v>
      </c>
      <c r="F3830" s="8" t="s">
        <v>2789</v>
      </c>
      <c r="G3830" s="8" t="s">
        <v>2788</v>
      </c>
      <c r="H3830" s="101" t="s">
        <v>1994</v>
      </c>
      <c r="I3830" s="64" t="s">
        <v>1995</v>
      </c>
      <c r="J3830" s="64" t="s">
        <v>1996</v>
      </c>
      <c r="K3830" s="64" t="s">
        <v>32</v>
      </c>
      <c r="L3830" s="8" t="s">
        <v>2784</v>
      </c>
      <c r="M3830" s="64"/>
      <c r="N3830" s="8" t="s">
        <v>57</v>
      </c>
      <c r="O3830" s="8" t="s">
        <v>41</v>
      </c>
      <c r="P3830" s="10">
        <v>0.1</v>
      </c>
      <c r="Q3830" s="166" t="s">
        <v>2790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hidden="1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2788</v>
      </c>
      <c r="F3831" s="8" t="s">
        <v>2789</v>
      </c>
      <c r="G3831" s="8" t="s">
        <v>2788</v>
      </c>
      <c r="H3831" s="101" t="s">
        <v>1994</v>
      </c>
      <c r="I3831" s="64" t="s">
        <v>1995</v>
      </c>
      <c r="J3831" s="64" t="s">
        <v>1996</v>
      </c>
      <c r="K3831" s="64" t="s">
        <v>32</v>
      </c>
      <c r="L3831" s="8" t="s">
        <v>2784</v>
      </c>
      <c r="M3831" s="64"/>
      <c r="N3831" s="8" t="s">
        <v>57</v>
      </c>
      <c r="O3831" s="8" t="s">
        <v>41</v>
      </c>
      <c r="P3831" s="10">
        <v>0.1</v>
      </c>
      <c r="Q3831" s="166" t="s">
        <v>2791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hidden="1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2792</v>
      </c>
      <c r="F3832" s="8" t="s">
        <v>2792</v>
      </c>
      <c r="G3832" s="8" t="s">
        <v>2792</v>
      </c>
      <c r="H3832" s="101" t="s">
        <v>1994</v>
      </c>
      <c r="I3832" s="64" t="s">
        <v>1995</v>
      </c>
      <c r="J3832" s="64" t="s">
        <v>1996</v>
      </c>
      <c r="K3832" s="64" t="s">
        <v>32</v>
      </c>
      <c r="L3832" s="8" t="s">
        <v>2788</v>
      </c>
      <c r="M3832" s="64"/>
      <c r="N3832" s="8" t="s">
        <v>57</v>
      </c>
      <c r="O3832" s="8" t="s">
        <v>41</v>
      </c>
      <c r="P3832" s="10">
        <v>0.02</v>
      </c>
      <c r="Q3832" s="166" t="s">
        <v>2793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hidden="1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2794</v>
      </c>
      <c r="F3833" s="8" t="s">
        <v>2794</v>
      </c>
      <c r="G3833" s="8" t="s">
        <v>2794</v>
      </c>
      <c r="H3833" s="101" t="s">
        <v>1994</v>
      </c>
      <c r="I3833" s="64" t="s">
        <v>1995</v>
      </c>
      <c r="J3833" s="64" t="s">
        <v>1996</v>
      </c>
      <c r="K3833" s="64" t="s">
        <v>32</v>
      </c>
      <c r="L3833" s="8" t="s">
        <v>2794</v>
      </c>
      <c r="M3833" s="64"/>
      <c r="N3833" s="8" t="s">
        <v>57</v>
      </c>
      <c r="O3833" s="8" t="s">
        <v>41</v>
      </c>
      <c r="P3833" s="10">
        <v>0.06</v>
      </c>
      <c r="Q3833" s="166" t="s">
        <v>2795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hidden="1" customHeight="1">
      <c r="A3834" s="7">
        <v>43862</v>
      </c>
      <c r="B3834" s="8" t="s">
        <v>32</v>
      </c>
      <c r="C3834" s="8" t="s">
        <v>1329</v>
      </c>
      <c r="D3834" s="8" t="s">
        <v>1881</v>
      </c>
      <c r="E3834" s="8" t="s">
        <v>2796</v>
      </c>
      <c r="F3834" s="8" t="s">
        <v>2796</v>
      </c>
      <c r="G3834" s="8" t="s">
        <v>2796</v>
      </c>
      <c r="H3834" s="101" t="s">
        <v>1994</v>
      </c>
      <c r="I3834" s="64" t="s">
        <v>1995</v>
      </c>
      <c r="J3834" s="64" t="s">
        <v>1996</v>
      </c>
      <c r="K3834" s="64" t="s">
        <v>32</v>
      </c>
      <c r="L3834" s="8" t="s">
        <v>2796</v>
      </c>
      <c r="M3834" s="64"/>
      <c r="N3834" s="8" t="s">
        <v>40</v>
      </c>
      <c r="O3834" s="8" t="s">
        <v>80</v>
      </c>
      <c r="P3834" s="10">
        <v>0</v>
      </c>
      <c r="Q3834" s="166" t="s">
        <v>2797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hidden="1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2798</v>
      </c>
      <c r="F3835" s="8" t="s">
        <v>2798</v>
      </c>
      <c r="G3835" s="8" t="s">
        <v>2798</v>
      </c>
      <c r="H3835" s="101" t="s">
        <v>1994</v>
      </c>
      <c r="I3835" s="64" t="s">
        <v>1995</v>
      </c>
      <c r="J3835" s="64" t="s">
        <v>1996</v>
      </c>
      <c r="K3835" s="64" t="s">
        <v>32</v>
      </c>
      <c r="L3835" s="8" t="s">
        <v>2799</v>
      </c>
      <c r="M3835" s="64"/>
      <c r="N3835" s="8" t="s">
        <v>331</v>
      </c>
      <c r="O3835" s="8" t="s">
        <v>41</v>
      </c>
      <c r="P3835" s="10">
        <v>0.04</v>
      </c>
      <c r="Q3835" s="166" t="s">
        <v>2800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hidden="1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1994</v>
      </c>
      <c r="I3836" s="64" t="s">
        <v>1995</v>
      </c>
      <c r="J3836" s="64" t="s">
        <v>1996</v>
      </c>
      <c r="K3836" s="64" t="s">
        <v>32</v>
      </c>
      <c r="L3836" s="8" t="s">
        <v>2801</v>
      </c>
      <c r="M3836" s="64"/>
      <c r="N3836" s="8" t="s">
        <v>57</v>
      </c>
      <c r="O3836" s="8" t="s">
        <v>41</v>
      </c>
      <c r="P3836" s="10">
        <v>0.02</v>
      </c>
      <c r="Q3836" s="166" t="s">
        <v>2802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hidden="1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1994</v>
      </c>
      <c r="I3837" s="64" t="s">
        <v>1995</v>
      </c>
      <c r="J3837" s="64" t="s">
        <v>1996</v>
      </c>
      <c r="K3837" s="64" t="s">
        <v>32</v>
      </c>
      <c r="L3837" s="8" t="s">
        <v>2801</v>
      </c>
      <c r="M3837" s="64"/>
      <c r="N3837" s="8" t="s">
        <v>40</v>
      </c>
      <c r="O3837" s="8" t="s">
        <v>80</v>
      </c>
      <c r="P3837" s="10">
        <v>0</v>
      </c>
      <c r="Q3837" s="166" t="s">
        <v>2802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hidden="1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2803</v>
      </c>
      <c r="F3838" s="8" t="s">
        <v>2803</v>
      </c>
      <c r="G3838" s="8" t="s">
        <v>2803</v>
      </c>
      <c r="H3838" s="101" t="s">
        <v>1994</v>
      </c>
      <c r="I3838" s="64" t="s">
        <v>1995</v>
      </c>
      <c r="J3838" s="64" t="s">
        <v>1996</v>
      </c>
      <c r="K3838" s="64" t="s">
        <v>32</v>
      </c>
      <c r="L3838" s="8" t="s">
        <v>2803</v>
      </c>
      <c r="M3838" s="64"/>
      <c r="N3838" s="8" t="s">
        <v>40</v>
      </c>
      <c r="O3838" s="8" t="s">
        <v>80</v>
      </c>
      <c r="P3838" s="10">
        <v>0</v>
      </c>
      <c r="Q3838" s="166" t="s">
        <v>2804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hidden="1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1873</v>
      </c>
      <c r="F3839" s="8" t="s">
        <v>1883</v>
      </c>
      <c r="G3839" s="8" t="s">
        <v>1873</v>
      </c>
      <c r="H3839" s="101" t="s">
        <v>1994</v>
      </c>
      <c r="I3839" s="64" t="s">
        <v>1995</v>
      </c>
      <c r="J3839" s="64" t="s">
        <v>1996</v>
      </c>
      <c r="K3839" s="64" t="s">
        <v>32</v>
      </c>
      <c r="L3839" s="8" t="s">
        <v>1884</v>
      </c>
      <c r="M3839" s="64"/>
      <c r="N3839" s="8" t="s">
        <v>40</v>
      </c>
      <c r="O3839" s="8" t="s">
        <v>80</v>
      </c>
      <c r="P3839" s="10">
        <v>0</v>
      </c>
      <c r="Q3839" s="166" t="s">
        <v>2810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hidden="1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2811</v>
      </c>
      <c r="F3840" s="8" t="s">
        <v>2811</v>
      </c>
      <c r="G3840" s="8" t="s">
        <v>2811</v>
      </c>
      <c r="H3840" s="101" t="s">
        <v>1994</v>
      </c>
      <c r="I3840" s="64" t="s">
        <v>1995</v>
      </c>
      <c r="J3840" s="64" t="s">
        <v>1996</v>
      </c>
      <c r="K3840" s="64" t="s">
        <v>32</v>
      </c>
      <c r="L3840" s="8" t="s">
        <v>2812</v>
      </c>
      <c r="M3840" s="64"/>
      <c r="N3840" s="8" t="s">
        <v>40</v>
      </c>
      <c r="O3840" s="8" t="s">
        <v>41</v>
      </c>
      <c r="P3840" s="10">
        <v>0.02</v>
      </c>
      <c r="Q3840" s="166" t="s">
        <v>2813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hidden="1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2814</v>
      </c>
      <c r="F3841" s="8" t="s">
        <v>2814</v>
      </c>
      <c r="G3841" s="8" t="s">
        <v>2814</v>
      </c>
      <c r="H3841" s="101" t="s">
        <v>1994</v>
      </c>
      <c r="I3841" s="64" t="s">
        <v>1995</v>
      </c>
      <c r="J3841" s="64" t="s">
        <v>1996</v>
      </c>
      <c r="K3841" s="64" t="s">
        <v>32</v>
      </c>
      <c r="L3841" s="8" t="s">
        <v>2815</v>
      </c>
      <c r="M3841" s="64"/>
      <c r="N3841" s="8" t="s">
        <v>57</v>
      </c>
      <c r="O3841" s="8" t="s">
        <v>41</v>
      </c>
      <c r="P3841" s="10">
        <v>0.1</v>
      </c>
      <c r="Q3841" s="166" t="s">
        <v>2816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hidden="1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1994</v>
      </c>
      <c r="I3842" s="64" t="s">
        <v>1995</v>
      </c>
      <c r="J3842" s="64" t="s">
        <v>1996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2819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hidden="1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1899</v>
      </c>
      <c r="F3843" s="8" t="s">
        <v>1899</v>
      </c>
      <c r="G3843" s="8" t="s">
        <v>1899</v>
      </c>
      <c r="H3843" s="101" t="s">
        <v>1994</v>
      </c>
      <c r="I3843" s="64" t="s">
        <v>1995</v>
      </c>
      <c r="J3843" s="64" t="s">
        <v>1996</v>
      </c>
      <c r="K3843" s="64" t="s">
        <v>32</v>
      </c>
      <c r="L3843" s="8" t="s">
        <v>2821</v>
      </c>
      <c r="M3843" s="64"/>
      <c r="N3843" s="8" t="s">
        <v>40</v>
      </c>
      <c r="O3843" s="8" t="s">
        <v>41</v>
      </c>
      <c r="P3843" s="10">
        <v>0.04</v>
      </c>
      <c r="Q3843" s="166" t="s">
        <v>2822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hidden="1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2825</v>
      </c>
      <c r="F3844" s="8" t="s">
        <v>2825</v>
      </c>
      <c r="G3844" s="8" t="s">
        <v>2825</v>
      </c>
      <c r="H3844" s="101" t="s">
        <v>1994</v>
      </c>
      <c r="I3844" s="64" t="s">
        <v>1995</v>
      </c>
      <c r="J3844" s="64" t="s">
        <v>1996</v>
      </c>
      <c r="K3844" s="64" t="s">
        <v>32</v>
      </c>
      <c r="L3844" s="8" t="s">
        <v>2825</v>
      </c>
      <c r="M3844" s="64"/>
      <c r="N3844" s="8" t="s">
        <v>57</v>
      </c>
      <c r="O3844" s="8" t="s">
        <v>41</v>
      </c>
      <c r="P3844" s="10">
        <v>0.1</v>
      </c>
      <c r="Q3844" s="166" t="s">
        <v>2826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hidden="1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2827</v>
      </c>
      <c r="F3845" s="8" t="s">
        <v>2827</v>
      </c>
      <c r="G3845" s="8" t="s">
        <v>2827</v>
      </c>
      <c r="H3845" s="101" t="s">
        <v>1994</v>
      </c>
      <c r="I3845" s="64" t="s">
        <v>1995</v>
      </c>
      <c r="J3845" s="64" t="s">
        <v>1996</v>
      </c>
      <c r="K3845" s="64" t="s">
        <v>32</v>
      </c>
      <c r="L3845" s="8" t="s">
        <v>2827</v>
      </c>
      <c r="M3845" s="64"/>
      <c r="N3845" s="8" t="s">
        <v>40</v>
      </c>
      <c r="O3845" s="8" t="s">
        <v>80</v>
      </c>
      <c r="P3845" s="10">
        <v>0</v>
      </c>
      <c r="Q3845" s="166" t="s">
        <v>2828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hidden="1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2829</v>
      </c>
      <c r="F3846" s="8" t="s">
        <v>2829</v>
      </c>
      <c r="G3846" s="8" t="s">
        <v>2829</v>
      </c>
      <c r="H3846" s="101" t="s">
        <v>1994</v>
      </c>
      <c r="I3846" s="64" t="s">
        <v>1995</v>
      </c>
      <c r="J3846" s="64" t="s">
        <v>1996</v>
      </c>
      <c r="K3846" s="64" t="s">
        <v>32</v>
      </c>
      <c r="L3846" s="8" t="s">
        <v>2830</v>
      </c>
      <c r="M3846" s="64"/>
      <c r="N3846" s="8" t="s">
        <v>57</v>
      </c>
      <c r="O3846" s="8" t="s">
        <v>41</v>
      </c>
      <c r="P3846" s="10">
        <v>0.02</v>
      </c>
      <c r="Q3846" s="166" t="s">
        <v>2831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hidden="1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1994</v>
      </c>
      <c r="I3847" s="64" t="s">
        <v>1995</v>
      </c>
      <c r="J3847" s="64" t="s">
        <v>1996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2836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hidden="1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2798</v>
      </c>
      <c r="F3848" s="8" t="s">
        <v>2798</v>
      </c>
      <c r="G3848" s="8" t="s">
        <v>2798</v>
      </c>
      <c r="H3848" s="101" t="s">
        <v>1994</v>
      </c>
      <c r="I3848" s="64" t="s">
        <v>1995</v>
      </c>
      <c r="J3848" s="64" t="s">
        <v>1996</v>
      </c>
      <c r="K3848" s="64" t="s">
        <v>32</v>
      </c>
      <c r="L3848" s="8" t="s">
        <v>2798</v>
      </c>
      <c r="M3848" s="64"/>
      <c r="N3848" s="8" t="s">
        <v>57</v>
      </c>
      <c r="O3848" s="8" t="s">
        <v>41</v>
      </c>
      <c r="P3848" s="10">
        <v>0.04</v>
      </c>
      <c r="Q3848" s="166" t="s">
        <v>2800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hidden="1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2798</v>
      </c>
      <c r="F3849" s="8" t="s">
        <v>2798</v>
      </c>
      <c r="G3849" s="8" t="s">
        <v>2798</v>
      </c>
      <c r="H3849" s="101" t="s">
        <v>1994</v>
      </c>
      <c r="I3849" s="64" t="s">
        <v>1995</v>
      </c>
      <c r="J3849" s="64" t="s">
        <v>1996</v>
      </c>
      <c r="K3849" s="64" t="s">
        <v>32</v>
      </c>
      <c r="L3849" s="8" t="s">
        <v>2798</v>
      </c>
      <c r="M3849" s="64"/>
      <c r="N3849" s="8" t="s">
        <v>40</v>
      </c>
      <c r="O3849" s="8" t="s">
        <v>41</v>
      </c>
      <c r="P3849" s="10">
        <v>0.02</v>
      </c>
      <c r="Q3849" s="166" t="s">
        <v>2800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hidden="1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1924</v>
      </c>
      <c r="G3850" s="8" t="s">
        <v>1922</v>
      </c>
      <c r="H3850" s="101" t="s">
        <v>1994</v>
      </c>
      <c r="I3850" s="64" t="s">
        <v>1995</v>
      </c>
      <c r="J3850" s="64" t="s">
        <v>1996</v>
      </c>
      <c r="K3850" s="64" t="s">
        <v>32</v>
      </c>
      <c r="L3850" s="8" t="s">
        <v>2430</v>
      </c>
      <c r="M3850" s="64"/>
      <c r="N3850" s="8" t="s">
        <v>57</v>
      </c>
      <c r="O3850" s="8" t="s">
        <v>41</v>
      </c>
      <c r="P3850" s="10">
        <v>0.15</v>
      </c>
      <c r="Q3850" s="166" t="s">
        <v>2431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hidden="1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1994</v>
      </c>
      <c r="I3851" s="64" t="s">
        <v>1995</v>
      </c>
      <c r="J3851" s="64" t="s">
        <v>1996</v>
      </c>
      <c r="K3851" s="64" t="s">
        <v>32</v>
      </c>
      <c r="L3851" s="64" t="s">
        <v>2404</v>
      </c>
      <c r="M3851" s="64"/>
      <c r="N3851" s="64" t="s">
        <v>3502</v>
      </c>
      <c r="O3851" s="64" t="s">
        <v>80</v>
      </c>
      <c r="P3851" s="9">
        <v>0</v>
      </c>
      <c r="Q3851" s="161" t="s">
        <v>2405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hidden="1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1994</v>
      </c>
      <c r="I3852" s="64" t="s">
        <v>1995</v>
      </c>
      <c r="J3852" s="64" t="s">
        <v>1996</v>
      </c>
      <c r="K3852" s="64" t="s">
        <v>32</v>
      </c>
      <c r="L3852" s="64" t="s">
        <v>1925</v>
      </c>
      <c r="M3852" s="64"/>
      <c r="N3852" s="64" t="s">
        <v>3502</v>
      </c>
      <c r="O3852" s="64" t="s">
        <v>41</v>
      </c>
      <c r="P3852" s="9">
        <v>0.08</v>
      </c>
      <c r="Q3852" s="161" t="s">
        <v>2432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hidden="1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2630</v>
      </c>
      <c r="F3853" s="8" t="s">
        <v>2630</v>
      </c>
      <c r="G3853" s="8" t="s">
        <v>2630</v>
      </c>
      <c r="H3853" s="101" t="s">
        <v>1994</v>
      </c>
      <c r="I3853" s="64" t="s">
        <v>1995</v>
      </c>
      <c r="J3853" s="64" t="s">
        <v>1996</v>
      </c>
      <c r="K3853" s="64" t="s">
        <v>32</v>
      </c>
      <c r="L3853" s="8" t="s">
        <v>2630</v>
      </c>
      <c r="M3853" s="64"/>
      <c r="N3853" s="8" t="s">
        <v>3503</v>
      </c>
      <c r="O3853" s="8" t="s">
        <v>41</v>
      </c>
      <c r="P3853" s="24">
        <v>0.01</v>
      </c>
      <c r="Q3853" s="166" t="s">
        <v>2632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hidden="1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1994</v>
      </c>
      <c r="I3854" s="64" t="s">
        <v>1995</v>
      </c>
      <c r="J3854" s="64" t="s">
        <v>1996</v>
      </c>
      <c r="K3854" s="64" t="s">
        <v>32</v>
      </c>
      <c r="L3854" s="8" t="s">
        <v>1316</v>
      </c>
      <c r="M3854" s="64"/>
      <c r="N3854" s="8" t="s">
        <v>3503</v>
      </c>
      <c r="O3854" s="8" t="s">
        <v>80</v>
      </c>
      <c r="P3854" s="10">
        <v>0</v>
      </c>
      <c r="Q3854" s="166" t="s">
        <v>2713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hidden="1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2955</v>
      </c>
      <c r="F3855" s="64" t="s">
        <v>2955</v>
      </c>
      <c r="G3855" s="64" t="s">
        <v>2955</v>
      </c>
      <c r="H3855" s="105" t="s">
        <v>2952</v>
      </c>
      <c r="I3855" s="64" t="s">
        <v>2953</v>
      </c>
      <c r="J3855" s="64" t="s">
        <v>2954</v>
      </c>
      <c r="K3855" s="64" t="s">
        <v>32</v>
      </c>
      <c r="L3855" s="64" t="s">
        <v>2956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hidden="1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2952</v>
      </c>
      <c r="I3856" s="64" t="s">
        <v>2953</v>
      </c>
      <c r="J3856" s="64" t="s">
        <v>2954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hidden="1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1638</v>
      </c>
      <c r="G3857" s="64" t="s">
        <v>214</v>
      </c>
      <c r="H3857" s="105" t="s">
        <v>2952</v>
      </c>
      <c r="I3857" s="64" t="s">
        <v>2953</v>
      </c>
      <c r="J3857" s="64" t="s">
        <v>2954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hidden="1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2952</v>
      </c>
      <c r="I3858" s="64" t="s">
        <v>2953</v>
      </c>
      <c r="J3858" s="64" t="s">
        <v>2954</v>
      </c>
      <c r="K3858" s="64" t="s">
        <v>32</v>
      </c>
      <c r="L3858" s="64" t="s">
        <v>2100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hidden="1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2952</v>
      </c>
      <c r="I3859" s="64" t="s">
        <v>2953</v>
      </c>
      <c r="J3859" s="64" t="s">
        <v>2954</v>
      </c>
      <c r="K3859" s="64" t="s">
        <v>32</v>
      </c>
      <c r="L3859" s="64" t="s">
        <v>2965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3504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hidden="1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2952</v>
      </c>
      <c r="I3860" s="64" t="s">
        <v>2953</v>
      </c>
      <c r="J3860" s="64" t="s">
        <v>2954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3504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hidden="1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2952</v>
      </c>
      <c r="I3861" s="64" t="s">
        <v>2953</v>
      </c>
      <c r="J3861" s="64" t="s">
        <v>2954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hidden="1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hidden="1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2952</v>
      </c>
      <c r="I3863" s="64" t="s">
        <v>2953</v>
      </c>
      <c r="J3863" s="64" t="s">
        <v>2954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hidden="1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3505</v>
      </c>
      <c r="F3864" s="64" t="s">
        <v>2981</v>
      </c>
      <c r="G3864" s="64" t="s">
        <v>1683</v>
      </c>
      <c r="H3864" s="105" t="s">
        <v>2952</v>
      </c>
      <c r="I3864" s="64" t="s">
        <v>2953</v>
      </c>
      <c r="J3864" s="64" t="s">
        <v>2954</v>
      </c>
      <c r="K3864" s="64" t="s">
        <v>32</v>
      </c>
      <c r="L3864" s="64" t="s">
        <v>2841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hidden="1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2952</v>
      </c>
      <c r="I3865" s="64" t="s">
        <v>2953</v>
      </c>
      <c r="J3865" s="64" t="s">
        <v>2954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hidden="1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2178</v>
      </c>
      <c r="F3866" s="64" t="s">
        <v>2178</v>
      </c>
      <c r="G3866" s="64" t="s">
        <v>2178</v>
      </c>
      <c r="H3866" s="105" t="s">
        <v>2952</v>
      </c>
      <c r="I3866" s="64" t="s">
        <v>2953</v>
      </c>
      <c r="J3866" s="64" t="s">
        <v>2954</v>
      </c>
      <c r="K3866" s="64" t="s">
        <v>32</v>
      </c>
      <c r="L3866" s="64" t="s">
        <v>2985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hidden="1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hidden="1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2952</v>
      </c>
      <c r="I3868" s="64" t="s">
        <v>2953</v>
      </c>
      <c r="J3868" s="64" t="s">
        <v>2954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hidden="1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2952</v>
      </c>
      <c r="I3869" s="64" t="s">
        <v>2953</v>
      </c>
      <c r="J3869" s="64" t="s">
        <v>2954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hidden="1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2952</v>
      </c>
      <c r="I3870" s="64" t="s">
        <v>2953</v>
      </c>
      <c r="J3870" s="64" t="s">
        <v>2954</v>
      </c>
      <c r="K3870" s="64" t="s">
        <v>32</v>
      </c>
      <c r="L3870" s="64" t="s">
        <v>2993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hidden="1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2235</v>
      </c>
      <c r="F3871" s="64" t="s">
        <v>2235</v>
      </c>
      <c r="G3871" s="64" t="s">
        <v>2235</v>
      </c>
      <c r="H3871" s="105" t="s">
        <v>2952</v>
      </c>
      <c r="I3871" s="64" t="s">
        <v>2953</v>
      </c>
      <c r="J3871" s="64" t="s">
        <v>2954</v>
      </c>
      <c r="K3871" s="64" t="s">
        <v>32</v>
      </c>
      <c r="L3871" s="64" t="s">
        <v>2235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hidden="1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2952</v>
      </c>
      <c r="I3872" s="64" t="s">
        <v>2953</v>
      </c>
      <c r="J3872" s="64" t="s">
        <v>2954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hidden="1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2952</v>
      </c>
      <c r="I3873" s="64" t="s">
        <v>2953</v>
      </c>
      <c r="J3873" s="64" t="s">
        <v>2954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hidden="1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1728</v>
      </c>
      <c r="F3874" s="64" t="s">
        <v>1728</v>
      </c>
      <c r="G3874" s="64" t="s">
        <v>1728</v>
      </c>
      <c r="H3874" s="105" t="s">
        <v>2952</v>
      </c>
      <c r="I3874" s="64" t="s">
        <v>2953</v>
      </c>
      <c r="J3874" s="64" t="s">
        <v>2954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hidden="1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hidden="1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2952</v>
      </c>
      <c r="I3876" s="64" t="s">
        <v>2953</v>
      </c>
      <c r="J3876" s="64" t="s">
        <v>2954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hidden="1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3017</v>
      </c>
      <c r="F3877" s="64" t="s">
        <v>3017</v>
      </c>
      <c r="G3877" s="64" t="s">
        <v>3017</v>
      </c>
      <c r="H3877" s="105" t="s">
        <v>2952</v>
      </c>
      <c r="I3877" s="64" t="s">
        <v>2953</v>
      </c>
      <c r="J3877" s="64" t="s">
        <v>2954</v>
      </c>
      <c r="K3877" s="64" t="s">
        <v>32</v>
      </c>
      <c r="L3877" s="64" t="s">
        <v>3017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hidden="1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3506</v>
      </c>
      <c r="F3878" s="64" t="s">
        <v>3506</v>
      </c>
      <c r="G3878" s="64" t="s">
        <v>3506</v>
      </c>
      <c r="H3878" s="105" t="s">
        <v>2952</v>
      </c>
      <c r="I3878" s="64" t="s">
        <v>2953</v>
      </c>
      <c r="J3878" s="64" t="s">
        <v>2954</v>
      </c>
      <c r="K3878" s="64" t="s">
        <v>32</v>
      </c>
      <c r="L3878" s="64" t="s">
        <v>3507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hidden="1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2952</v>
      </c>
      <c r="I3879" s="64" t="s">
        <v>2953</v>
      </c>
      <c r="J3879" s="64" t="s">
        <v>2954</v>
      </c>
      <c r="K3879" s="64" t="s">
        <v>32</v>
      </c>
      <c r="L3879" s="64" t="s">
        <v>3028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hidden="1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2952</v>
      </c>
      <c r="I3880" s="64" t="s">
        <v>2953</v>
      </c>
      <c r="J3880" s="64" t="s">
        <v>2954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hidden="1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2952</v>
      </c>
      <c r="I3881" s="64" t="s">
        <v>2953</v>
      </c>
      <c r="J3881" s="64" t="s">
        <v>2954</v>
      </c>
      <c r="K3881" s="64" t="s">
        <v>32</v>
      </c>
      <c r="L3881" s="64" t="s">
        <v>2636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hidden="1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2692</v>
      </c>
      <c r="F3882" s="64" t="s">
        <v>2692</v>
      </c>
      <c r="G3882" s="64" t="s">
        <v>2692</v>
      </c>
      <c r="H3882" s="105" t="s">
        <v>2952</v>
      </c>
      <c r="I3882" s="64" t="s">
        <v>2953</v>
      </c>
      <c r="J3882" s="64" t="s">
        <v>2954</v>
      </c>
      <c r="K3882" s="64" t="s">
        <v>32</v>
      </c>
      <c r="L3882" s="64" t="s">
        <v>3034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hidden="1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2952</v>
      </c>
      <c r="I3883" s="64" t="s">
        <v>2953</v>
      </c>
      <c r="J3883" s="64" t="s">
        <v>2954</v>
      </c>
      <c r="K3883" s="64" t="s">
        <v>32</v>
      </c>
      <c r="L3883" s="64" t="s">
        <v>3032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hidden="1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2952</v>
      </c>
      <c r="I3884" s="64" t="s">
        <v>2953</v>
      </c>
      <c r="J3884" s="64" t="s">
        <v>2954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4"/>
      <c r="AF3884" s="65"/>
      <c r="AG3884" s="65" t="s">
        <v>42</v>
      </c>
      <c r="AH3884" s="65">
        <v>0</v>
      </c>
      <c r="AI3884" t="e">
        <v>#N/A</v>
      </c>
    </row>
    <row r="3885" spans="1:35" ht="14.25" hidden="1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2952</v>
      </c>
      <c r="I3885" s="64" t="s">
        <v>2953</v>
      </c>
      <c r="J3885" s="64" t="s">
        <v>2954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3508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4"/>
      <c r="AF3885" s="65"/>
      <c r="AG3885" s="65" t="s">
        <v>42</v>
      </c>
      <c r="AH3885" s="65">
        <v>0</v>
      </c>
      <c r="AI3885" t="e">
        <v>#N/A</v>
      </c>
    </row>
    <row r="3886" spans="1:35" ht="14.25" hidden="1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3509</v>
      </c>
      <c r="G3886" s="64" t="s">
        <v>1433</v>
      </c>
      <c r="H3886" s="105" t="s">
        <v>2952</v>
      </c>
      <c r="I3886" s="64" t="s">
        <v>2953</v>
      </c>
      <c r="J3886" s="64" t="s">
        <v>2954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hidden="1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3440</v>
      </c>
      <c r="F3887" s="64" t="s">
        <v>3440</v>
      </c>
      <c r="G3887" s="64" t="s">
        <v>3440</v>
      </c>
      <c r="H3887" s="105" t="s">
        <v>2952</v>
      </c>
      <c r="I3887" s="64" t="s">
        <v>2953</v>
      </c>
      <c r="J3887" s="64" t="s">
        <v>2954</v>
      </c>
      <c r="K3887" s="64" t="s">
        <v>32</v>
      </c>
      <c r="L3887" s="64" t="s">
        <v>3045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hidden="1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hidden="1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hidden="1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hidden="1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hidden="1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hidden="1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hidden="1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hidden="1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hidden="1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hidden="1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hidden="1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hidden="1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hidden="1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hidden="1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hidden="1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2950</v>
      </c>
      <c r="F3902" s="8" t="s">
        <v>2951</v>
      </c>
      <c r="G3902" s="8" t="s">
        <v>2950</v>
      </c>
      <c r="H3902" s="101" t="s">
        <v>2952</v>
      </c>
      <c r="I3902" s="64" t="s">
        <v>2953</v>
      </c>
      <c r="J3902" s="64" t="s">
        <v>2954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hidden="1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2958</v>
      </c>
      <c r="F3903" s="8" t="s">
        <v>2958</v>
      </c>
      <c r="G3903" s="8" t="s">
        <v>2958</v>
      </c>
      <c r="H3903" s="101" t="s">
        <v>2952</v>
      </c>
      <c r="I3903" s="64" t="s">
        <v>2953</v>
      </c>
      <c r="J3903" s="64" t="s">
        <v>2954</v>
      </c>
      <c r="K3903" s="64" t="s">
        <v>32</v>
      </c>
      <c r="L3903" s="8" t="s">
        <v>2959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hidden="1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2958</v>
      </c>
      <c r="F3904" s="8" t="s">
        <v>2958</v>
      </c>
      <c r="G3904" s="8" t="s">
        <v>2958</v>
      </c>
      <c r="H3904" s="101" t="s">
        <v>2952</v>
      </c>
      <c r="I3904" s="64" t="s">
        <v>2953</v>
      </c>
      <c r="J3904" s="64" t="s">
        <v>2954</v>
      </c>
      <c r="K3904" s="64" t="s">
        <v>32</v>
      </c>
      <c r="L3904" s="8" t="s">
        <v>2960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hidden="1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2958</v>
      </c>
      <c r="F3905" s="8" t="s">
        <v>2958</v>
      </c>
      <c r="G3905" s="8" t="s">
        <v>2958</v>
      </c>
      <c r="H3905" s="101" t="s">
        <v>2952</v>
      </c>
      <c r="I3905" s="64" t="s">
        <v>2953</v>
      </c>
      <c r="J3905" s="64" t="s">
        <v>2954</v>
      </c>
      <c r="K3905" s="64" t="s">
        <v>32</v>
      </c>
      <c r="L3905" s="8" t="s">
        <v>2961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hidden="1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2952</v>
      </c>
      <c r="I3906" s="64" t="s">
        <v>2953</v>
      </c>
      <c r="J3906" s="64" t="s">
        <v>2954</v>
      </c>
      <c r="K3906" s="64" t="s">
        <v>32</v>
      </c>
      <c r="L3906" s="8" t="s">
        <v>2962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hidden="1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2963</v>
      </c>
      <c r="F3907" s="8" t="s">
        <v>2963</v>
      </c>
      <c r="G3907" s="8" t="s">
        <v>2963</v>
      </c>
      <c r="H3907" s="101" t="s">
        <v>2952</v>
      </c>
      <c r="I3907" s="64" t="s">
        <v>2953</v>
      </c>
      <c r="J3907" s="64" t="s">
        <v>2954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hidden="1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2055</v>
      </c>
      <c r="F3908" s="8" t="s">
        <v>2055</v>
      </c>
      <c r="G3908" s="8" t="s">
        <v>2055</v>
      </c>
      <c r="H3908" s="101" t="s">
        <v>2952</v>
      </c>
      <c r="I3908" s="64" t="s">
        <v>2953</v>
      </c>
      <c r="J3908" s="64" t="s">
        <v>2954</v>
      </c>
      <c r="K3908" s="64" t="s">
        <v>32</v>
      </c>
      <c r="L3908" s="8" t="s">
        <v>2056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hidden="1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2952</v>
      </c>
      <c r="I3909" s="64" t="s">
        <v>2953</v>
      </c>
      <c r="J3909" s="64" t="s">
        <v>2954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hidden="1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2952</v>
      </c>
      <c r="I3910" s="64" t="s">
        <v>2953</v>
      </c>
      <c r="J3910" s="64" t="s">
        <v>2954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hidden="1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2071</v>
      </c>
      <c r="F3911" s="8" t="s">
        <v>2071</v>
      </c>
      <c r="G3911" s="8" t="s">
        <v>2071</v>
      </c>
      <c r="H3911" s="101" t="s">
        <v>2952</v>
      </c>
      <c r="I3911" s="64" t="s">
        <v>2953</v>
      </c>
      <c r="J3911" s="64" t="s">
        <v>2954</v>
      </c>
      <c r="K3911" s="64" t="s">
        <v>32</v>
      </c>
      <c r="L3911" s="8" t="s">
        <v>2071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hidden="1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2966</v>
      </c>
      <c r="F3912" s="8" t="s">
        <v>2966</v>
      </c>
      <c r="G3912" s="8" t="s">
        <v>2966</v>
      </c>
      <c r="H3912" s="101" t="s">
        <v>2952</v>
      </c>
      <c r="I3912" s="64" t="s">
        <v>2953</v>
      </c>
      <c r="J3912" s="64" t="s">
        <v>2954</v>
      </c>
      <c r="K3912" s="64" t="s">
        <v>32</v>
      </c>
      <c r="L3912" s="8" t="s">
        <v>2966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hidden="1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2967</v>
      </c>
      <c r="G3913" s="8" t="s">
        <v>231</v>
      </c>
      <c r="H3913" s="101" t="s">
        <v>2952</v>
      </c>
      <c r="I3913" s="64" t="s">
        <v>2953</v>
      </c>
      <c r="J3913" s="64" t="s">
        <v>2954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hidden="1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2967</v>
      </c>
      <c r="G3914" s="8" t="s">
        <v>231</v>
      </c>
      <c r="H3914" s="101" t="s">
        <v>2952</v>
      </c>
      <c r="I3914" s="64" t="s">
        <v>2953</v>
      </c>
      <c r="J3914" s="64" t="s">
        <v>2954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hidden="1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2080</v>
      </c>
      <c r="F3915" s="8" t="s">
        <v>2081</v>
      </c>
      <c r="G3915" s="8" t="s">
        <v>2080</v>
      </c>
      <c r="H3915" s="101" t="s">
        <v>2952</v>
      </c>
      <c r="I3915" s="64" t="s">
        <v>2953</v>
      </c>
      <c r="J3915" s="64" t="s">
        <v>2954</v>
      </c>
      <c r="K3915" s="64" t="s">
        <v>32</v>
      </c>
      <c r="L3915" s="8" t="s">
        <v>2080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hidden="1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2972</v>
      </c>
      <c r="F3916" s="8" t="s">
        <v>2972</v>
      </c>
      <c r="G3916" s="8" t="s">
        <v>2972</v>
      </c>
      <c r="H3916" s="101" t="s">
        <v>2952</v>
      </c>
      <c r="I3916" s="64" t="s">
        <v>2953</v>
      </c>
      <c r="J3916" s="64" t="s">
        <v>2954</v>
      </c>
      <c r="K3916" s="64" t="s">
        <v>32</v>
      </c>
      <c r="L3916" s="8" t="s">
        <v>2972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hidden="1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2973</v>
      </c>
      <c r="F3917" s="8" t="s">
        <v>2973</v>
      </c>
      <c r="G3917" s="8" t="s">
        <v>2973</v>
      </c>
      <c r="H3917" s="101" t="s">
        <v>2952</v>
      </c>
      <c r="I3917" s="64" t="s">
        <v>2953</v>
      </c>
      <c r="J3917" s="64" t="s">
        <v>2954</v>
      </c>
      <c r="K3917" s="64" t="s">
        <v>32</v>
      </c>
      <c r="L3917" s="8" t="s">
        <v>2974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hidden="1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2976</v>
      </c>
      <c r="F3918" s="8" t="s">
        <v>2976</v>
      </c>
      <c r="G3918" s="8" t="s">
        <v>2976</v>
      </c>
      <c r="H3918" s="101" t="s">
        <v>2952</v>
      </c>
      <c r="I3918" s="64" t="s">
        <v>2953</v>
      </c>
      <c r="J3918" s="64" t="s">
        <v>2954</v>
      </c>
      <c r="K3918" s="64" t="s">
        <v>32</v>
      </c>
      <c r="L3918" s="8" t="s">
        <v>2976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hidden="1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2952</v>
      </c>
      <c r="I3919" s="64" t="s">
        <v>2953</v>
      </c>
      <c r="J3919" s="64" t="s">
        <v>2954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hidden="1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2978</v>
      </c>
      <c r="F3920" s="8" t="s">
        <v>2978</v>
      </c>
      <c r="G3920" s="8" t="s">
        <v>2978</v>
      </c>
      <c r="H3920" s="101" t="s">
        <v>2952</v>
      </c>
      <c r="I3920" s="64" t="s">
        <v>2953</v>
      </c>
      <c r="J3920" s="64" t="s">
        <v>2954</v>
      </c>
      <c r="K3920" s="64" t="s">
        <v>32</v>
      </c>
      <c r="L3920" s="8" t="s">
        <v>2978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hidden="1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2979</v>
      </c>
      <c r="G3921" s="8" t="s">
        <v>340</v>
      </c>
      <c r="H3921" s="101" t="s">
        <v>2952</v>
      </c>
      <c r="I3921" s="64" t="s">
        <v>2953</v>
      </c>
      <c r="J3921" s="64" t="s">
        <v>2954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hidden="1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2952</v>
      </c>
      <c r="I3922" s="64" t="s">
        <v>2953</v>
      </c>
      <c r="J3922" s="64" t="s">
        <v>2954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hidden="1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1683</v>
      </c>
      <c r="F3923" s="8" t="s">
        <v>1684</v>
      </c>
      <c r="G3923" s="8" t="s">
        <v>1683</v>
      </c>
      <c r="H3923" s="101" t="s">
        <v>2952</v>
      </c>
      <c r="I3923" s="64" t="s">
        <v>2953</v>
      </c>
      <c r="J3923" s="64" t="s">
        <v>2954</v>
      </c>
      <c r="K3923" s="64" t="s">
        <v>32</v>
      </c>
      <c r="L3923" s="8" t="s">
        <v>2980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hidden="1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1683</v>
      </c>
      <c r="F3924" s="8" t="s">
        <v>1684</v>
      </c>
      <c r="G3924" s="8" t="s">
        <v>1683</v>
      </c>
      <c r="H3924" s="101" t="s">
        <v>2952</v>
      </c>
      <c r="I3924" s="64" t="s">
        <v>2953</v>
      </c>
      <c r="J3924" s="64" t="s">
        <v>2954</v>
      </c>
      <c r="K3924" s="64" t="s">
        <v>32</v>
      </c>
      <c r="L3924" s="8" t="s">
        <v>1683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hidden="1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2952</v>
      </c>
      <c r="I3925" s="64" t="s">
        <v>2953</v>
      </c>
      <c r="J3925" s="64" t="s">
        <v>2954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hidden="1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2952</v>
      </c>
      <c r="I3926" s="64" t="s">
        <v>2953</v>
      </c>
      <c r="J3926" s="64" t="s">
        <v>2954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hidden="1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2952</v>
      </c>
      <c r="I3927" s="64" t="s">
        <v>2953</v>
      </c>
      <c r="J3927" s="64" t="s">
        <v>2954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hidden="1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2982</v>
      </c>
      <c r="F3928" s="8" t="s">
        <v>2982</v>
      </c>
      <c r="G3928" s="8" t="s">
        <v>2982</v>
      </c>
      <c r="H3928" s="101" t="s">
        <v>2952</v>
      </c>
      <c r="I3928" s="64" t="s">
        <v>2953</v>
      </c>
      <c r="J3928" s="64" t="s">
        <v>2954</v>
      </c>
      <c r="K3928" s="64" t="s">
        <v>32</v>
      </c>
      <c r="L3928" s="8" t="s">
        <v>2982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hidden="1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2983</v>
      </c>
      <c r="F3929" s="8" t="s">
        <v>2983</v>
      </c>
      <c r="G3929" s="8" t="s">
        <v>2983</v>
      </c>
      <c r="H3929" s="101" t="s">
        <v>2952</v>
      </c>
      <c r="I3929" s="64" t="s">
        <v>2953</v>
      </c>
      <c r="J3929" s="64" t="s">
        <v>2954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hidden="1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2952</v>
      </c>
      <c r="I3930" s="64" t="s">
        <v>2953</v>
      </c>
      <c r="J3930" s="64" t="s">
        <v>2954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hidden="1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2952</v>
      </c>
      <c r="I3931" s="64" t="s">
        <v>2953</v>
      </c>
      <c r="J3931" s="64" t="s">
        <v>2954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3510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hidden="1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2952</v>
      </c>
      <c r="I3932" s="64" t="s">
        <v>2953</v>
      </c>
      <c r="J3932" s="64" t="s">
        <v>2954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hidden="1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2952</v>
      </c>
      <c r="I3933" s="64" t="s">
        <v>2953</v>
      </c>
      <c r="J3933" s="64" t="s">
        <v>2954</v>
      </c>
      <c r="K3933" s="64" t="s">
        <v>32</v>
      </c>
      <c r="L3933" s="8" t="s">
        <v>1754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3510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hidden="1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2952</v>
      </c>
      <c r="I3934" s="64" t="s">
        <v>2953</v>
      </c>
      <c r="J3934" s="64" t="s">
        <v>2954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hidden="1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2986</v>
      </c>
      <c r="F3935" s="8" t="s">
        <v>2986</v>
      </c>
      <c r="G3935" s="8" t="s">
        <v>2986</v>
      </c>
      <c r="H3935" s="101" t="s">
        <v>2952</v>
      </c>
      <c r="I3935" s="64" t="s">
        <v>2953</v>
      </c>
      <c r="J3935" s="64" t="s">
        <v>2954</v>
      </c>
      <c r="K3935" s="64" t="s">
        <v>32</v>
      </c>
      <c r="L3935" s="8" t="s">
        <v>2987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hidden="1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2182</v>
      </c>
      <c r="F3936" s="8" t="s">
        <v>2182</v>
      </c>
      <c r="G3936" s="8" t="s">
        <v>2182</v>
      </c>
      <c r="H3936" s="101" t="s">
        <v>2952</v>
      </c>
      <c r="I3936" s="64" t="s">
        <v>2953</v>
      </c>
      <c r="J3936" s="64" t="s">
        <v>2954</v>
      </c>
      <c r="K3936" s="64" t="s">
        <v>32</v>
      </c>
      <c r="L3936" s="8" t="s">
        <v>2182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hidden="1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2988</v>
      </c>
      <c r="F3937" s="8" t="s">
        <v>2988</v>
      </c>
      <c r="G3937" s="8" t="s">
        <v>2988</v>
      </c>
      <c r="H3937" s="101" t="s">
        <v>2952</v>
      </c>
      <c r="I3937" s="64" t="s">
        <v>2953</v>
      </c>
      <c r="J3937" s="64" t="s">
        <v>2954</v>
      </c>
      <c r="K3937" s="64" t="s">
        <v>32</v>
      </c>
      <c r="L3937" s="10" t="s">
        <v>2988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hidden="1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2989</v>
      </c>
      <c r="F3938" s="8" t="s">
        <v>2990</v>
      </c>
      <c r="G3938" s="8" t="s">
        <v>2989</v>
      </c>
      <c r="H3938" s="101" t="s">
        <v>2952</v>
      </c>
      <c r="I3938" s="64" t="s">
        <v>2953</v>
      </c>
      <c r="J3938" s="64" t="s">
        <v>2954</v>
      </c>
      <c r="K3938" s="64" t="s">
        <v>32</v>
      </c>
      <c r="L3938" s="10" t="s">
        <v>2991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hidden="1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2952</v>
      </c>
      <c r="I3939" s="64" t="s">
        <v>2953</v>
      </c>
      <c r="J3939" s="64" t="s">
        <v>2954</v>
      </c>
      <c r="K3939" s="64" t="s">
        <v>32</v>
      </c>
      <c r="L3939" s="10" t="s">
        <v>2994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hidden="1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2952</v>
      </c>
      <c r="I3940" s="64" t="s">
        <v>2953</v>
      </c>
      <c r="J3940" s="64" t="s">
        <v>2954</v>
      </c>
      <c r="K3940" s="64" t="s">
        <v>32</v>
      </c>
      <c r="L3940" s="10" t="s">
        <v>2996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hidden="1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2952</v>
      </c>
      <c r="I3941" s="64" t="s">
        <v>2953</v>
      </c>
      <c r="J3941" s="64" t="s">
        <v>2954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hidden="1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1715</v>
      </c>
      <c r="F3942" s="8" t="s">
        <v>1716</v>
      </c>
      <c r="G3942" s="8" t="s">
        <v>1715</v>
      </c>
      <c r="H3942" s="101" t="s">
        <v>2952</v>
      </c>
      <c r="I3942" s="64" t="s">
        <v>2953</v>
      </c>
      <c r="J3942" s="64" t="s">
        <v>2954</v>
      </c>
      <c r="K3942" s="64" t="s">
        <v>32</v>
      </c>
      <c r="L3942" s="10" t="s">
        <v>1715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hidden="1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2275</v>
      </c>
      <c r="F3943" s="8" t="s">
        <v>2275</v>
      </c>
      <c r="G3943" s="8" t="s">
        <v>2275</v>
      </c>
      <c r="H3943" s="101" t="s">
        <v>2952</v>
      </c>
      <c r="I3943" s="64" t="s">
        <v>2953</v>
      </c>
      <c r="J3943" s="64" t="s">
        <v>2954</v>
      </c>
      <c r="K3943" s="64" t="s">
        <v>32</v>
      </c>
      <c r="L3943" s="10" t="s">
        <v>2275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hidden="1" customHeight="1">
      <c r="A3944" s="7">
        <v>43862</v>
      </c>
      <c r="B3944" s="8" t="s">
        <v>32</v>
      </c>
      <c r="C3944" s="8" t="s">
        <v>648</v>
      </c>
      <c r="D3944" s="8" t="s">
        <v>2997</v>
      </c>
      <c r="E3944" s="8" t="s">
        <v>2284</v>
      </c>
      <c r="F3944" s="8" t="s">
        <v>2284</v>
      </c>
      <c r="G3944" s="8" t="s">
        <v>2284</v>
      </c>
      <c r="H3944" s="101" t="s">
        <v>2952</v>
      </c>
      <c r="I3944" s="64" t="s">
        <v>2953</v>
      </c>
      <c r="J3944" s="64" t="s">
        <v>2954</v>
      </c>
      <c r="K3944" s="64" t="s">
        <v>32</v>
      </c>
      <c r="L3944" s="10" t="s">
        <v>2284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hidden="1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2284</v>
      </c>
      <c r="F3945" s="8" t="s">
        <v>2284</v>
      </c>
      <c r="G3945" s="8" t="s">
        <v>2284</v>
      </c>
      <c r="H3945" s="101" t="s">
        <v>2952</v>
      </c>
      <c r="I3945" s="64" t="s">
        <v>2953</v>
      </c>
      <c r="J3945" s="64" t="s">
        <v>2954</v>
      </c>
      <c r="K3945" s="64" t="s">
        <v>32</v>
      </c>
      <c r="L3945" s="10" t="s">
        <v>2998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hidden="1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2999</v>
      </c>
      <c r="F3946" s="8" t="s">
        <v>2999</v>
      </c>
      <c r="G3946" s="8" t="s">
        <v>2999</v>
      </c>
      <c r="H3946" s="101" t="s">
        <v>2952</v>
      </c>
      <c r="I3946" s="64" t="s">
        <v>2953</v>
      </c>
      <c r="J3946" s="64" t="s">
        <v>2954</v>
      </c>
      <c r="K3946" s="64" t="s">
        <v>32</v>
      </c>
      <c r="L3946" s="10" t="s">
        <v>2999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hidden="1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3000</v>
      </c>
      <c r="F3947" s="8" t="s">
        <v>3000</v>
      </c>
      <c r="G3947" s="8" t="s">
        <v>3000</v>
      </c>
      <c r="H3947" s="101" t="s">
        <v>2952</v>
      </c>
      <c r="I3947" s="64" t="s">
        <v>2953</v>
      </c>
      <c r="J3947" s="64" t="s">
        <v>2954</v>
      </c>
      <c r="K3947" s="64" t="s">
        <v>32</v>
      </c>
      <c r="L3947" s="10" t="s">
        <v>3000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hidden="1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3001</v>
      </c>
      <c r="F3948" s="8" t="s">
        <v>1749</v>
      </c>
      <c r="G3948" s="8" t="s">
        <v>1749</v>
      </c>
      <c r="H3948" s="101" t="s">
        <v>2952</v>
      </c>
      <c r="I3948" s="64" t="s">
        <v>2953</v>
      </c>
      <c r="J3948" s="64" t="s">
        <v>2954</v>
      </c>
      <c r="K3948" s="64" t="s">
        <v>32</v>
      </c>
      <c r="L3948" s="10" t="s">
        <v>3002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hidden="1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3003</v>
      </c>
      <c r="F3949" s="8" t="s">
        <v>3003</v>
      </c>
      <c r="G3949" s="8" t="s">
        <v>3003</v>
      </c>
      <c r="H3949" s="101" t="s">
        <v>2952</v>
      </c>
      <c r="I3949" s="64" t="s">
        <v>2953</v>
      </c>
      <c r="J3949" s="64" t="s">
        <v>2954</v>
      </c>
      <c r="K3949" s="64" t="s">
        <v>32</v>
      </c>
      <c r="L3949" s="10" t="s">
        <v>3003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hidden="1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1751</v>
      </c>
      <c r="G3950" s="8" t="s">
        <v>808</v>
      </c>
      <c r="H3950" s="101" t="s">
        <v>2952</v>
      </c>
      <c r="I3950" s="64" t="s">
        <v>2953</v>
      </c>
      <c r="J3950" s="64" t="s">
        <v>2954</v>
      </c>
      <c r="K3950" s="64" t="s">
        <v>32</v>
      </c>
      <c r="L3950" s="10" t="s">
        <v>2319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hidden="1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2952</v>
      </c>
      <c r="I3951" s="64" t="s">
        <v>2953</v>
      </c>
      <c r="J3951" s="64" t="s">
        <v>2954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hidden="1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3007</v>
      </c>
      <c r="F3952" s="8" t="s">
        <v>3008</v>
      </c>
      <c r="G3952" s="8" t="s">
        <v>3008</v>
      </c>
      <c r="H3952" s="101" t="s">
        <v>2952</v>
      </c>
      <c r="I3952" s="64" t="s">
        <v>2953</v>
      </c>
      <c r="J3952" s="64" t="s">
        <v>2954</v>
      </c>
      <c r="K3952" s="64" t="s">
        <v>32</v>
      </c>
      <c r="L3952" s="10" t="s">
        <v>3009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hidden="1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3010</v>
      </c>
      <c r="F3953" s="8" t="s">
        <v>872</v>
      </c>
      <c r="G3953" s="8" t="s">
        <v>872</v>
      </c>
      <c r="H3953" s="101" t="s">
        <v>2952</v>
      </c>
      <c r="I3953" s="64" t="s">
        <v>2953</v>
      </c>
      <c r="J3953" s="64" t="s">
        <v>2954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hidden="1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2952</v>
      </c>
      <c r="I3954" s="64" t="s">
        <v>2953</v>
      </c>
      <c r="J3954" s="64" t="s">
        <v>2954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hidden="1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2349</v>
      </c>
      <c r="F3955" s="8" t="s">
        <v>2349</v>
      </c>
      <c r="G3955" s="8" t="s">
        <v>2349</v>
      </c>
      <c r="H3955" s="101" t="s">
        <v>2952</v>
      </c>
      <c r="I3955" s="64" t="s">
        <v>2953</v>
      </c>
      <c r="J3955" s="64" t="s">
        <v>2954</v>
      </c>
      <c r="K3955" s="64" t="s">
        <v>32</v>
      </c>
      <c r="L3955" s="10" t="s">
        <v>2350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hidden="1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2952</v>
      </c>
      <c r="I3956" s="64" t="s">
        <v>2953</v>
      </c>
      <c r="J3956" s="64" t="s">
        <v>2954</v>
      </c>
      <c r="K3956" s="64" t="s">
        <v>32</v>
      </c>
      <c r="L3956" s="10" t="s">
        <v>3011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hidden="1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2952</v>
      </c>
      <c r="I3957" s="64" t="s">
        <v>2953</v>
      </c>
      <c r="J3957" s="64" t="s">
        <v>2954</v>
      </c>
      <c r="K3957" s="64" t="s">
        <v>32</v>
      </c>
      <c r="L3957" s="10" t="s">
        <v>3012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hidden="1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3013</v>
      </c>
      <c r="G3958" s="8" t="s">
        <v>899</v>
      </c>
      <c r="H3958" s="101" t="s">
        <v>2952</v>
      </c>
      <c r="I3958" s="64" t="s">
        <v>2953</v>
      </c>
      <c r="J3958" s="64" t="s">
        <v>2954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hidden="1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2952</v>
      </c>
      <c r="I3959" s="64" t="s">
        <v>2953</v>
      </c>
      <c r="J3959" s="64" t="s">
        <v>2954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hidden="1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3014</v>
      </c>
      <c r="F3960" s="8" t="s">
        <v>3014</v>
      </c>
      <c r="G3960" s="8" t="s">
        <v>3014</v>
      </c>
      <c r="H3960" s="101" t="s">
        <v>2952</v>
      </c>
      <c r="I3960" s="64" t="s">
        <v>2953</v>
      </c>
      <c r="J3960" s="64" t="s">
        <v>2954</v>
      </c>
      <c r="K3960" s="64" t="s">
        <v>32</v>
      </c>
      <c r="L3960" s="10" t="s">
        <v>3015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hidden="1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3016</v>
      </c>
      <c r="F3961" s="8" t="s">
        <v>3016</v>
      </c>
      <c r="G3961" s="8" t="s">
        <v>3016</v>
      </c>
      <c r="H3961" s="101" t="s">
        <v>2952</v>
      </c>
      <c r="I3961" s="64" t="s">
        <v>2953</v>
      </c>
      <c r="J3961" s="64" t="s">
        <v>2954</v>
      </c>
      <c r="K3961" s="64" t="s">
        <v>32</v>
      </c>
      <c r="L3961" s="10" t="s">
        <v>3016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hidden="1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2952</v>
      </c>
      <c r="I3962" s="64" t="s">
        <v>2953</v>
      </c>
      <c r="J3962" s="64" t="s">
        <v>2954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hidden="1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2952</v>
      </c>
      <c r="I3963" s="64" t="s">
        <v>2953</v>
      </c>
      <c r="J3963" s="64" t="s">
        <v>2954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hidden="1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3018</v>
      </c>
      <c r="F3964" s="8" t="s">
        <v>3019</v>
      </c>
      <c r="G3964" s="8" t="s">
        <v>3018</v>
      </c>
      <c r="H3964" s="101" t="s">
        <v>2952</v>
      </c>
      <c r="I3964" s="64" t="s">
        <v>2953</v>
      </c>
      <c r="J3964" s="64" t="s">
        <v>2954</v>
      </c>
      <c r="K3964" s="64" t="s">
        <v>32</v>
      </c>
      <c r="L3964" s="10" t="s">
        <v>3018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hidden="1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3020</v>
      </c>
      <c r="F3965" s="8" t="s">
        <v>3020</v>
      </c>
      <c r="G3965" s="8" t="s">
        <v>3020</v>
      </c>
      <c r="H3965" s="101" t="s">
        <v>2952</v>
      </c>
      <c r="I3965" s="64" t="s">
        <v>2953</v>
      </c>
      <c r="J3965" s="64" t="s">
        <v>2954</v>
      </c>
      <c r="K3965" s="64" t="s">
        <v>32</v>
      </c>
      <c r="L3965" s="10" t="s">
        <v>3020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hidden="1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3021</v>
      </c>
      <c r="F3966" s="8" t="s">
        <v>3021</v>
      </c>
      <c r="G3966" s="8" t="s">
        <v>3021</v>
      </c>
      <c r="H3966" s="101" t="s">
        <v>2952</v>
      </c>
      <c r="I3966" s="64" t="s">
        <v>2953</v>
      </c>
      <c r="J3966" s="64" t="s">
        <v>2954</v>
      </c>
      <c r="K3966" s="64" t="s">
        <v>32</v>
      </c>
      <c r="L3966" s="10" t="s">
        <v>3021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hidden="1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2523</v>
      </c>
      <c r="F3967" s="8" t="s">
        <v>2523</v>
      </c>
      <c r="G3967" s="8" t="s">
        <v>2523</v>
      </c>
      <c r="H3967" s="101" t="s">
        <v>2952</v>
      </c>
      <c r="I3967" s="64" t="s">
        <v>2953</v>
      </c>
      <c r="J3967" s="64" t="s">
        <v>2954</v>
      </c>
      <c r="K3967" s="64" t="s">
        <v>32</v>
      </c>
      <c r="L3967" s="10" t="s">
        <v>2523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hidden="1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2526</v>
      </c>
      <c r="F3968" s="8" t="s">
        <v>2526</v>
      </c>
      <c r="G3968" s="8" t="s">
        <v>2526</v>
      </c>
      <c r="H3968" s="101" t="s">
        <v>2952</v>
      </c>
      <c r="I3968" s="64" t="s">
        <v>2953</v>
      </c>
      <c r="J3968" s="64" t="s">
        <v>2954</v>
      </c>
      <c r="K3968" s="64" t="s">
        <v>32</v>
      </c>
      <c r="L3968" s="10" t="s">
        <v>2526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hidden="1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2539</v>
      </c>
      <c r="F3969" s="8" t="s">
        <v>2539</v>
      </c>
      <c r="G3969" s="8" t="s">
        <v>2539</v>
      </c>
      <c r="H3969" s="101" t="s">
        <v>2952</v>
      </c>
      <c r="I3969" s="64" t="s">
        <v>2953</v>
      </c>
      <c r="J3969" s="64" t="s">
        <v>2954</v>
      </c>
      <c r="K3969" s="64" t="s">
        <v>32</v>
      </c>
      <c r="L3969" s="10" t="s">
        <v>2539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hidden="1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2562</v>
      </c>
      <c r="F3970" s="8" t="s">
        <v>2562</v>
      </c>
      <c r="G3970" s="8" t="s">
        <v>2562</v>
      </c>
      <c r="H3970" s="101" t="s">
        <v>2952</v>
      </c>
      <c r="I3970" s="64" t="s">
        <v>2953</v>
      </c>
      <c r="J3970" s="64" t="s">
        <v>2954</v>
      </c>
      <c r="K3970" s="64" t="s">
        <v>32</v>
      </c>
      <c r="L3970" s="10" t="s">
        <v>2562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hidden="1" customHeight="1">
      <c r="A3971" s="7">
        <v>43862</v>
      </c>
      <c r="B3971" s="8" t="s">
        <v>32</v>
      </c>
      <c r="C3971" s="8" t="s">
        <v>1072</v>
      </c>
      <c r="D3971" s="8" t="s">
        <v>3023</v>
      </c>
      <c r="E3971" s="8" t="s">
        <v>1099</v>
      </c>
      <c r="F3971" s="8" t="s">
        <v>1099</v>
      </c>
      <c r="G3971" s="8" t="s">
        <v>1099</v>
      </c>
      <c r="H3971" s="101" t="s">
        <v>2952</v>
      </c>
      <c r="I3971" s="64" t="s">
        <v>2953</v>
      </c>
      <c r="J3971" s="64" t="s">
        <v>2954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hidden="1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3024</v>
      </c>
      <c r="F3972" s="8" t="s">
        <v>3024</v>
      </c>
      <c r="G3972" s="8" t="s">
        <v>3024</v>
      </c>
      <c r="H3972" s="101" t="s">
        <v>2952</v>
      </c>
      <c r="I3972" s="64" t="s">
        <v>2953</v>
      </c>
      <c r="J3972" s="64" t="s">
        <v>2954</v>
      </c>
      <c r="K3972" s="64" t="s">
        <v>32</v>
      </c>
      <c r="L3972" s="10" t="s">
        <v>3024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hidden="1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3025</v>
      </c>
      <c r="F3973" s="8" t="s">
        <v>3025</v>
      </c>
      <c r="G3973" s="8" t="s">
        <v>3025</v>
      </c>
      <c r="H3973" s="101" t="s">
        <v>2952</v>
      </c>
      <c r="I3973" s="64" t="s">
        <v>2953</v>
      </c>
      <c r="J3973" s="64" t="s">
        <v>2954</v>
      </c>
      <c r="K3973" s="64" t="s">
        <v>32</v>
      </c>
      <c r="L3973" s="10" t="s">
        <v>3025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hidden="1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3026</v>
      </c>
      <c r="F3974" s="8" t="s">
        <v>3026</v>
      </c>
      <c r="G3974" s="8" t="s">
        <v>3026</v>
      </c>
      <c r="H3974" s="101" t="s">
        <v>2952</v>
      </c>
      <c r="I3974" s="64" t="s">
        <v>2953</v>
      </c>
      <c r="J3974" s="64" t="s">
        <v>2954</v>
      </c>
      <c r="K3974" s="64" t="s">
        <v>32</v>
      </c>
      <c r="L3974" s="10" t="s">
        <v>3027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hidden="1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3029</v>
      </c>
      <c r="F3975" s="8" t="s">
        <v>3030</v>
      </c>
      <c r="G3975" s="8" t="s">
        <v>3030</v>
      </c>
      <c r="H3975" s="101" t="s">
        <v>2952</v>
      </c>
      <c r="I3975" s="64" t="s">
        <v>2953</v>
      </c>
      <c r="J3975" s="64" t="s">
        <v>2954</v>
      </c>
      <c r="K3975" s="64" t="s">
        <v>32</v>
      </c>
      <c r="L3975" s="10" t="s">
        <v>3030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hidden="1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2952</v>
      </c>
      <c r="I3976" s="64" t="s">
        <v>2953</v>
      </c>
      <c r="J3976" s="64" t="s">
        <v>2954</v>
      </c>
      <c r="K3976" s="64" t="s">
        <v>32</v>
      </c>
      <c r="L3976" s="10" t="s">
        <v>2640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hidden="1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3031</v>
      </c>
      <c r="F3977" s="8" t="s">
        <v>3031</v>
      </c>
      <c r="G3977" s="8" t="s">
        <v>3031</v>
      </c>
      <c r="H3977" s="101" t="s">
        <v>2952</v>
      </c>
      <c r="I3977" s="64" t="s">
        <v>2953</v>
      </c>
      <c r="J3977" s="64" t="s">
        <v>2954</v>
      </c>
      <c r="K3977" s="64" t="s">
        <v>32</v>
      </c>
      <c r="L3977" s="10" t="s">
        <v>3031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hidden="1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2952</v>
      </c>
      <c r="I3978" s="64" t="s">
        <v>2953</v>
      </c>
      <c r="J3978" s="64" t="s">
        <v>2954</v>
      </c>
      <c r="K3978" s="64" t="s">
        <v>32</v>
      </c>
      <c r="L3978" s="10" t="s">
        <v>3033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hidden="1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3035</v>
      </c>
      <c r="F3979" s="8" t="s">
        <v>3035</v>
      </c>
      <c r="G3979" s="8" t="s">
        <v>3035</v>
      </c>
      <c r="H3979" s="101" t="s">
        <v>2952</v>
      </c>
      <c r="I3979" s="64" t="s">
        <v>2953</v>
      </c>
      <c r="J3979" s="64" t="s">
        <v>2954</v>
      </c>
      <c r="K3979" s="64" t="s">
        <v>32</v>
      </c>
      <c r="L3979" s="10" t="s">
        <v>3036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hidden="1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3037</v>
      </c>
      <c r="F3980" s="8" t="s">
        <v>3037</v>
      </c>
      <c r="G3980" s="8" t="s">
        <v>3037</v>
      </c>
      <c r="H3980" s="101" t="s">
        <v>2952</v>
      </c>
      <c r="I3980" s="64" t="s">
        <v>2953</v>
      </c>
      <c r="J3980" s="64" t="s">
        <v>2954</v>
      </c>
      <c r="K3980" s="64" t="s">
        <v>32</v>
      </c>
      <c r="L3980" s="10" t="s">
        <v>3037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hidden="1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3039</v>
      </c>
      <c r="F3981" s="8" t="s">
        <v>3040</v>
      </c>
      <c r="G3981" s="8" t="s">
        <v>3040</v>
      </c>
      <c r="H3981" s="101" t="s">
        <v>2952</v>
      </c>
      <c r="I3981" s="64" t="s">
        <v>2953</v>
      </c>
      <c r="J3981" s="64" t="s">
        <v>2954</v>
      </c>
      <c r="K3981" s="64" t="s">
        <v>32</v>
      </c>
      <c r="L3981" s="10" t="s">
        <v>3040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hidden="1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2952</v>
      </c>
      <c r="I3982" s="64" t="s">
        <v>2953</v>
      </c>
      <c r="J3982" s="64" t="s">
        <v>2954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hidden="1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2952</v>
      </c>
      <c r="I3983" s="64" t="s">
        <v>2953</v>
      </c>
      <c r="J3983" s="64" t="s">
        <v>2954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hidden="1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2735</v>
      </c>
      <c r="F3984" s="8" t="s">
        <v>2735</v>
      </c>
      <c r="G3984" s="8" t="s">
        <v>2735</v>
      </c>
      <c r="H3984" s="101" t="s">
        <v>2952</v>
      </c>
      <c r="I3984" s="64" t="s">
        <v>2953</v>
      </c>
      <c r="J3984" s="64" t="s">
        <v>2954</v>
      </c>
      <c r="K3984" s="64" t="s">
        <v>32</v>
      </c>
      <c r="L3984" s="10" t="s">
        <v>2735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hidden="1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2952</v>
      </c>
      <c r="I3985" s="64" t="s">
        <v>2953</v>
      </c>
      <c r="J3985" s="64" t="s">
        <v>2954</v>
      </c>
      <c r="K3985" s="64" t="s">
        <v>32</v>
      </c>
      <c r="L3985" s="10" t="s">
        <v>3041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hidden="1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3042</v>
      </c>
      <c r="F3986" s="8" t="s">
        <v>3043</v>
      </c>
      <c r="G3986" s="8" t="s">
        <v>3042</v>
      </c>
      <c r="H3986" s="101" t="s">
        <v>2952</v>
      </c>
      <c r="I3986" s="64" t="s">
        <v>2953</v>
      </c>
      <c r="J3986" s="64" t="s">
        <v>2954</v>
      </c>
      <c r="K3986" s="64" t="s">
        <v>32</v>
      </c>
      <c r="L3986" s="10" t="s">
        <v>3044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hidden="1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3046</v>
      </c>
      <c r="F3987" s="8" t="s">
        <v>3046</v>
      </c>
      <c r="G3987" s="8" t="s">
        <v>3046</v>
      </c>
      <c r="H3987" s="101" t="s">
        <v>2952</v>
      </c>
      <c r="I3987" s="64" t="s">
        <v>2953</v>
      </c>
      <c r="J3987" s="64" t="s">
        <v>2954</v>
      </c>
      <c r="K3987" s="64" t="s">
        <v>32</v>
      </c>
      <c r="L3987" s="10" t="s">
        <v>3046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hidden="1" customHeight="1">
      <c r="A3988" s="7">
        <v>43862</v>
      </c>
      <c r="B3988" s="8" t="s">
        <v>32</v>
      </c>
      <c r="C3988" s="8" t="s">
        <v>1329</v>
      </c>
      <c r="D3988" s="8" t="s">
        <v>1881</v>
      </c>
      <c r="E3988" s="8" t="s">
        <v>3047</v>
      </c>
      <c r="F3988" s="8" t="s">
        <v>3048</v>
      </c>
      <c r="G3988" s="8" t="s">
        <v>3047</v>
      </c>
      <c r="H3988" s="101" t="s">
        <v>2952</v>
      </c>
      <c r="I3988" s="64" t="s">
        <v>2953</v>
      </c>
      <c r="J3988" s="64" t="s">
        <v>2954</v>
      </c>
      <c r="K3988" s="64" t="s">
        <v>32</v>
      </c>
      <c r="L3988" s="10" t="s">
        <v>3047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hidden="1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3049</v>
      </c>
      <c r="F3989" s="8" t="s">
        <v>3049</v>
      </c>
      <c r="G3989" s="8" t="s">
        <v>3049</v>
      </c>
      <c r="H3989" s="101" t="s">
        <v>2952</v>
      </c>
      <c r="I3989" s="64" t="s">
        <v>2953</v>
      </c>
      <c r="J3989" s="64" t="s">
        <v>2954</v>
      </c>
      <c r="K3989" s="64" t="s">
        <v>32</v>
      </c>
      <c r="L3989" s="10" t="s">
        <v>3049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hidden="1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2952</v>
      </c>
      <c r="I3990" s="64" t="s">
        <v>2953</v>
      </c>
      <c r="J3990" s="64" t="s">
        <v>2954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hidden="1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3050</v>
      </c>
      <c r="F3991" s="8" t="s">
        <v>3050</v>
      </c>
      <c r="G3991" s="8" t="s">
        <v>3050</v>
      </c>
      <c r="H3991" s="101" t="s">
        <v>2952</v>
      </c>
      <c r="I3991" s="64" t="s">
        <v>2953</v>
      </c>
      <c r="J3991" s="64" t="s">
        <v>2954</v>
      </c>
      <c r="K3991" s="64" t="s">
        <v>32</v>
      </c>
      <c r="L3991" s="10" t="s">
        <v>3051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hidden="1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2952</v>
      </c>
      <c r="I3992" s="64" t="s">
        <v>2953</v>
      </c>
      <c r="J3992" s="64" t="s">
        <v>2954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4"/>
      <c r="AF3992" s="65"/>
      <c r="AG3992" s="8" t="s">
        <v>42</v>
      </c>
      <c r="AH3992" s="10" t="s">
        <v>63</v>
      </c>
      <c r="AI3992" t="e">
        <v>#N/A</v>
      </c>
    </row>
    <row r="3993" spans="1:35" ht="14.25" hidden="1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2952</v>
      </c>
      <c r="I3993" s="64" t="s">
        <v>2953</v>
      </c>
      <c r="J3993" s="64" t="s">
        <v>2954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4"/>
      <c r="AF3993" s="65"/>
      <c r="AG3993" s="8" t="s">
        <v>42</v>
      </c>
      <c r="AH3993" s="10">
        <v>0</v>
      </c>
      <c r="AI3993" t="e">
        <v>#N/A</v>
      </c>
    </row>
    <row r="3994" spans="1:35" ht="14.25" hidden="1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3053</v>
      </c>
      <c r="F3994" s="8" t="s">
        <v>3053</v>
      </c>
      <c r="G3994" s="8" t="s">
        <v>3053</v>
      </c>
      <c r="H3994" s="101" t="s">
        <v>2952</v>
      </c>
      <c r="I3994" s="64" t="s">
        <v>2953</v>
      </c>
      <c r="J3994" s="64" t="s">
        <v>2954</v>
      </c>
      <c r="K3994" s="64" t="s">
        <v>32</v>
      </c>
      <c r="L3994" s="10" t="s">
        <v>3054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hidden="1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3055</v>
      </c>
      <c r="F3995" s="8" t="s">
        <v>3055</v>
      </c>
      <c r="G3995" s="8" t="s">
        <v>3055</v>
      </c>
      <c r="H3995" s="101" t="s">
        <v>2952</v>
      </c>
      <c r="I3995" s="64" t="s">
        <v>2953</v>
      </c>
      <c r="J3995" s="64" t="s">
        <v>2954</v>
      </c>
      <c r="K3995" s="64" t="s">
        <v>32</v>
      </c>
      <c r="L3995" s="10" t="s">
        <v>3056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hidden="1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3057</v>
      </c>
      <c r="F3996" s="8" t="s">
        <v>3057</v>
      </c>
      <c r="G3996" s="8" t="s">
        <v>3057</v>
      </c>
      <c r="H3996" s="101" t="s">
        <v>2952</v>
      </c>
      <c r="I3996" s="64" t="s">
        <v>2953</v>
      </c>
      <c r="J3996" s="64" t="s">
        <v>2954</v>
      </c>
      <c r="K3996" s="64" t="s">
        <v>32</v>
      </c>
      <c r="L3996" s="10" t="s">
        <v>3058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hidden="1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2811</v>
      </c>
      <c r="F3997" s="8" t="s">
        <v>2811</v>
      </c>
      <c r="G3997" s="8" t="s">
        <v>2811</v>
      </c>
      <c r="H3997" s="101" t="s">
        <v>2952</v>
      </c>
      <c r="I3997" s="64" t="s">
        <v>2953</v>
      </c>
      <c r="J3997" s="64" t="s">
        <v>2954</v>
      </c>
      <c r="K3997" s="64" t="s">
        <v>32</v>
      </c>
      <c r="L3997" s="10" t="s">
        <v>2812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hidden="1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3059</v>
      </c>
      <c r="F3998" s="8" t="s">
        <v>3059</v>
      </c>
      <c r="G3998" s="8" t="s">
        <v>3059</v>
      </c>
      <c r="H3998" s="101" t="s">
        <v>2952</v>
      </c>
      <c r="I3998" s="64" t="s">
        <v>2953</v>
      </c>
      <c r="J3998" s="64" t="s">
        <v>2954</v>
      </c>
      <c r="K3998" s="64" t="s">
        <v>32</v>
      </c>
      <c r="L3998" s="10" t="s">
        <v>3060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hidden="1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3061</v>
      </c>
      <c r="G3999" s="8" t="s">
        <v>287</v>
      </c>
      <c r="H3999" s="101" t="s">
        <v>2952</v>
      </c>
      <c r="I3999" s="64" t="s">
        <v>2953</v>
      </c>
      <c r="J3999" s="64" t="s">
        <v>2954</v>
      </c>
      <c r="K3999" s="64" t="s">
        <v>32</v>
      </c>
      <c r="L3999" s="10" t="s">
        <v>3060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hidden="1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2952</v>
      </c>
      <c r="I4000" s="64" t="s">
        <v>2953</v>
      </c>
      <c r="J4000" s="64" t="s">
        <v>2954</v>
      </c>
      <c r="K4000" s="64" t="s">
        <v>32</v>
      </c>
      <c r="L4000" s="10" t="s">
        <v>3062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hidden="1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3063</v>
      </c>
      <c r="F4001" s="8" t="s">
        <v>3064</v>
      </c>
      <c r="G4001" s="8" t="s">
        <v>1049</v>
      </c>
      <c r="H4001" s="101" t="s">
        <v>2952</v>
      </c>
      <c r="I4001" s="64" t="s">
        <v>2953</v>
      </c>
      <c r="J4001" s="64" t="s">
        <v>2954</v>
      </c>
      <c r="K4001" s="64" t="s">
        <v>32</v>
      </c>
      <c r="L4001" s="10" t="s">
        <v>3065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hidden="1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3066</v>
      </c>
      <c r="F4002" s="8" t="s">
        <v>3067</v>
      </c>
      <c r="G4002" s="8" t="s">
        <v>1922</v>
      </c>
      <c r="H4002" s="101" t="s">
        <v>2952</v>
      </c>
      <c r="I4002" s="64" t="s">
        <v>2953</v>
      </c>
      <c r="J4002" s="64" t="s">
        <v>2954</v>
      </c>
      <c r="K4002" s="64" t="s">
        <v>32</v>
      </c>
      <c r="L4002" s="10" t="s">
        <v>3066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hidden="1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hidden="1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3511</v>
      </c>
      <c r="F4004" s="64" t="s">
        <v>3511</v>
      </c>
      <c r="G4004" s="64" t="s">
        <v>3511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hidden="1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hidden="1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3512</v>
      </c>
      <c r="F4006" s="64" t="s">
        <v>3512</v>
      </c>
      <c r="G4006" s="64" t="s">
        <v>3512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hidden="1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hidden="1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64"/>
      <c r="AF4008" s="81"/>
      <c r="AG4008" s="81" t="s">
        <v>42</v>
      </c>
      <c r="AH4008" s="81">
        <v>0</v>
      </c>
      <c r="AI4008" t="e">
        <v>#N/A</v>
      </c>
    </row>
    <row r="4009" spans="1:35" ht="14.25" hidden="1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64"/>
      <c r="AF4009" s="81"/>
      <c r="AG4009" s="81" t="s">
        <v>42</v>
      </c>
      <c r="AH4009" s="81">
        <v>0</v>
      </c>
      <c r="AI4009" t="e">
        <v>#N/A</v>
      </c>
    </row>
    <row r="4010" spans="1:35" ht="14.25" hidden="1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3513</v>
      </c>
      <c r="F4010" s="65" t="s">
        <v>3513</v>
      </c>
      <c r="G4010" s="65" t="s">
        <v>3513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4"/>
      <c r="AF4010" s="65"/>
      <c r="AG4010" s="65" t="s">
        <v>42</v>
      </c>
      <c r="AH4010" s="65">
        <v>0</v>
      </c>
      <c r="AI4010" t="e">
        <v>#N/A</v>
      </c>
    </row>
    <row r="4011" spans="1:35" ht="14.25" hidden="1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hidden="1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3514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hidden="1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hidden="1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3515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hidden="1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hidden="1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hidden="1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3516</v>
      </c>
      <c r="F4017" s="64" t="s">
        <v>3516</v>
      </c>
      <c r="G4017" s="64" t="s">
        <v>3516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hidden="1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hidden="1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hidden="1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hidden="1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3322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4"/>
      <c r="AF4021" s="65"/>
      <c r="AG4021" s="65" t="s">
        <v>51</v>
      </c>
      <c r="AH4021" s="65">
        <v>0</v>
      </c>
      <c r="AI4021" t="e">
        <v>#N/A</v>
      </c>
    </row>
    <row r="4022" spans="1:35" ht="14.25" hidden="1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hidden="1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hidden="1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hidden="1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3517</v>
      </c>
      <c r="F4025" s="64" t="s">
        <v>3517</v>
      </c>
      <c r="G4025" s="64" t="s">
        <v>3517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hidden="1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hidden="1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hidden="1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3000</v>
      </c>
      <c r="F4028" s="64" t="s">
        <v>3000</v>
      </c>
      <c r="G4028" s="64" t="s">
        <v>3000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hidden="1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3518</v>
      </c>
      <c r="F4029" s="64" t="s">
        <v>3518</v>
      </c>
      <c r="G4029" s="64" t="s">
        <v>3518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hidden="1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hidden="1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3519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hidden="1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hidden="1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hidden="1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hidden="1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hidden="1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3520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hidden="1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hidden="1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3406</v>
      </c>
      <c r="F4038" s="64" t="s">
        <v>3406</v>
      </c>
      <c r="G4038" s="64" t="s">
        <v>3406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hidden="1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3521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hidden="1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hidden="1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hidden="1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hidden="1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hidden="1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hidden="1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hidden="1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hidden="1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hidden="1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hidden="1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hidden="1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hidden="1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hidden="1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hidden="1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4"/>
      <c r="AF4053" s="65"/>
      <c r="AG4053" s="65" t="s">
        <v>42</v>
      </c>
      <c r="AH4053" s="65">
        <v>0</v>
      </c>
      <c r="AI4053" t="e">
        <v>#N/A</v>
      </c>
    </row>
    <row r="4054" spans="1:35" ht="14.25" hidden="1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4"/>
      <c r="AF4054" s="65"/>
      <c r="AG4054" s="65" t="s">
        <v>42</v>
      </c>
      <c r="AH4054" s="65">
        <v>0</v>
      </c>
      <c r="AI4054" t="e">
        <v>#N/A</v>
      </c>
    </row>
    <row r="4055" spans="1:35" ht="14.25" hidden="1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2583</v>
      </c>
      <c r="F4055" s="81" t="s">
        <v>3427</v>
      </c>
      <c r="G4055" s="81" t="s">
        <v>2583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64"/>
      <c r="AF4055" s="81"/>
      <c r="AG4055" s="81" t="s">
        <v>51</v>
      </c>
      <c r="AH4055" s="81">
        <v>0</v>
      </c>
      <c r="AI4055" t="e">
        <v>#N/A</v>
      </c>
    </row>
    <row r="4056" spans="1:35" ht="14.25" hidden="1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hidden="1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hidden="1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100375.31</v>
      </c>
      <c r="T4058" s="12">
        <f>-84186.9-T4060</f>
        <v>18145.900000000009</v>
      </c>
      <c r="U4058" s="12">
        <v>33413.82</v>
      </c>
      <c r="V4058" s="12">
        <f t="shared" si="516"/>
        <v>85107.390000000014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hidden="1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s="115" customFormat="1" ht="14.25" hidden="1" customHeight="1">
      <c r="A4060" s="7">
        <v>43862</v>
      </c>
      <c r="B4060" s="65" t="s">
        <v>32</v>
      </c>
      <c r="C4060" s="65" t="s">
        <v>1072</v>
      </c>
      <c r="D4060" s="65" t="s">
        <v>1134</v>
      </c>
      <c r="E4060" s="65" t="s">
        <v>1148</v>
      </c>
      <c r="F4060" s="65" t="s">
        <v>1148</v>
      </c>
      <c r="G4060" s="65" t="s">
        <v>1148</v>
      </c>
      <c r="H4060" s="106" t="s">
        <v>60</v>
      </c>
      <c r="I4060" s="65" t="s">
        <v>61</v>
      </c>
      <c r="J4060" s="65" t="s">
        <v>62</v>
      </c>
      <c r="K4060" s="65" t="s">
        <v>32</v>
      </c>
      <c r="L4060" s="65"/>
      <c r="M4060" s="65"/>
      <c r="N4060" s="65" t="s">
        <v>57</v>
      </c>
      <c r="O4060" s="64" t="s">
        <v>80</v>
      </c>
      <c r="P4060" s="9">
        <v>0</v>
      </c>
      <c r="Q4060" s="162"/>
      <c r="R4060" s="65"/>
      <c r="S4060" s="14">
        <v>102332.79999999997</v>
      </c>
      <c r="T4060" s="14">
        <v>-102332.8</v>
      </c>
      <c r="U4060" s="14">
        <v>0</v>
      </c>
      <c r="V4060" s="14">
        <f t="shared" si="516"/>
        <v>-2.9103830456733704E-11</v>
      </c>
      <c r="W4060" s="13">
        <f t="shared" si="515"/>
        <v>0</v>
      </c>
      <c r="X4060" s="14"/>
      <c r="Y4060" s="13">
        <f t="shared" si="518"/>
        <v>0</v>
      </c>
      <c r="Z4060" s="14">
        <f t="shared" si="517"/>
        <v>0</v>
      </c>
      <c r="AA4060" s="14">
        <f t="shared" si="519"/>
        <v>0</v>
      </c>
      <c r="AB4060" s="14">
        <f t="shared" si="514"/>
        <v>0</v>
      </c>
      <c r="AC4060" s="10">
        <v>7.0000000000000007E-2</v>
      </c>
      <c r="AD4060" s="65"/>
      <c r="AE4060" s="65"/>
      <c r="AF4060" s="65"/>
      <c r="AG4060" s="65" t="s">
        <v>42</v>
      </c>
      <c r="AH4060" s="65">
        <v>0</v>
      </c>
      <c r="AI4060" s="115" t="e">
        <v>#N/A</v>
      </c>
    </row>
    <row r="4061" spans="1:35" ht="14.25" hidden="1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4"/>
      <c r="AF4061" s="65"/>
      <c r="AG4061" s="65" t="s">
        <v>51</v>
      </c>
      <c r="AH4061" s="65">
        <v>0</v>
      </c>
      <c r="AI4061" t="e">
        <v>#N/A</v>
      </c>
    </row>
    <row r="4062" spans="1:35" ht="14.25" hidden="1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4"/>
      <c r="AF4062" s="65"/>
      <c r="AG4062" s="65" t="s">
        <v>51</v>
      </c>
      <c r="AH4062" s="65">
        <v>0</v>
      </c>
      <c r="AI4062" t="e">
        <v>#N/A</v>
      </c>
    </row>
    <row r="4063" spans="1:35" ht="14.25" hidden="1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1662</v>
      </c>
      <c r="F4063" s="64" t="s">
        <v>2861</v>
      </c>
      <c r="G4063" s="64" t="s">
        <v>1662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hidden="1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hidden="1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8" t="s">
        <v>4509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13929.398058252427</v>
      </c>
      <c r="X4065" s="12"/>
      <c r="Y4065" s="13">
        <f t="shared" si="518"/>
        <v>0</v>
      </c>
      <c r="Z4065" s="14">
        <f t="shared" si="517"/>
        <v>13929.398058252427</v>
      </c>
      <c r="AA4065" s="12">
        <f t="shared" si="519"/>
        <v>417.88194174757336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hidden="1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hidden="1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hidden="1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3522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4489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4"/>
      <c r="AF4068" s="65"/>
      <c r="AG4068" s="65" t="s">
        <v>42</v>
      </c>
      <c r="AH4068" s="65">
        <v>0</v>
      </c>
      <c r="AI4068" t="e">
        <v>#N/A</v>
      </c>
    </row>
    <row r="4069" spans="1:35" ht="14.25" hidden="1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3523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4"/>
      <c r="AF4069" s="65"/>
      <c r="AG4069" s="65" t="s">
        <v>42</v>
      </c>
      <c r="AH4069" s="65">
        <v>0</v>
      </c>
      <c r="AI4069" t="e">
        <v>#N/A</v>
      </c>
    </row>
    <row r="4070" spans="1:35" ht="14.25" hidden="1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hidden="1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hidden="1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64"/>
      <c r="AF4072" s="81"/>
      <c r="AG4072" s="81" t="s">
        <v>51</v>
      </c>
      <c r="AH4072" s="81">
        <v>0</v>
      </c>
      <c r="AI4072" t="e">
        <v>#N/A</v>
      </c>
    </row>
    <row r="4073" spans="1:35" ht="14.25" hidden="1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hidden="1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hidden="1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3524</v>
      </c>
      <c r="F4075" s="64" t="s">
        <v>3524</v>
      </c>
      <c r="G4075" s="64" t="s">
        <v>3524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hidden="1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hidden="1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hidden="1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3525</v>
      </c>
      <c r="F4078" s="64" t="s">
        <v>3525</v>
      </c>
      <c r="G4078" s="64" t="s">
        <v>3525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hidden="1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hidden="1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3526</v>
      </c>
      <c r="F4080" s="64" t="s">
        <v>3526</v>
      </c>
      <c r="G4080" s="64" t="s">
        <v>3526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hidden="1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hidden="1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hidden="1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3527</v>
      </c>
      <c r="F4083" s="64" t="s">
        <v>3528</v>
      </c>
      <c r="G4083" s="64" t="s">
        <v>3527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hidden="1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hidden="1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hidden="1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hidden="1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3529</v>
      </c>
      <c r="F4087" s="64" t="s">
        <v>3529</v>
      </c>
      <c r="G4087" s="64" t="s">
        <v>3529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hidden="1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hidden="1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hidden="1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hidden="1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hidden="1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3530</v>
      </c>
      <c r="F4092" s="64" t="s">
        <v>3530</v>
      </c>
      <c r="G4092" s="64" t="s">
        <v>3530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hidden="1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hidden="1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3531</v>
      </c>
      <c r="F4094" s="64" t="s">
        <v>3531</v>
      </c>
      <c r="G4094" s="64" t="s">
        <v>3531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hidden="1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hidden="1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hidden="1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hidden="1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4"/>
      <c r="AF4098" s="65"/>
      <c r="AG4098" s="65" t="s">
        <v>42</v>
      </c>
      <c r="AH4098" s="65">
        <v>0</v>
      </c>
      <c r="AI4098" t="e">
        <v>#N/A</v>
      </c>
    </row>
    <row r="4099" spans="1:35" s="188" customFormat="1" ht="14.25" hidden="1" customHeight="1">
      <c r="A4099" s="186">
        <v>43862</v>
      </c>
      <c r="B4099" s="92" t="s">
        <v>32</v>
      </c>
      <c r="C4099" s="92" t="s">
        <v>1516</v>
      </c>
      <c r="D4099" s="92" t="s">
        <v>1517</v>
      </c>
      <c r="E4099" s="92" t="s">
        <v>1526</v>
      </c>
      <c r="F4099" s="92" t="s">
        <v>1525</v>
      </c>
      <c r="G4099" s="92" t="s">
        <v>1526</v>
      </c>
      <c r="H4099" s="109" t="s">
        <v>60</v>
      </c>
      <c r="I4099" s="64" t="s">
        <v>61</v>
      </c>
      <c r="J4099" s="64" t="s">
        <v>62</v>
      </c>
      <c r="K4099" s="64" t="s">
        <v>32</v>
      </c>
      <c r="L4099" s="92"/>
      <c r="M4099" s="64"/>
      <c r="N4099" s="92" t="s">
        <v>57</v>
      </c>
      <c r="O4099" s="189" t="s">
        <v>4517</v>
      </c>
      <c r="P4099" s="185">
        <v>0.02</v>
      </c>
      <c r="Q4099" s="180"/>
      <c r="R4099" s="92" t="s">
        <v>4482</v>
      </c>
      <c r="S4099" s="95">
        <v>1834307.1000000006</v>
      </c>
      <c r="T4099" s="95">
        <v>4700000</v>
      </c>
      <c r="U4099" s="95">
        <v>5973698.1199999992</v>
      </c>
      <c r="V4099" s="95">
        <f t="shared" si="522"/>
        <v>560608.98000000138</v>
      </c>
      <c r="W4099" s="96">
        <f t="shared" si="521"/>
        <v>5856566.7843137244</v>
      </c>
      <c r="X4099" s="95"/>
      <c r="Y4099" s="96">
        <f t="shared" ref="Y4099:Y4162" si="524">IF(W4099-AB4099&lt;=0,0,IF(O4099="返现",MAX(W4099-AA4099-AB4099,0),MAX(W4099-AB4099,0)))</f>
        <v>0</v>
      </c>
      <c r="Z4099" s="95">
        <f t="shared" si="523"/>
        <v>5856566.7843137244</v>
      </c>
      <c r="AA4099" s="96">
        <f>U4099-W4099</f>
        <v>117131.3356862748</v>
      </c>
      <c r="AB4099" s="95">
        <f t="shared" si="520"/>
        <v>5973698.1199999992</v>
      </c>
      <c r="AC4099" s="93">
        <v>5.5E-2</v>
      </c>
      <c r="AD4099" s="92"/>
      <c r="AE4099" s="92"/>
      <c r="AF4099" s="92"/>
      <c r="AG4099" s="92" t="s">
        <v>42</v>
      </c>
      <c r="AH4099" s="92">
        <v>0</v>
      </c>
      <c r="AI4099" s="188" t="e">
        <v>#N/A</v>
      </c>
    </row>
    <row r="4100" spans="1:35" ht="14.25" hidden="1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1527</v>
      </c>
      <c r="F4100" s="64" t="s">
        <v>1527</v>
      </c>
      <c r="G4100" s="64" t="s">
        <v>1527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hidden="1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1528</v>
      </c>
      <c r="F4101" s="64" t="s">
        <v>1528</v>
      </c>
      <c r="G4101" s="64" t="s">
        <v>1528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hidden="1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1530</v>
      </c>
      <c r="F4102" s="64" t="s">
        <v>1530</v>
      </c>
      <c r="G4102" s="64" t="s">
        <v>1530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hidden="1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1531</v>
      </c>
      <c r="F4103" s="64" t="s">
        <v>1531</v>
      </c>
      <c r="G4103" s="64" t="s">
        <v>1531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hidden="1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2883</v>
      </c>
      <c r="F4104" s="64" t="s">
        <v>2884</v>
      </c>
      <c r="G4104" s="64" t="s">
        <v>2883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hidden="1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1534</v>
      </c>
      <c r="F4105" s="64" t="s">
        <v>1534</v>
      </c>
      <c r="G4105" s="64" t="s">
        <v>1534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hidden="1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1535</v>
      </c>
      <c r="F4106" s="64" t="s">
        <v>1535</v>
      </c>
      <c r="G4106" s="64" t="s">
        <v>1535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hidden="1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1536</v>
      </c>
      <c r="F4107" s="65" t="s">
        <v>1536</v>
      </c>
      <c r="G4107" s="65" t="s">
        <v>1536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4"/>
      <c r="AF4107" s="65"/>
      <c r="AG4107" s="65" t="s">
        <v>42</v>
      </c>
      <c r="AH4107" s="65">
        <v>0</v>
      </c>
      <c r="AI4107" t="e">
        <v>#N/A</v>
      </c>
    </row>
    <row r="4108" spans="1:35" ht="14.25" hidden="1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1536</v>
      </c>
      <c r="F4108" s="65" t="s">
        <v>1536</v>
      </c>
      <c r="G4108" s="65" t="s">
        <v>1536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4"/>
      <c r="AF4108" s="65"/>
      <c r="AG4108" s="65" t="s">
        <v>42</v>
      </c>
      <c r="AH4108" s="65">
        <v>0</v>
      </c>
      <c r="AI4108" t="e">
        <v>#N/A</v>
      </c>
    </row>
    <row r="4109" spans="1:35" ht="14.25" hidden="1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1537</v>
      </c>
      <c r="F4109" s="64" t="s">
        <v>1537</v>
      </c>
      <c r="G4109" s="64" t="s">
        <v>1537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hidden="1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1537</v>
      </c>
      <c r="F4110" s="64" t="s">
        <v>1537</v>
      </c>
      <c r="G4110" s="64" t="s">
        <v>1537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4854274.709999999</v>
      </c>
      <c r="T4110" s="12">
        <v>8750969.3200000003</v>
      </c>
      <c r="U4110" s="12">
        <v>10438358.949999999</v>
      </c>
      <c r="V4110" s="12">
        <f t="shared" si="522"/>
        <v>3166885.08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hidden="1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1538</v>
      </c>
      <c r="F4111" s="64" t="s">
        <v>1538</v>
      </c>
      <c r="G4111" s="64" t="s">
        <v>1538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hidden="1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1545</v>
      </c>
      <c r="F4112" s="64" t="s">
        <v>1545</v>
      </c>
      <c r="G4112" s="64" t="s">
        <v>1545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hidden="1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2915</v>
      </c>
      <c r="F4113" s="64" t="s">
        <v>2915</v>
      </c>
      <c r="G4113" s="64" t="s">
        <v>2915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hidden="1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1548</v>
      </c>
      <c r="F4114" s="64" t="s">
        <v>1548</v>
      </c>
      <c r="G4114" s="64" t="s">
        <v>1548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hidden="1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1604</v>
      </c>
      <c r="F4115" s="64" t="s">
        <v>1604</v>
      </c>
      <c r="G4115" s="64" t="s">
        <v>1604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hidden="1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1551</v>
      </c>
      <c r="F4116" s="64" t="s">
        <v>1551</v>
      </c>
      <c r="G4116" s="64" t="s">
        <v>1551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hidden="1" customHeight="1">
      <c r="A4117" s="7">
        <v>43862</v>
      </c>
      <c r="B4117" s="64" t="s">
        <v>32</v>
      </c>
      <c r="C4117" s="64" t="s">
        <v>1516</v>
      </c>
      <c r="D4117" s="64" t="s">
        <v>1554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s="188" customFormat="1" ht="14.25" customHeight="1">
      <c r="A4118" s="186">
        <v>43862</v>
      </c>
      <c r="B4118" s="92" t="s">
        <v>32</v>
      </c>
      <c r="C4118" s="92" t="s">
        <v>1516</v>
      </c>
      <c r="D4118" s="92" t="s">
        <v>1554</v>
      </c>
      <c r="E4118" s="92" t="s">
        <v>4129</v>
      </c>
      <c r="F4118" s="92" t="s">
        <v>4476</v>
      </c>
      <c r="G4118" s="92" t="s">
        <v>4129</v>
      </c>
      <c r="H4118" s="109" t="s">
        <v>60</v>
      </c>
      <c r="I4118" s="92" t="s">
        <v>61</v>
      </c>
      <c r="J4118" s="92" t="s">
        <v>62</v>
      </c>
      <c r="K4118" s="92" t="s">
        <v>32</v>
      </c>
      <c r="L4118" s="92"/>
      <c r="M4118" s="92"/>
      <c r="N4118" s="92" t="s">
        <v>57</v>
      </c>
      <c r="O4118" s="92" t="s">
        <v>4469</v>
      </c>
      <c r="P4118" s="93">
        <v>0.05</v>
      </c>
      <c r="Q4118" s="180"/>
      <c r="R4118" s="92"/>
      <c r="S4118" s="95">
        <v>0</v>
      </c>
      <c r="T4118" s="95">
        <v>8300000</v>
      </c>
      <c r="U4118" s="95">
        <v>6931472.4300000016</v>
      </c>
      <c r="V4118" s="95">
        <f t="shared" si="522"/>
        <v>1368527.5699999984</v>
      </c>
      <c r="W4118" s="96">
        <f t="shared" si="521"/>
        <v>6931472.4300000016</v>
      </c>
      <c r="X4118" s="95"/>
      <c r="Y4118" s="96">
        <f t="shared" si="524"/>
        <v>0</v>
      </c>
      <c r="Z4118" s="95">
        <f t="shared" si="523"/>
        <v>6931472.4300000016</v>
      </c>
      <c r="AA4118" s="95">
        <f>W4118*P4118</f>
        <v>346573.62150000012</v>
      </c>
      <c r="AB4118" s="95">
        <f t="shared" si="520"/>
        <v>6931472.4300000016</v>
      </c>
      <c r="AC4118" s="93">
        <v>5.5E-2</v>
      </c>
      <c r="AD4118" s="92"/>
      <c r="AE4118" s="92"/>
      <c r="AF4118" s="92"/>
      <c r="AG4118" s="92" t="s">
        <v>42</v>
      </c>
      <c r="AH4118" s="92">
        <v>0</v>
      </c>
      <c r="AI4118" s="188" t="e">
        <v>#N/A</v>
      </c>
    </row>
    <row r="4119" spans="1:35" ht="14.25" hidden="1" customHeight="1">
      <c r="A4119" s="7">
        <v>43862</v>
      </c>
      <c r="B4119" s="64" t="s">
        <v>32</v>
      </c>
      <c r="C4119" s="64" t="s">
        <v>1516</v>
      </c>
      <c r="D4119" s="64" t="s">
        <v>1554</v>
      </c>
      <c r="E4119" s="65" t="s">
        <v>1563</v>
      </c>
      <c r="F4119" s="64" t="s">
        <v>1563</v>
      </c>
      <c r="G4119" s="64" t="s">
        <v>1563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hidden="1" customHeight="1">
      <c r="A4120" s="7">
        <v>43862</v>
      </c>
      <c r="B4120" s="64" t="s">
        <v>32</v>
      </c>
      <c r="C4120" s="64" t="s">
        <v>1516</v>
      </c>
      <c r="D4120" s="64" t="s">
        <v>1554</v>
      </c>
      <c r="E4120" s="65" t="s">
        <v>1564</v>
      </c>
      <c r="F4120" s="64" t="s">
        <v>1565</v>
      </c>
      <c r="G4120" s="64" t="s">
        <v>1526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4482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hidden="1" customHeight="1">
      <c r="A4121" s="7">
        <v>43862</v>
      </c>
      <c r="B4121" s="64" t="s">
        <v>32</v>
      </c>
      <c r="C4121" s="64" t="s">
        <v>1516</v>
      </c>
      <c r="D4121" s="64" t="s">
        <v>1554</v>
      </c>
      <c r="E4121" s="65" t="s">
        <v>1566</v>
      </c>
      <c r="F4121" s="64" t="s">
        <v>1567</v>
      </c>
      <c r="G4121" s="64" t="s">
        <v>1526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4482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hidden="1" customHeight="1">
      <c r="A4122" s="7">
        <v>43862</v>
      </c>
      <c r="B4122" s="64" t="s">
        <v>32</v>
      </c>
      <c r="C4122" s="64" t="s">
        <v>1516</v>
      </c>
      <c r="D4122" s="64" t="s">
        <v>1554</v>
      </c>
      <c r="E4122" s="65" t="s">
        <v>1566</v>
      </c>
      <c r="F4122" s="64" t="s">
        <v>1566</v>
      </c>
      <c r="G4122" s="64" t="s">
        <v>1566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hidden="1" customHeight="1">
      <c r="A4123" s="7">
        <v>43862</v>
      </c>
      <c r="B4123" s="64" t="s">
        <v>32</v>
      </c>
      <c r="C4123" s="64" t="s">
        <v>1516</v>
      </c>
      <c r="D4123" s="64" t="s">
        <v>1554</v>
      </c>
      <c r="E4123" s="65" t="s">
        <v>1568</v>
      </c>
      <c r="F4123" s="64" t="s">
        <v>1569</v>
      </c>
      <c r="G4123" s="64" t="s">
        <v>1526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4482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hidden="1" customHeight="1">
      <c r="A4124" s="7">
        <v>43862</v>
      </c>
      <c r="B4124" s="64" t="s">
        <v>32</v>
      </c>
      <c r="C4124" s="64" t="s">
        <v>1516</v>
      </c>
      <c r="D4124" s="64" t="s">
        <v>1554</v>
      </c>
      <c r="E4124" s="65" t="s">
        <v>3532</v>
      </c>
      <c r="F4124" s="64" t="s">
        <v>3532</v>
      </c>
      <c r="G4124" s="64" t="s">
        <v>3532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s="188" customFormat="1" ht="14.25" hidden="1" customHeight="1">
      <c r="A4125" s="186">
        <v>43862</v>
      </c>
      <c r="B4125" s="92" t="s">
        <v>32</v>
      </c>
      <c r="C4125" s="92" t="s">
        <v>1516</v>
      </c>
      <c r="D4125" s="92" t="s">
        <v>1554</v>
      </c>
      <c r="E4125" s="92" t="s">
        <v>1526</v>
      </c>
      <c r="F4125" s="92" t="s">
        <v>1573</v>
      </c>
      <c r="G4125" s="92" t="s">
        <v>1526</v>
      </c>
      <c r="H4125" s="109" t="s">
        <v>60</v>
      </c>
      <c r="I4125" s="92" t="s">
        <v>61</v>
      </c>
      <c r="J4125" s="92" t="s">
        <v>62</v>
      </c>
      <c r="K4125" s="92" t="s">
        <v>32</v>
      </c>
      <c r="L4125" s="92"/>
      <c r="M4125" s="92"/>
      <c r="N4125" s="92" t="s">
        <v>57</v>
      </c>
      <c r="O4125" s="92" t="s">
        <v>4522</v>
      </c>
      <c r="P4125" s="93">
        <v>0.02</v>
      </c>
      <c r="Q4125" s="180"/>
      <c r="R4125" s="92" t="s">
        <v>4482</v>
      </c>
      <c r="S4125" s="95">
        <v>9228805.9299999997</v>
      </c>
      <c r="T4125" s="95">
        <v>30400000</v>
      </c>
      <c r="U4125" s="95">
        <v>33587908.879999973</v>
      </c>
      <c r="V4125" s="95">
        <f t="shared" si="522"/>
        <v>6040897.0500000268</v>
      </c>
      <c r="W4125" s="96">
        <f t="shared" si="521"/>
        <v>32929322.431372523</v>
      </c>
      <c r="X4125" s="95"/>
      <c r="Y4125" s="96">
        <f t="shared" si="524"/>
        <v>0</v>
      </c>
      <c r="Z4125" s="95">
        <f t="shared" si="523"/>
        <v>32929322.431372523</v>
      </c>
      <c r="AA4125" s="96">
        <f>U4125-W4125</f>
        <v>658586.44862744957</v>
      </c>
      <c r="AB4125" s="95">
        <f t="shared" si="520"/>
        <v>33587908.879999973</v>
      </c>
      <c r="AC4125" s="93">
        <v>5.5E-2</v>
      </c>
      <c r="AD4125" s="92"/>
      <c r="AE4125" s="92"/>
      <c r="AF4125" s="92"/>
      <c r="AG4125" s="92" t="s">
        <v>42</v>
      </c>
      <c r="AH4125" s="92">
        <v>0</v>
      </c>
      <c r="AI4125" s="188" t="e">
        <v>#N/A</v>
      </c>
    </row>
    <row r="4126" spans="1:35" ht="14.25" hidden="1" customHeight="1">
      <c r="A4126" s="7">
        <v>43862</v>
      </c>
      <c r="B4126" s="64" t="s">
        <v>32</v>
      </c>
      <c r="C4126" s="64" t="s">
        <v>1516</v>
      </c>
      <c r="D4126" s="64" t="s">
        <v>1554</v>
      </c>
      <c r="E4126" s="65" t="s">
        <v>1537</v>
      </c>
      <c r="F4126" s="64" t="s">
        <v>1579</v>
      </c>
      <c r="G4126" s="64" t="s">
        <v>1537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hidden="1" customHeight="1">
      <c r="A4127" s="7">
        <v>43862</v>
      </c>
      <c r="B4127" s="64" t="s">
        <v>32</v>
      </c>
      <c r="C4127" s="64" t="s">
        <v>1516</v>
      </c>
      <c r="D4127" s="64" t="s">
        <v>1554</v>
      </c>
      <c r="E4127" s="65" t="s">
        <v>1537</v>
      </c>
      <c r="F4127" s="64" t="s">
        <v>1579</v>
      </c>
      <c r="G4127" s="64" t="s">
        <v>1537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hidden="1" customHeight="1">
      <c r="A4128" s="7">
        <v>43862</v>
      </c>
      <c r="B4128" s="64" t="s">
        <v>32</v>
      </c>
      <c r="C4128" s="64" t="s">
        <v>1516</v>
      </c>
      <c r="D4128" s="64" t="s">
        <v>1554</v>
      </c>
      <c r="E4128" s="65" t="s">
        <v>1580</v>
      </c>
      <c r="F4128" s="64" t="s">
        <v>1581</v>
      </c>
      <c r="G4128" s="64" t="s">
        <v>1526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4482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hidden="1" customHeight="1">
      <c r="A4129" s="7">
        <v>43862</v>
      </c>
      <c r="B4129" s="64" t="s">
        <v>32</v>
      </c>
      <c r="C4129" s="64" t="s">
        <v>1516</v>
      </c>
      <c r="D4129" s="64" t="s">
        <v>1554</v>
      </c>
      <c r="E4129" s="92" t="s">
        <v>4129</v>
      </c>
      <c r="F4129" s="64" t="s">
        <v>4477</v>
      </c>
      <c r="G4129" s="92" t="s">
        <v>4129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4469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hidden="1" customHeight="1">
      <c r="A4130" s="7">
        <v>43862</v>
      </c>
      <c r="B4130" s="64" t="s">
        <v>32</v>
      </c>
      <c r="C4130" s="64" t="s">
        <v>1516</v>
      </c>
      <c r="D4130" s="64" t="s">
        <v>1554</v>
      </c>
      <c r="E4130" s="92" t="s">
        <v>1526</v>
      </c>
      <c r="F4130" s="64" t="s">
        <v>3533</v>
      </c>
      <c r="G4130" s="64" t="s">
        <v>1526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8" t="s">
        <v>41</v>
      </c>
      <c r="P4130" s="10">
        <v>0.02</v>
      </c>
      <c r="Q4130" s="161"/>
      <c r="R4130" s="92" t="s">
        <v>4482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8256483.5196078429</v>
      </c>
      <c r="X4130" s="12"/>
      <c r="Y4130" s="13">
        <f t="shared" si="524"/>
        <v>0</v>
      </c>
      <c r="Z4130" s="14">
        <f t="shared" si="523"/>
        <v>8256483.5196078429</v>
      </c>
      <c r="AA4130" s="13">
        <f t="shared" ref="AA4130:AA4132" si="526">U4130-W4130</f>
        <v>165129.67039215658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hidden="1" customHeight="1">
      <c r="A4131" s="7">
        <v>43862</v>
      </c>
      <c r="B4131" s="64" t="s">
        <v>32</v>
      </c>
      <c r="C4131" s="64" t="s">
        <v>1516</v>
      </c>
      <c r="D4131" s="64" t="s">
        <v>1554</v>
      </c>
      <c r="E4131" s="92" t="s">
        <v>1526</v>
      </c>
      <c r="F4131" s="64" t="s">
        <v>1583</v>
      </c>
      <c r="G4131" s="64" t="s">
        <v>1526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4482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hidden="1" customHeight="1">
      <c r="A4132" s="7">
        <v>43862</v>
      </c>
      <c r="B4132" s="64" t="s">
        <v>32</v>
      </c>
      <c r="C4132" s="64" t="s">
        <v>1516</v>
      </c>
      <c r="D4132" s="64" t="s">
        <v>1554</v>
      </c>
      <c r="E4132" s="65" t="s">
        <v>1586</v>
      </c>
      <c r="F4132" s="64" t="s">
        <v>1587</v>
      </c>
      <c r="G4132" s="64" t="s">
        <v>1526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4482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hidden="1" customHeight="1">
      <c r="A4133" s="7">
        <v>43862</v>
      </c>
      <c r="B4133" s="64" t="s">
        <v>32</v>
      </c>
      <c r="C4133" s="64" t="s">
        <v>1516</v>
      </c>
      <c r="D4133" s="64" t="s">
        <v>1554</v>
      </c>
      <c r="E4133" s="92" t="s">
        <v>4129</v>
      </c>
      <c r="F4133" s="64" t="s">
        <v>4478</v>
      </c>
      <c r="G4133" s="92" t="s">
        <v>4129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4469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hidden="1" customHeight="1">
      <c r="A4134" s="7">
        <v>43862</v>
      </c>
      <c r="B4134" s="64" t="s">
        <v>32</v>
      </c>
      <c r="C4134" s="64" t="s">
        <v>1516</v>
      </c>
      <c r="D4134" s="64" t="s">
        <v>1554</v>
      </c>
      <c r="E4134" s="92" t="s">
        <v>4129</v>
      </c>
      <c r="F4134" s="64" t="s">
        <v>4479</v>
      </c>
      <c r="G4134" s="92" t="s">
        <v>4129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4469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hidden="1" customHeight="1">
      <c r="A4135" s="7">
        <v>43862</v>
      </c>
      <c r="B4135" s="64" t="s">
        <v>32</v>
      </c>
      <c r="C4135" s="64" t="s">
        <v>1516</v>
      </c>
      <c r="D4135" s="64" t="s">
        <v>1554</v>
      </c>
      <c r="E4135" s="65" t="s">
        <v>1593</v>
      </c>
      <c r="F4135" s="64" t="s">
        <v>1593</v>
      </c>
      <c r="G4135" s="64" t="s">
        <v>1593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hidden="1" customHeight="1">
      <c r="A4136" s="7">
        <v>43862</v>
      </c>
      <c r="B4136" s="64" t="s">
        <v>32</v>
      </c>
      <c r="C4136" s="64" t="s">
        <v>1516</v>
      </c>
      <c r="D4136" s="64" t="s">
        <v>1554</v>
      </c>
      <c r="E4136" s="65" t="s">
        <v>1595</v>
      </c>
      <c r="F4136" s="64" t="s">
        <v>1595</v>
      </c>
      <c r="G4136" s="64" t="s">
        <v>1595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hidden="1" customHeight="1">
      <c r="A4137" s="7">
        <v>43862</v>
      </c>
      <c r="B4137" s="64" t="s">
        <v>32</v>
      </c>
      <c r="C4137" s="64" t="s">
        <v>1516</v>
      </c>
      <c r="D4137" s="64" t="s">
        <v>1554</v>
      </c>
      <c r="E4137" s="65" t="s">
        <v>1601</v>
      </c>
      <c r="F4137" s="64" t="s">
        <v>1601</v>
      </c>
      <c r="G4137" s="64" t="s">
        <v>1601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hidden="1" customHeight="1">
      <c r="A4138" s="7">
        <v>43862</v>
      </c>
      <c r="B4138" s="64" t="s">
        <v>32</v>
      </c>
      <c r="C4138" s="64" t="s">
        <v>1516</v>
      </c>
      <c r="D4138" s="64" t="s">
        <v>1554</v>
      </c>
      <c r="E4138" s="65" t="s">
        <v>1608</v>
      </c>
      <c r="F4138" s="64" t="s">
        <v>1608</v>
      </c>
      <c r="G4138" s="64" t="s">
        <v>1608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hidden="1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hidden="1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hidden="1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hidden="1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4508</v>
      </c>
      <c r="P4142" s="10">
        <v>0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hidden="1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hidden="1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hidden="1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hidden="1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hidden="1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hidden="1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hidden="1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64"/>
      <c r="AF4149" s="81"/>
      <c r="AG4149" s="83" t="s">
        <v>42</v>
      </c>
      <c r="AH4149" s="82">
        <v>0</v>
      </c>
      <c r="AI4149" t="e">
        <v>#N/A</v>
      </c>
    </row>
    <row r="4150" spans="1:35" ht="14.25" hidden="1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hidden="1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hidden="1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hidden="1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hidden="1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hidden="1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hidden="1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hidden="1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hidden="1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hidden="1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hidden="1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hidden="1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hidden="1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hidden="1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hidden="1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hidden="1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hidden="1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hidden="1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hidden="1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hidden="1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hidden="1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hidden="1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64"/>
      <c r="AF4171" s="81"/>
      <c r="AG4171" s="83" t="s">
        <v>51</v>
      </c>
      <c r="AH4171" s="82">
        <v>0</v>
      </c>
      <c r="AI4171" t="e">
        <v>#N/A</v>
      </c>
    </row>
    <row r="4172" spans="1:35" ht="14.25" hidden="1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hidden="1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hidden="1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4"/>
      <c r="AF4174" s="65"/>
      <c r="AG4174" s="14" t="s">
        <v>51</v>
      </c>
      <c r="AH4174" s="10">
        <v>0</v>
      </c>
      <c r="AI4174" t="e">
        <v>#N/A</v>
      </c>
    </row>
    <row r="4175" spans="1:35" ht="14.25" hidden="1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4"/>
      <c r="AF4175" s="65"/>
      <c r="AG4175" s="14" t="s">
        <v>42</v>
      </c>
      <c r="AH4175" s="10">
        <v>0</v>
      </c>
      <c r="AI4175" t="e">
        <v>#N/A</v>
      </c>
    </row>
    <row r="4176" spans="1:35" ht="14.25" hidden="1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hidden="1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hidden="1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4498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hidden="1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hidden="1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hidden="1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hidden="1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hidden="1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3534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64"/>
      <c r="AF4183" s="81"/>
      <c r="AG4183" s="83" t="s">
        <v>42</v>
      </c>
      <c r="AH4183" s="82">
        <v>0</v>
      </c>
      <c r="AI4183" t="e">
        <v>#N/A</v>
      </c>
    </row>
    <row r="4184" spans="1:35" ht="14.25" hidden="1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hidden="1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hidden="1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hidden="1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3535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hidden="1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hidden="1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hidden="1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hidden="1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hidden="1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4"/>
      <c r="AF4192" s="65"/>
      <c r="AG4192" s="14" t="s">
        <v>42</v>
      </c>
      <c r="AH4192" s="10">
        <v>0</v>
      </c>
      <c r="AI4192" t="e">
        <v>#N/A</v>
      </c>
    </row>
    <row r="4193" spans="1:35" ht="14.25" hidden="1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1532</v>
      </c>
      <c r="F4193" s="8" t="s">
        <v>1533</v>
      </c>
      <c r="G4193" s="8" t="s">
        <v>1526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4482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hidden="1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1541</v>
      </c>
      <c r="F4194" s="8" t="s">
        <v>1541</v>
      </c>
      <c r="G4194" s="8" t="s">
        <v>1541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hidden="1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1546</v>
      </c>
      <c r="F4195" s="8" t="s">
        <v>1547</v>
      </c>
      <c r="G4195" s="8" t="s">
        <v>1546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hidden="1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1548</v>
      </c>
      <c r="F4196" s="8" t="s">
        <v>3536</v>
      </c>
      <c r="G4196" s="8" t="s">
        <v>1548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hidden="1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1549</v>
      </c>
      <c r="F4197" s="8" t="s">
        <v>1549</v>
      </c>
      <c r="G4197" s="8" t="s">
        <v>1549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hidden="1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1552</v>
      </c>
      <c r="F4198" s="8" t="s">
        <v>1552</v>
      </c>
      <c r="G4198" s="8" t="s">
        <v>1552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hidden="1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1552</v>
      </c>
      <c r="F4199" s="8" t="s">
        <v>1552</v>
      </c>
      <c r="G4199" s="8" t="s">
        <v>1552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1553</v>
      </c>
      <c r="AH4199" s="10">
        <v>0</v>
      </c>
      <c r="AI4199" t="e">
        <v>#N/A</v>
      </c>
    </row>
    <row r="4200" spans="1:35" ht="14.25" hidden="1" customHeight="1">
      <c r="A4200" s="7">
        <v>43862</v>
      </c>
      <c r="B4200" s="8" t="s">
        <v>32</v>
      </c>
      <c r="C4200" s="8" t="s">
        <v>1516</v>
      </c>
      <c r="D4200" s="8" t="s">
        <v>1554</v>
      </c>
      <c r="E4200" s="8" t="s">
        <v>1557</v>
      </c>
      <c r="F4200" s="8" t="s">
        <v>1558</v>
      </c>
      <c r="G4200" s="8" t="s">
        <v>1526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4482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s="188" customFormat="1" ht="14.25" customHeight="1">
      <c r="A4201" s="186">
        <v>43862</v>
      </c>
      <c r="B4201" s="98" t="s">
        <v>32</v>
      </c>
      <c r="C4201" s="98" t="s">
        <v>1516</v>
      </c>
      <c r="D4201" s="98" t="s">
        <v>1554</v>
      </c>
      <c r="E4201" s="92" t="s">
        <v>1526</v>
      </c>
      <c r="F4201" s="98" t="s">
        <v>3631</v>
      </c>
      <c r="G4201" s="98" t="s">
        <v>1526</v>
      </c>
      <c r="H4201" s="110" t="s">
        <v>60</v>
      </c>
      <c r="I4201" s="92" t="s">
        <v>61</v>
      </c>
      <c r="J4201" s="92" t="s">
        <v>62</v>
      </c>
      <c r="K4201" s="92" t="s">
        <v>32</v>
      </c>
      <c r="L4201" s="98"/>
      <c r="M4201" s="92"/>
      <c r="N4201" s="98" t="s">
        <v>57</v>
      </c>
      <c r="O4201" s="189" t="s">
        <v>41</v>
      </c>
      <c r="P4201" s="185">
        <v>0.02</v>
      </c>
      <c r="Q4201" s="181"/>
      <c r="R4201" s="92" t="s">
        <v>4482</v>
      </c>
      <c r="S4201" s="95">
        <v>2216722.2400000002</v>
      </c>
      <c r="T4201" s="95"/>
      <c r="U4201" s="95">
        <v>2216722.2400000002</v>
      </c>
      <c r="V4201" s="95">
        <f t="shared" si="530"/>
        <v>0</v>
      </c>
      <c r="W4201" s="96">
        <f t="shared" si="536"/>
        <v>2173257.0980392159</v>
      </c>
      <c r="X4201" s="95"/>
      <c r="Y4201" s="96">
        <f t="shared" si="532"/>
        <v>0</v>
      </c>
      <c r="Z4201" s="95">
        <f t="shared" si="534"/>
        <v>2173257.0980392159</v>
      </c>
      <c r="AA4201" s="96">
        <f t="shared" si="533"/>
        <v>43465.141960784327</v>
      </c>
      <c r="AB4201" s="95">
        <f t="shared" si="535"/>
        <v>2216722.2400000002</v>
      </c>
      <c r="AC4201" s="93">
        <v>5.5E-2</v>
      </c>
      <c r="AD4201" s="92"/>
      <c r="AE4201" s="92"/>
      <c r="AF4201" s="92"/>
      <c r="AG4201" s="95" t="s">
        <v>42</v>
      </c>
      <c r="AH4201" s="93">
        <v>0</v>
      </c>
      <c r="AI4201" s="188" t="e">
        <v>#N/A</v>
      </c>
    </row>
    <row r="4202" spans="1:35" s="115" customFormat="1" ht="14.25" hidden="1" customHeight="1">
      <c r="A4202" s="7">
        <v>43862</v>
      </c>
      <c r="B4202" s="8" t="s">
        <v>32</v>
      </c>
      <c r="C4202" s="8" t="s">
        <v>1516</v>
      </c>
      <c r="D4202" s="8" t="s">
        <v>1554</v>
      </c>
      <c r="E4202" s="8" t="s">
        <v>1561</v>
      </c>
      <c r="F4202" s="8" t="s">
        <v>1562</v>
      </c>
      <c r="G4202" s="8" t="s">
        <v>1526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4482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hidden="1" customHeight="1">
      <c r="A4203" s="7">
        <v>43862</v>
      </c>
      <c r="B4203" s="8" t="s">
        <v>32</v>
      </c>
      <c r="C4203" s="8" t="s">
        <v>1516</v>
      </c>
      <c r="D4203" s="8" t="s">
        <v>1554</v>
      </c>
      <c r="E4203" s="8" t="s">
        <v>1570</v>
      </c>
      <c r="F4203" s="8" t="s">
        <v>1571</v>
      </c>
      <c r="G4203" s="8" t="s">
        <v>1526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4482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hidden="1" customHeight="1">
      <c r="A4204" s="7">
        <v>43862</v>
      </c>
      <c r="B4204" s="8" t="s">
        <v>32</v>
      </c>
      <c r="C4204" s="8" t="s">
        <v>1516</v>
      </c>
      <c r="D4204" s="8" t="s">
        <v>1554</v>
      </c>
      <c r="E4204" s="8" t="s">
        <v>1575</v>
      </c>
      <c r="F4204" s="8" t="s">
        <v>1575</v>
      </c>
      <c r="G4204" s="8" t="s">
        <v>1575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hidden="1" customHeight="1">
      <c r="A4205" s="7">
        <v>43862</v>
      </c>
      <c r="B4205" s="8" t="s">
        <v>32</v>
      </c>
      <c r="C4205" s="8" t="s">
        <v>1516</v>
      </c>
      <c r="D4205" s="8" t="s">
        <v>1554</v>
      </c>
      <c r="E4205" s="8" t="s">
        <v>1575</v>
      </c>
      <c r="F4205" s="8" t="s">
        <v>1575</v>
      </c>
      <c r="G4205" s="8" t="s">
        <v>1575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hidden="1" customHeight="1">
      <c r="A4206" s="7">
        <v>43862</v>
      </c>
      <c r="B4206" s="8" t="s">
        <v>32</v>
      </c>
      <c r="C4206" s="8" t="s">
        <v>1516</v>
      </c>
      <c r="D4206" s="8" t="s">
        <v>1554</v>
      </c>
      <c r="E4206" s="8" t="s">
        <v>1590</v>
      </c>
      <c r="F4206" s="8" t="s">
        <v>1591</v>
      </c>
      <c r="G4206" s="8" t="s">
        <v>1526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4482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hidden="1" customHeight="1">
      <c r="A4207" s="7">
        <v>43862</v>
      </c>
      <c r="B4207" s="8" t="s">
        <v>32</v>
      </c>
      <c r="C4207" s="8" t="s">
        <v>1516</v>
      </c>
      <c r="D4207" s="8" t="s">
        <v>1554</v>
      </c>
      <c r="E4207" s="8" t="s">
        <v>1596</v>
      </c>
      <c r="F4207" s="8" t="s">
        <v>1596</v>
      </c>
      <c r="G4207" s="8" t="s">
        <v>1596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hidden="1" customHeight="1">
      <c r="A4208" s="7">
        <v>43862</v>
      </c>
      <c r="B4208" s="8" t="s">
        <v>32</v>
      </c>
      <c r="C4208" s="8" t="s">
        <v>1516</v>
      </c>
      <c r="D4208" s="8" t="s">
        <v>1554</v>
      </c>
      <c r="E4208" s="8" t="s">
        <v>1597</v>
      </c>
      <c r="F4208" s="8" t="s">
        <v>1597</v>
      </c>
      <c r="G4208" s="8" t="s">
        <v>1597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4"/>
      <c r="AF4208" s="65"/>
      <c r="AG4208" s="14" t="s">
        <v>42</v>
      </c>
      <c r="AH4208" s="10">
        <v>0</v>
      </c>
      <c r="AI4208" t="e">
        <v>#N/A</v>
      </c>
    </row>
    <row r="4209" spans="1:35" ht="14.25" hidden="1" customHeight="1">
      <c r="A4209" s="7">
        <v>43862</v>
      </c>
      <c r="B4209" s="8" t="s">
        <v>32</v>
      </c>
      <c r="C4209" s="8" t="s">
        <v>1516</v>
      </c>
      <c r="D4209" s="8" t="s">
        <v>1554</v>
      </c>
      <c r="E4209" s="8" t="s">
        <v>1602</v>
      </c>
      <c r="F4209" s="8" t="s">
        <v>1603</v>
      </c>
      <c r="G4209" s="8" t="s">
        <v>1526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4482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hidden="1" customHeight="1">
      <c r="A4210" s="7">
        <v>43862</v>
      </c>
      <c r="B4210" s="8" t="s">
        <v>32</v>
      </c>
      <c r="C4210" s="8" t="s">
        <v>1516</v>
      </c>
      <c r="D4210" s="8" t="s">
        <v>1554</v>
      </c>
      <c r="E4210" s="8" t="s">
        <v>1604</v>
      </c>
      <c r="F4210" s="8" t="s">
        <v>1605</v>
      </c>
      <c r="G4210" s="8" t="s">
        <v>1604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hidden="1" customHeight="1">
      <c r="A4211" s="7">
        <v>43862</v>
      </c>
      <c r="B4211" s="8" t="s">
        <v>32</v>
      </c>
      <c r="C4211" s="8" t="s">
        <v>1516</v>
      </c>
      <c r="D4211" s="8" t="s">
        <v>1554</v>
      </c>
      <c r="E4211" s="8" t="s">
        <v>1608</v>
      </c>
      <c r="F4211" s="8" t="s">
        <v>1608</v>
      </c>
      <c r="G4211" s="8" t="s">
        <v>1608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hidden="1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1926</v>
      </c>
      <c r="F4212" s="8" t="s">
        <v>1927</v>
      </c>
      <c r="G4212" s="8" t="s">
        <v>1922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hidden="1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hidden="1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3537</v>
      </c>
      <c r="F4214" s="64" t="s">
        <v>3537</v>
      </c>
      <c r="G4214" s="64" t="s">
        <v>3537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3538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hidden="1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hidden="1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hidden="1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hidden="1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hidden="1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hidden="1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hidden="1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hidden="1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hidden="1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hidden="1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hidden="1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hidden="1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hidden="1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3539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hidden="1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hidden="1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hidden="1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hidden="1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hidden="1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hidden="1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hidden="1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hidden="1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hidden="1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hidden="1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3506</v>
      </c>
      <c r="F4237" s="64" t="s">
        <v>3540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3507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3541</v>
      </c>
      <c r="AF4237" s="64"/>
      <c r="AG4237" s="64" t="s">
        <v>51</v>
      </c>
      <c r="AH4237" s="64">
        <v>0</v>
      </c>
      <c r="AI4237" t="e">
        <v>#N/A</v>
      </c>
    </row>
    <row r="4238" spans="1:35" ht="14.25" hidden="1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hidden="1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3542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hidden="1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3543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1826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hidden="1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8" t="s">
        <v>41</v>
      </c>
      <c r="P4241" s="9">
        <v>0.03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409635.92233009706</v>
      </c>
      <c r="X4241" s="12"/>
      <c r="Y4241" s="13">
        <f t="shared" si="540"/>
        <v>0</v>
      </c>
      <c r="Z4241" s="14">
        <f t="shared" si="539"/>
        <v>409635.92233009706</v>
      </c>
      <c r="AA4241" s="12">
        <f t="shared" si="542"/>
        <v>12289.077669902937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hidden="1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8" t="s">
        <v>41</v>
      </c>
      <c r="P4242" s="9">
        <v>0.03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80931.650485436898</v>
      </c>
      <c r="X4242" s="12"/>
      <c r="Y4242" s="13">
        <f t="shared" si="540"/>
        <v>0</v>
      </c>
      <c r="Z4242" s="14">
        <f t="shared" si="539"/>
        <v>80931.650485436898</v>
      </c>
      <c r="AA4242" s="12">
        <f t="shared" si="542"/>
        <v>2427.9495145631081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hidden="1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8" t="s">
        <v>41</v>
      </c>
      <c r="P4243" s="9">
        <v>0.03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154630.58252427183</v>
      </c>
      <c r="X4243" s="12"/>
      <c r="Y4243" s="13">
        <f t="shared" si="540"/>
        <v>0</v>
      </c>
      <c r="Z4243" s="14">
        <f t="shared" si="539"/>
        <v>154630.58252427183</v>
      </c>
      <c r="AA4243" s="12">
        <f t="shared" si="542"/>
        <v>4638.9174757281726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hidden="1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hidden="1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hidden="1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1610</v>
      </c>
      <c r="F4246" s="64" t="s">
        <v>1610</v>
      </c>
      <c r="G4246" s="64" t="s">
        <v>1610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1622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hidden="1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1610</v>
      </c>
      <c r="F4247" s="64" t="s">
        <v>1610</v>
      </c>
      <c r="G4247" s="64" t="s">
        <v>1610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1623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hidden="1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1610</v>
      </c>
      <c r="F4248" s="64" t="s">
        <v>1610</v>
      </c>
      <c r="G4248" s="64" t="s">
        <v>1610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1625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hidden="1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1610</v>
      </c>
      <c r="F4249" s="64" t="s">
        <v>1610</v>
      </c>
      <c r="G4249" s="64" t="s">
        <v>1610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1626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hidden="1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1610</v>
      </c>
      <c r="F4250" s="64" t="s">
        <v>1610</v>
      </c>
      <c r="G4250" s="64" t="s">
        <v>1610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1627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hidden="1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hidden="1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1645</v>
      </c>
      <c r="F4252" s="64" t="s">
        <v>1645</v>
      </c>
      <c r="G4252" s="64" t="s">
        <v>1645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1645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hidden="1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3544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hidden="1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1662</v>
      </c>
      <c r="F4254" s="64" t="s">
        <v>1662</v>
      </c>
      <c r="G4254" s="64" t="s">
        <v>1662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1663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hidden="1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1641</v>
      </c>
      <c r="F4255" s="64" t="s">
        <v>1641</v>
      </c>
      <c r="G4255" s="64" t="s">
        <v>1641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1641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hidden="1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1648</v>
      </c>
      <c r="F4256" s="64" t="s">
        <v>1649</v>
      </c>
      <c r="G4256" s="64" t="s">
        <v>1648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1648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hidden="1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1652</v>
      </c>
      <c r="F4257" s="64" t="s">
        <v>1652</v>
      </c>
      <c r="G4257" s="64" t="s">
        <v>1652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3545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hidden="1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1652</v>
      </c>
      <c r="F4258" s="64" t="s">
        <v>1652</v>
      </c>
      <c r="G4258" s="64" t="s">
        <v>1652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3546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hidden="1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1652</v>
      </c>
      <c r="F4259" s="64" t="s">
        <v>1652</v>
      </c>
      <c r="G4259" s="64" t="s">
        <v>1652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3547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hidden="1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1652</v>
      </c>
      <c r="F4260" s="64" t="s">
        <v>1652</v>
      </c>
      <c r="G4260" s="64" t="s">
        <v>1652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3548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hidden="1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1652</v>
      </c>
      <c r="F4261" s="64" t="s">
        <v>1652</v>
      </c>
      <c r="G4261" s="64" t="s">
        <v>1652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1653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hidden="1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1652</v>
      </c>
      <c r="F4262" s="64" t="s">
        <v>1652</v>
      </c>
      <c r="G4262" s="64" t="s">
        <v>1652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3549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hidden="1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1650</v>
      </c>
      <c r="F4263" s="64" t="s">
        <v>1650</v>
      </c>
      <c r="G4263" s="64" t="s">
        <v>1650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1651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hidden="1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hidden="1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1644</v>
      </c>
      <c r="F4265" s="64" t="s">
        <v>1644</v>
      </c>
      <c r="G4265" s="64" t="s">
        <v>1644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1644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hidden="1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1676</v>
      </c>
      <c r="F4266" s="64" t="s">
        <v>1677</v>
      </c>
      <c r="G4266" s="64" t="s">
        <v>1676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1679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hidden="1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1685</v>
      </c>
      <c r="F4267" s="64" t="s">
        <v>1685</v>
      </c>
      <c r="G4267" s="64" t="s">
        <v>1685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1681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hidden="1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1686</v>
      </c>
      <c r="F4268" s="64" t="s">
        <v>1686</v>
      </c>
      <c r="G4268" s="64" t="s">
        <v>1686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3550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hidden="1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1686</v>
      </c>
      <c r="F4269" s="64" t="s">
        <v>1686</v>
      </c>
      <c r="G4269" s="64" t="s">
        <v>1686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1687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hidden="1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1707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hidden="1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1701</v>
      </c>
      <c r="F4271" s="64" t="s">
        <v>1701</v>
      </c>
      <c r="G4271" s="64" t="s">
        <v>1701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1702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hidden="1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1696</v>
      </c>
      <c r="F4272" s="64" t="s">
        <v>1696</v>
      </c>
      <c r="G4272" s="64" t="s">
        <v>1696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1697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hidden="1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1696</v>
      </c>
      <c r="F4273" s="64" t="s">
        <v>1696</v>
      </c>
      <c r="G4273" s="64" t="s">
        <v>1696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1697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hidden="1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hidden="1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1729</v>
      </c>
      <c r="F4275" s="64" t="s">
        <v>1729</v>
      </c>
      <c r="G4275" s="64" t="s">
        <v>1729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1730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hidden="1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1728</v>
      </c>
      <c r="F4276" s="64" t="s">
        <v>1728</v>
      </c>
      <c r="G4276" s="64" t="s">
        <v>1728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hidden="1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1760</v>
      </c>
      <c r="F4277" s="64" t="s">
        <v>1760</v>
      </c>
      <c r="G4277" s="64" t="s">
        <v>1760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3551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hidden="1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1762</v>
      </c>
      <c r="F4278" s="64" t="s">
        <v>1763</v>
      </c>
      <c r="G4278" s="64" t="s">
        <v>1762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1764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hidden="1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1752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hidden="1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1732</v>
      </c>
      <c r="F4280" s="64" t="s">
        <v>1733</v>
      </c>
      <c r="G4280" s="64" t="s">
        <v>1732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1734</v>
      </c>
      <c r="M4280" s="64"/>
      <c r="N4280" s="64" t="s">
        <v>40</v>
      </c>
      <c r="O4280" s="8" t="s">
        <v>41</v>
      </c>
      <c r="P4280" s="9">
        <v>0.05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1266674.7619047619</v>
      </c>
      <c r="X4280" s="12"/>
      <c r="Y4280" s="13">
        <f t="shared" si="540"/>
        <v>0</v>
      </c>
      <c r="Z4280" s="14">
        <f t="shared" si="544"/>
        <v>1266674.7619047619</v>
      </c>
      <c r="AA4280" s="12">
        <f t="shared" si="542"/>
        <v>63333.738095238106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hidden="1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1732</v>
      </c>
      <c r="F4281" s="64" t="s">
        <v>1733</v>
      </c>
      <c r="G4281" s="64" t="s">
        <v>1732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1735</v>
      </c>
      <c r="M4281" s="64"/>
      <c r="N4281" s="64" t="s">
        <v>40</v>
      </c>
      <c r="O4281" s="8" t="s">
        <v>41</v>
      </c>
      <c r="P4281" s="9">
        <v>0.05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424761.14285714284</v>
      </c>
      <c r="X4281" s="12"/>
      <c r="Y4281" s="13">
        <f t="shared" si="540"/>
        <v>0</v>
      </c>
      <c r="Z4281" s="14">
        <f t="shared" si="544"/>
        <v>424761.14285714284</v>
      </c>
      <c r="AA4281" s="12">
        <f t="shared" si="542"/>
        <v>21238.057142857171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hidden="1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1777</v>
      </c>
      <c r="F4282" s="64" t="s">
        <v>1777</v>
      </c>
      <c r="G4282" s="64" t="s">
        <v>1777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1777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hidden="1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1771</v>
      </c>
      <c r="F4283" s="64" t="s">
        <v>1771</v>
      </c>
      <c r="G4283" s="64" t="s">
        <v>1771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1772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hidden="1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2396</v>
      </c>
      <c r="F4284" s="64" t="s">
        <v>2396</v>
      </c>
      <c r="G4284" s="64" t="s">
        <v>2396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3552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hidden="1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2396</v>
      </c>
      <c r="F4285" s="64" t="s">
        <v>2396</v>
      </c>
      <c r="G4285" s="64" t="s">
        <v>2396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3552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hidden="1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1693</v>
      </c>
      <c r="F4286" s="64" t="s">
        <v>1693</v>
      </c>
      <c r="G4286" s="64" t="s">
        <v>1693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1784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hidden="1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1781</v>
      </c>
      <c r="F4287" s="64" t="s">
        <v>1781</v>
      </c>
      <c r="G4287" s="64" t="s">
        <v>1781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1782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hidden="1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1788</v>
      </c>
      <c r="F4288" s="64" t="s">
        <v>1788</v>
      </c>
      <c r="G4288" s="64" t="s">
        <v>1788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1788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hidden="1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1801</v>
      </c>
      <c r="F4289" s="64" t="s">
        <v>1801</v>
      </c>
      <c r="G4289" s="64" t="s">
        <v>1801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1802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hidden="1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1804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hidden="1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1805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hidden="1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hidden="1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1817</v>
      </c>
      <c r="F4293" s="64" t="s">
        <v>1817</v>
      </c>
      <c r="G4293" s="64" t="s">
        <v>1817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1818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hidden="1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hidden="1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1809</v>
      </c>
      <c r="F4295" s="64" t="s">
        <v>1809</v>
      </c>
      <c r="G4295" s="64" t="s">
        <v>1809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1810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hidden="1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1812</v>
      </c>
      <c r="F4296" s="64" t="s">
        <v>1825</v>
      </c>
      <c r="G4296" s="64" t="s">
        <v>1812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1813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hidden="1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1812</v>
      </c>
      <c r="F4297" s="64" t="s">
        <v>1825</v>
      </c>
      <c r="G4297" s="64" t="s">
        <v>1812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1812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hidden="1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1834</v>
      </c>
      <c r="F4298" s="64" t="s">
        <v>1834</v>
      </c>
      <c r="G4298" s="64" t="s">
        <v>1834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1834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hidden="1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1837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hidden="1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1826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hidden="1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1838</v>
      </c>
      <c r="F4301" s="64" t="s">
        <v>1838</v>
      </c>
      <c r="G4301" s="64" t="s">
        <v>1838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1839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hidden="1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1838</v>
      </c>
      <c r="F4302" s="64" t="s">
        <v>1838</v>
      </c>
      <c r="G4302" s="64" t="s">
        <v>1838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1839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hidden="1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1853</v>
      </c>
      <c r="F4303" s="64" t="s">
        <v>1853</v>
      </c>
      <c r="G4303" s="64" t="s">
        <v>1853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1854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hidden="1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1853</v>
      </c>
      <c r="F4304" s="64" t="s">
        <v>1853</v>
      </c>
      <c r="G4304" s="64" t="s">
        <v>1853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1856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hidden="1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1853</v>
      </c>
      <c r="F4305" s="64" t="s">
        <v>1853</v>
      </c>
      <c r="G4305" s="64" t="s">
        <v>1853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1857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hidden="1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2653</v>
      </c>
      <c r="F4306" s="64" t="s">
        <v>2654</v>
      </c>
      <c r="G4306" s="64" t="s">
        <v>2653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2655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3541</v>
      </c>
      <c r="AF4306" s="64"/>
      <c r="AG4306" s="64" t="s">
        <v>42</v>
      </c>
      <c r="AH4306" s="64">
        <v>0</v>
      </c>
      <c r="AI4306" t="e">
        <v>#N/A</v>
      </c>
    </row>
    <row r="4307" spans="1:35" ht="14.25" hidden="1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1858</v>
      </c>
      <c r="F4307" s="64" t="s">
        <v>1858</v>
      </c>
      <c r="G4307" s="64" t="s">
        <v>1858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1859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hidden="1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1862</v>
      </c>
      <c r="F4308" s="64" t="s">
        <v>1862</v>
      </c>
      <c r="G4308" s="64" t="s">
        <v>1862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1862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hidden="1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3553</v>
      </c>
      <c r="F4309" s="64" t="s">
        <v>3553</v>
      </c>
      <c r="G4309" s="64" t="s">
        <v>3553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3554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hidden="1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3553</v>
      </c>
      <c r="F4310" s="64" t="s">
        <v>3553</v>
      </c>
      <c r="G4310" s="64" t="s">
        <v>3553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3555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hidden="1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1892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hidden="1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1905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1906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hidden="1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1910</v>
      </c>
      <c r="F4313" s="64" t="s">
        <v>1910</v>
      </c>
      <c r="G4313" s="64" t="s">
        <v>1910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1911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hidden="1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1890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hidden="1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1894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hidden="1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hidden="1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3556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hidden="1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1899</v>
      </c>
      <c r="F4318" s="64" t="s">
        <v>1899</v>
      </c>
      <c r="G4318" s="64" t="s">
        <v>1899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2821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hidden="1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1899</v>
      </c>
      <c r="F4319" s="64" t="s">
        <v>1899</v>
      </c>
      <c r="G4319" s="64" t="s">
        <v>1899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1900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hidden="1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hidden="1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1876</v>
      </c>
      <c r="F4321" s="64" t="s">
        <v>1876</v>
      </c>
      <c r="G4321" s="64" t="s">
        <v>1876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1876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hidden="1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1871</v>
      </c>
      <c r="F4322" s="64" t="s">
        <v>1871</v>
      </c>
      <c r="G4322" s="64" t="s">
        <v>1871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1872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hidden="1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hidden="1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hidden="1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hidden="1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hidden="1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hidden="1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hidden="1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hidden="1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hidden="1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hidden="1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hidden="1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hidden="1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hidden="1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hidden="1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hidden="1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3613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4"/>
      <c r="AF4337" s="65"/>
      <c r="AG4337" s="14" t="s">
        <v>42</v>
      </c>
      <c r="AH4337" s="10">
        <v>0</v>
      </c>
      <c r="AI4337" t="e">
        <v>#N/A</v>
      </c>
    </row>
    <row r="4338" spans="1:35" ht="14.25" hidden="1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4"/>
      <c r="AF4338" s="65"/>
      <c r="AG4338" s="14" t="s">
        <v>42</v>
      </c>
      <c r="AH4338" s="10"/>
      <c r="AI4338" t="e">
        <v>#N/A</v>
      </c>
    </row>
    <row r="4339" spans="1:35" ht="14.25" hidden="1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3613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4"/>
      <c r="AF4339" s="65"/>
      <c r="AG4339" s="14" t="s">
        <v>42</v>
      </c>
      <c r="AH4339" s="10">
        <v>0</v>
      </c>
      <c r="AI4339" t="e">
        <v>#N/A</v>
      </c>
    </row>
    <row r="4340" spans="1:35" ht="14.25" hidden="1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hidden="1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hidden="1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41</v>
      </c>
      <c r="P4342" s="9">
        <v>0.03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17721.359223300969</v>
      </c>
      <c r="X4342" s="12"/>
      <c r="Y4342" s="13">
        <f t="shared" si="546"/>
        <v>0</v>
      </c>
      <c r="Z4342" s="14">
        <f t="shared" si="551"/>
        <v>17721.359223300969</v>
      </c>
      <c r="AA4342" s="12">
        <f t="shared" si="548"/>
        <v>531.64077669903054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hidden="1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hidden="1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hidden="1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hidden="1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hidden="1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hidden="1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1610</v>
      </c>
      <c r="F4348" s="8" t="s">
        <v>1610</v>
      </c>
      <c r="G4348" s="8" t="s">
        <v>1610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1614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hidden="1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1610</v>
      </c>
      <c r="F4349" s="8" t="s">
        <v>1610</v>
      </c>
      <c r="G4349" s="8" t="s">
        <v>1610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1616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hidden="1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1610</v>
      </c>
      <c r="F4350" s="8" t="s">
        <v>1610</v>
      </c>
      <c r="G4350" s="8" t="s">
        <v>1610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1622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hidden="1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1630</v>
      </c>
      <c r="F4351" s="8" t="s">
        <v>1630</v>
      </c>
      <c r="G4351" s="8" t="s">
        <v>1630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1630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hidden="1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1634</v>
      </c>
      <c r="F4352" s="8" t="s">
        <v>1635</v>
      </c>
      <c r="G4352" s="8" t="s">
        <v>1634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1636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hidden="1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1638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hidden="1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1638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1639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hidden="1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1640</v>
      </c>
      <c r="F4355" s="8" t="s">
        <v>1640</v>
      </c>
      <c r="G4355" s="8" t="s">
        <v>1640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1640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hidden="1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1642</v>
      </c>
      <c r="F4356" s="8" t="s">
        <v>1642</v>
      </c>
      <c r="G4356" s="8" t="s">
        <v>1642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1643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hidden="1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1654</v>
      </c>
      <c r="F4357" s="8" t="s">
        <v>1654</v>
      </c>
      <c r="G4357" s="8" t="s">
        <v>1654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1655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hidden="1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1662</v>
      </c>
      <c r="F4358" s="8" t="s">
        <v>1662</v>
      </c>
      <c r="G4358" s="8" t="s">
        <v>1662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1663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hidden="1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1664</v>
      </c>
      <c r="F4359" s="8" t="s">
        <v>1664</v>
      </c>
      <c r="G4359" s="8" t="s">
        <v>1664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1665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hidden="1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1666</v>
      </c>
      <c r="F4360" s="8" t="s">
        <v>1667</v>
      </c>
      <c r="G4360" s="8" t="s">
        <v>1666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1668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hidden="1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hidden="1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1675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hidden="1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1676</v>
      </c>
      <c r="F4363" s="8" t="s">
        <v>1677</v>
      </c>
      <c r="G4363" s="8" t="s">
        <v>1676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1679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hidden="1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1676</v>
      </c>
      <c r="F4364" s="8" t="s">
        <v>1677</v>
      </c>
      <c r="G4364" s="8" t="s">
        <v>1676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1680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hidden="1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hidden="1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hidden="1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1689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hidden="1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1690</v>
      </c>
      <c r="F4368" s="8" t="s">
        <v>1690</v>
      </c>
      <c r="G4368" s="8" t="s">
        <v>1690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1688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hidden="1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1693</v>
      </c>
      <c r="F4369" s="8" t="s">
        <v>1694</v>
      </c>
      <c r="G4369" s="8" t="s">
        <v>1693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1695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hidden="1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hidden="1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1699</v>
      </c>
      <c r="F4371" s="8" t="s">
        <v>1699</v>
      </c>
      <c r="G4371" s="8" t="s">
        <v>1699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1700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hidden="1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hidden="1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hidden="1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1701</v>
      </c>
      <c r="F4374" s="8" t="s">
        <v>1701</v>
      </c>
      <c r="G4374" s="8" t="s">
        <v>1701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1701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hidden="1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1703</v>
      </c>
      <c r="F4375" s="8" t="s">
        <v>1703</v>
      </c>
      <c r="G4375" s="8" t="s">
        <v>1703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1704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hidden="1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1707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hidden="1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1707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hidden="1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1708</v>
      </c>
      <c r="F4378" s="8" t="s">
        <v>1708</v>
      </c>
      <c r="G4378" s="8" t="s">
        <v>1708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1708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hidden="1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1709</v>
      </c>
      <c r="F4379" s="8" t="s">
        <v>1709</v>
      </c>
      <c r="G4379" s="8" t="s">
        <v>1709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1709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hidden="1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1709</v>
      </c>
      <c r="F4380" s="8" t="s">
        <v>1709</v>
      </c>
      <c r="G4380" s="8" t="s">
        <v>1709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1710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hidden="1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1711</v>
      </c>
      <c r="F4381" s="8" t="s">
        <v>1712</v>
      </c>
      <c r="G4381" s="8" t="s">
        <v>1711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1711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hidden="1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1720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hidden="1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hidden="1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1724</v>
      </c>
      <c r="F4384" s="8" t="s">
        <v>1724</v>
      </c>
      <c r="G4384" s="8" t="s">
        <v>1724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1725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hidden="1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1726</v>
      </c>
      <c r="F4385" s="8" t="s">
        <v>1726</v>
      </c>
      <c r="G4385" s="8" t="s">
        <v>1726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1727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hidden="1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hidden="1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hidden="1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hidden="1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1737</v>
      </c>
      <c r="F4389" s="8" t="s">
        <v>1737</v>
      </c>
      <c r="G4389" s="8" t="s">
        <v>1737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1737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hidden="1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1734</v>
      </c>
      <c r="F4390" s="8" t="s">
        <v>1738</v>
      </c>
      <c r="G4390" s="8" t="s">
        <v>1734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1739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hidden="1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1742</v>
      </c>
      <c r="F4391" s="8" t="s">
        <v>1742</v>
      </c>
      <c r="G4391" s="8" t="s">
        <v>1742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1743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hidden="1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1744</v>
      </c>
      <c r="F4392" s="8" t="s">
        <v>1745</v>
      </c>
      <c r="G4392" s="8" t="s">
        <v>1744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1744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hidden="1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1746</v>
      </c>
      <c r="F4393" s="8" t="s">
        <v>1746</v>
      </c>
      <c r="G4393" s="8" t="s">
        <v>1746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1747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hidden="1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1746</v>
      </c>
      <c r="F4394" s="8" t="s">
        <v>1746</v>
      </c>
      <c r="G4394" s="8" t="s">
        <v>1746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1748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hidden="1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1751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1752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hidden="1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1758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1759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hidden="1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1760</v>
      </c>
      <c r="F4397" s="8" t="s">
        <v>1760</v>
      </c>
      <c r="G4397" s="8" t="s">
        <v>1760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1761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hidden="1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1767</v>
      </c>
      <c r="F4398" s="8" t="s">
        <v>1767</v>
      </c>
      <c r="G4398" s="8" t="s">
        <v>1767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1767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hidden="1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1768</v>
      </c>
      <c r="F4399" s="8" t="s">
        <v>1768</v>
      </c>
      <c r="G4399" s="8" t="s">
        <v>1768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1769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hidden="1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1773</v>
      </c>
      <c r="F4400" s="8" t="s">
        <v>1773</v>
      </c>
      <c r="G4400" s="8" t="s">
        <v>1773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1773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hidden="1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1774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hidden="1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1775</v>
      </c>
      <c r="F4402" s="8" t="s">
        <v>1775</v>
      </c>
      <c r="G4402" s="8" t="s">
        <v>1775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hidden="1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1776</v>
      </c>
      <c r="F4403" s="8" t="s">
        <v>1776</v>
      </c>
      <c r="G4403" s="8" t="s">
        <v>1776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1776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hidden="1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hidden="1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1778</v>
      </c>
      <c r="F4405" s="8" t="s">
        <v>1779</v>
      </c>
      <c r="G4405" s="8" t="s">
        <v>1778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1780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hidden="1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1785</v>
      </c>
      <c r="F4406" s="8" t="s">
        <v>1785</v>
      </c>
      <c r="G4406" s="8" t="s">
        <v>1785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1785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hidden="1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1785</v>
      </c>
      <c r="F4407" s="8" t="s">
        <v>1785</v>
      </c>
      <c r="G4407" s="8" t="s">
        <v>1785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1785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hidden="1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1785</v>
      </c>
      <c r="F4408" s="8" t="s">
        <v>1785</v>
      </c>
      <c r="G4408" s="8" t="s">
        <v>1785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1785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hidden="1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hidden="1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1790</v>
      </c>
      <c r="F4410" s="8" t="s">
        <v>1790</v>
      </c>
      <c r="G4410" s="8" t="s">
        <v>1790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1790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hidden="1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1791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1792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hidden="1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1793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1794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hidden="1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1795</v>
      </c>
      <c r="F4413" s="8" t="s">
        <v>1795</v>
      </c>
      <c r="G4413" s="8" t="s">
        <v>1795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1796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hidden="1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1804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hidden="1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hidden="1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1808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hidden="1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1811</v>
      </c>
      <c r="F4417" s="8" t="s">
        <v>1811</v>
      </c>
      <c r="G4417" s="8" t="s">
        <v>1811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1811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hidden="1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1812</v>
      </c>
      <c r="F4418" s="8" t="s">
        <v>1812</v>
      </c>
      <c r="G4418" s="8" t="s">
        <v>1812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1812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hidden="1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1814</v>
      </c>
      <c r="F4419" s="8" t="s">
        <v>1814</v>
      </c>
      <c r="G4419" s="8" t="s">
        <v>1814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1815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hidden="1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1817</v>
      </c>
      <c r="F4420" s="8" t="s">
        <v>1817</v>
      </c>
      <c r="G4420" s="8" t="s">
        <v>1817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1818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hidden="1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1819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hidden="1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1833</v>
      </c>
      <c r="F4422" s="8" t="s">
        <v>1833</v>
      </c>
      <c r="G4422" s="8" t="s">
        <v>1833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1834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hidden="1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1835</v>
      </c>
      <c r="F4423" s="8" t="s">
        <v>1835</v>
      </c>
      <c r="G4423" s="8" t="s">
        <v>1835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1836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hidden="1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hidden="1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1843</v>
      </c>
      <c r="F4425" s="8" t="s">
        <v>1843</v>
      </c>
      <c r="G4425" s="8" t="s">
        <v>1843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1845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hidden="1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1846</v>
      </c>
      <c r="F4426" s="8" t="s">
        <v>1847</v>
      </c>
      <c r="G4426" s="8" t="s">
        <v>1846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1846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hidden="1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1848</v>
      </c>
      <c r="F4427" s="8" t="s">
        <v>1848</v>
      </c>
      <c r="G4427" s="8" t="s">
        <v>1848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1849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hidden="1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hidden="1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1851</v>
      </c>
      <c r="F4429" s="8" t="s">
        <v>1851</v>
      </c>
      <c r="G4429" s="8" t="s">
        <v>1851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1851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hidden="1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1860</v>
      </c>
      <c r="F4430" s="8" t="s">
        <v>1860</v>
      </c>
      <c r="G4430" s="8" t="s">
        <v>1860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1861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hidden="1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hidden="1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hidden="1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1873</v>
      </c>
      <c r="F4433" s="8" t="s">
        <v>1873</v>
      </c>
      <c r="G4433" s="8" t="s">
        <v>1873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1874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hidden="1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1873</v>
      </c>
      <c r="F4434" s="8" t="s">
        <v>1873</v>
      </c>
      <c r="G4434" s="8" t="s">
        <v>1873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1875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hidden="1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1878</v>
      </c>
      <c r="F4435" s="8" t="s">
        <v>1879</v>
      </c>
      <c r="G4435" s="8" t="s">
        <v>1878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1880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hidden="1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1873</v>
      </c>
      <c r="F4436" s="8" t="s">
        <v>1883</v>
      </c>
      <c r="G4436" s="8" t="s">
        <v>1873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1884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hidden="1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1886</v>
      </c>
      <c r="F4437" s="8" t="s">
        <v>1886</v>
      </c>
      <c r="G4437" s="8" t="s">
        <v>1886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1886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hidden="1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1887</v>
      </c>
      <c r="F4438" s="8" t="s">
        <v>1888</v>
      </c>
      <c r="G4438" s="8" t="s">
        <v>1887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1889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hidden="1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1892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hidden="1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1893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hidden="1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1902</v>
      </c>
      <c r="F4441" s="8" t="s">
        <v>1903</v>
      </c>
      <c r="G4441" s="8" t="s">
        <v>1902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1904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hidden="1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1907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hidden="1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hidden="1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hidden="1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hidden="1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hidden="1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hidden="1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hidden="1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hidden="1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hidden="1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hidden="1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hidden="1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hidden="1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hidden="1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hidden="1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hidden="1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hidden="1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hidden="1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hidden="1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2020</v>
      </c>
      <c r="F4460" s="64" t="s">
        <v>2020</v>
      </c>
      <c r="G4460" s="64" t="s">
        <v>2020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2020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hidden="1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hidden="1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hidden="1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hidden="1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8" t="s">
        <v>4514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8" t="s">
        <v>4515</v>
      </c>
      <c r="P4464" s="10">
        <v>0.04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279572.375</v>
      </c>
      <c r="X4464" s="12"/>
      <c r="Y4464" s="13">
        <f t="shared" si="560"/>
        <v>0</v>
      </c>
      <c r="Z4464" s="14">
        <f t="shared" si="565"/>
        <v>279572.375</v>
      </c>
      <c r="AA4464" s="12">
        <f t="shared" si="564"/>
        <v>11182.895000000019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hidden="1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hidden="1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hidden="1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hidden="1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hidden="1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2221</v>
      </c>
      <c r="F4469" s="64" t="s">
        <v>2221</v>
      </c>
      <c r="G4469" s="64" t="s">
        <v>2221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2222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hidden="1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hidden="1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hidden="1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hidden="1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hidden="1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hidden="1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hidden="1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hidden="1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10">
        <v>0.04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317973.40384615387</v>
      </c>
      <c r="X4477" s="12"/>
      <c r="Y4477" s="13">
        <f t="shared" si="560"/>
        <v>0</v>
      </c>
      <c r="Z4477" s="14">
        <f t="shared" si="565"/>
        <v>317973.40384615387</v>
      </c>
      <c r="AA4477" s="12">
        <f t="shared" si="564"/>
        <v>12718.936153846153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hidden="1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hidden="1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hidden="1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hidden="1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3557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hidden="1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hidden="1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hidden="1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hidden="1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hidden="1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hidden="1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hidden="1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hidden="1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2565</v>
      </c>
      <c r="F4489" s="64" t="s">
        <v>2566</v>
      </c>
      <c r="G4489" s="64" t="s">
        <v>2565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2569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hidden="1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hidden="1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hidden="1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hidden="1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hidden="1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hidden="1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0</v>
      </c>
      <c r="AD4495" s="64"/>
      <c r="AE4495" s="64" t="s">
        <v>4503</v>
      </c>
      <c r="AF4495" s="64"/>
      <c r="AG4495" s="64" t="s">
        <v>51</v>
      </c>
      <c r="AH4495" s="64">
        <v>0</v>
      </c>
      <c r="AI4495" t="e">
        <v>#N/A</v>
      </c>
    </row>
    <row r="4496" spans="1:35" ht="14.25" hidden="1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0</v>
      </c>
      <c r="AD4496" s="64"/>
      <c r="AE4496" s="64" t="s">
        <v>4503</v>
      </c>
      <c r="AF4496" s="64"/>
      <c r="AG4496" s="64" t="s">
        <v>51</v>
      </c>
      <c r="AH4496" s="64">
        <v>0</v>
      </c>
      <c r="AI4496" t="e">
        <v>#N/A</v>
      </c>
    </row>
    <row r="4497" spans="1:35" ht="14.25" hidden="1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hidden="1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hidden="1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hidden="1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hidden="1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hidden="1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hidden="1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hidden="1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hidden="1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hidden="1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hidden="1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hidden="1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hidden="1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3440</v>
      </c>
      <c r="F4509" s="64" t="s">
        <v>3440</v>
      </c>
      <c r="G4509" s="64" t="s">
        <v>3440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3558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hidden="1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hidden="1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hidden="1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hidden="1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hidden="1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hidden="1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hidden="1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hidden="1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hidden="1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hidden="1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hidden="1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hidden="1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hidden="1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hidden="1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hidden="1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hidden="1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hidden="1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hidden="1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hidden="1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hidden="1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hidden="1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hidden="1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hidden="1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hidden="1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hidden="1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hidden="1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hidden="1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3634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hidden="1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3634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hidden="1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hidden="1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hidden="1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hidden="1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hidden="1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2">
        <v>33802.089999999997</v>
      </c>
      <c r="T4542" s="12"/>
      <c r="U4542" s="12">
        <v>0</v>
      </c>
      <c r="V4542" s="12">
        <f t="shared" si="573"/>
        <v>33802.089999999997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hidden="1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hidden="1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hidden="1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hidden="1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hidden="1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hidden="1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hidden="1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hidden="1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hidden="1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hidden="1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hidden="1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hidden="1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hidden="1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hidden="1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hidden="1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hidden="1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hidden="1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hidden="1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3320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hidden="1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hidden="1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hidden="1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hidden="1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4514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4515</v>
      </c>
      <c r="P4564" s="10">
        <v>0.08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451553.56481481477</v>
      </c>
      <c r="X4564" s="12"/>
      <c r="Y4564" s="13">
        <f t="shared" si="574"/>
        <v>0</v>
      </c>
      <c r="Z4564" s="14">
        <f t="shared" si="575"/>
        <v>451553.56481481477</v>
      </c>
      <c r="AA4564" s="12">
        <f t="shared" si="571"/>
        <v>36124.285185185203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hidden="1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hidden="1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hidden="1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hidden="1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hidden="1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hidden="1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hidden="1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hidden="1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hidden="1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hidden="1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hidden="1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hidden="1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hidden="1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hidden="1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hidden="1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hidden="1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hidden="1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hidden="1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hidden="1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hidden="1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hidden="1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hidden="1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hidden="1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hidden="1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131439.97</v>
      </c>
      <c r="T4588" s="12"/>
      <c r="U4588" s="12">
        <v>46046.66</v>
      </c>
      <c r="V4588" s="12">
        <f t="shared" si="573"/>
        <v>85393.31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hidden="1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hidden="1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hidden="1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hidden="1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0.08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103729.75</v>
      </c>
      <c r="X4592" s="12"/>
      <c r="Y4592" s="13">
        <f t="shared" si="574"/>
        <v>0</v>
      </c>
      <c r="Z4592" s="14">
        <f t="shared" si="575"/>
        <v>103729.75</v>
      </c>
      <c r="AA4592" s="12">
        <f t="shared" ref="AA4592:AA4655" si="580">U4592-W4592</f>
        <v>8298.3800000000047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hidden="1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hidden="1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hidden="1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hidden="1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hidden="1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hidden="1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hidden="1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hidden="1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hidden="1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hidden="1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hidden="1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hidden="1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hidden="1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hidden="1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hidden="1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hidden="1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hidden="1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hidden="1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hidden="1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hidden="1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hidden="1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hidden="1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hidden="1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hidden="1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hidden="1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hidden="1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hidden="1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hidden="1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hidden="1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hidden="1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hidden="1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hidden="1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hidden="1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hidden="1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hidden="1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hidden="1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hidden="1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hidden="1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hidden="1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hidden="1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hidden="1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hidden="1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hidden="1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hidden="1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hidden="1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hidden="1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hidden="1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hidden="1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3365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hidden="1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3559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hidden="1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2872</v>
      </c>
      <c r="F4642" s="64" t="s">
        <v>2873</v>
      </c>
      <c r="G4642" s="64" t="s">
        <v>2872</v>
      </c>
      <c r="H4642" s="105" t="s">
        <v>2838</v>
      </c>
      <c r="I4642" s="64" t="s">
        <v>2839</v>
      </c>
      <c r="J4642" s="64" t="s">
        <v>2840</v>
      </c>
      <c r="K4642" s="64" t="s">
        <v>32</v>
      </c>
      <c r="L4642" s="64" t="s">
        <v>2874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hidden="1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1683</v>
      </c>
      <c r="F4643" s="64" t="s">
        <v>2837</v>
      </c>
      <c r="G4643" s="64" t="s">
        <v>1683</v>
      </c>
      <c r="H4643" s="105" t="s">
        <v>2838</v>
      </c>
      <c r="I4643" s="64" t="s">
        <v>2839</v>
      </c>
      <c r="J4643" s="64" t="s">
        <v>2840</v>
      </c>
      <c r="K4643" s="64" t="s">
        <v>32</v>
      </c>
      <c r="L4643" s="64" t="s">
        <v>2841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hidden="1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1683</v>
      </c>
      <c r="F4644" s="64" t="s">
        <v>2837</v>
      </c>
      <c r="G4644" s="64" t="s">
        <v>1683</v>
      </c>
      <c r="H4644" s="105" t="s">
        <v>2838</v>
      </c>
      <c r="I4644" s="64" t="s">
        <v>2839</v>
      </c>
      <c r="J4644" s="64" t="s">
        <v>2840</v>
      </c>
      <c r="K4644" s="64" t="s">
        <v>32</v>
      </c>
      <c r="L4644" s="64" t="s">
        <v>2841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hidden="1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3560</v>
      </c>
      <c r="F4645" s="64" t="s">
        <v>3560</v>
      </c>
      <c r="G4645" s="64" t="s">
        <v>3560</v>
      </c>
      <c r="H4645" s="105" t="s">
        <v>2838</v>
      </c>
      <c r="I4645" s="64" t="s">
        <v>2839</v>
      </c>
      <c r="J4645" s="64" t="s">
        <v>2840</v>
      </c>
      <c r="K4645" s="64" t="s">
        <v>32</v>
      </c>
      <c r="L4645" s="64" t="s">
        <v>3560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hidden="1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1732</v>
      </c>
      <c r="F4646" s="64" t="s">
        <v>2844</v>
      </c>
      <c r="G4646" s="64" t="s">
        <v>1732</v>
      </c>
      <c r="H4646" s="105" t="s">
        <v>2838</v>
      </c>
      <c r="I4646" s="64" t="s">
        <v>2839</v>
      </c>
      <c r="J4646" s="64" t="s">
        <v>2840</v>
      </c>
      <c r="K4646" s="64" t="s">
        <v>32</v>
      </c>
      <c r="L4646" s="64" t="s">
        <v>1734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hidden="1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2340</v>
      </c>
      <c r="F4647" s="64" t="s">
        <v>2340</v>
      </c>
      <c r="G4647" s="64" t="s">
        <v>2340</v>
      </c>
      <c r="H4647" s="105" t="s">
        <v>2838</v>
      </c>
      <c r="I4647" s="64" t="s">
        <v>2839</v>
      </c>
      <c r="J4647" s="64" t="s">
        <v>2840</v>
      </c>
      <c r="K4647" s="64" t="s">
        <v>32</v>
      </c>
      <c r="L4647" s="64" t="s">
        <v>2340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hidden="1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2838</v>
      </c>
      <c r="I4648" s="64" t="s">
        <v>2839</v>
      </c>
      <c r="J4648" s="64" t="s">
        <v>2840</v>
      </c>
      <c r="K4648" s="64" t="s">
        <v>32</v>
      </c>
      <c r="L4648" s="64" t="s">
        <v>2852</v>
      </c>
      <c r="M4648" s="64"/>
      <c r="N4648" s="64" t="s">
        <v>57</v>
      </c>
      <c r="O4648" s="27" t="s">
        <v>3641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hidden="1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3403</v>
      </c>
      <c r="F4649" s="64" t="s">
        <v>3403</v>
      </c>
      <c r="G4649" s="64" t="s">
        <v>3403</v>
      </c>
      <c r="H4649" s="105" t="s">
        <v>2838</v>
      </c>
      <c r="I4649" s="64" t="s">
        <v>2839</v>
      </c>
      <c r="J4649" s="64" t="s">
        <v>2840</v>
      </c>
      <c r="K4649" s="64" t="s">
        <v>32</v>
      </c>
      <c r="L4649" s="64" t="s">
        <v>3403</v>
      </c>
      <c r="M4649" s="64"/>
      <c r="N4649" s="64" t="s">
        <v>57</v>
      </c>
      <c r="O4649" s="64" t="s">
        <v>41</v>
      </c>
      <c r="P4649" s="9">
        <v>0.03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911.82524271844648</v>
      </c>
      <c r="X4649" s="12"/>
      <c r="Y4649" s="13">
        <f t="shared" si="582"/>
        <v>0</v>
      </c>
      <c r="Z4649" s="14">
        <f t="shared" si="584"/>
        <v>911.82524271844648</v>
      </c>
      <c r="AA4649" s="12">
        <f t="shared" si="580"/>
        <v>27.354757281553475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hidden="1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2838</v>
      </c>
      <c r="I4650" s="64" t="s">
        <v>2839</v>
      </c>
      <c r="J4650" s="64" t="s">
        <v>2840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hidden="1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2847</v>
      </c>
      <c r="F4651" s="64" t="s">
        <v>2847</v>
      </c>
      <c r="G4651" s="64" t="s">
        <v>2847</v>
      </c>
      <c r="H4651" s="105" t="s">
        <v>2838</v>
      </c>
      <c r="I4651" s="64" t="s">
        <v>2839</v>
      </c>
      <c r="J4651" s="64" t="s">
        <v>2840</v>
      </c>
      <c r="K4651" s="64" t="s">
        <v>32</v>
      </c>
      <c r="L4651" s="64" t="s">
        <v>2847</v>
      </c>
      <c r="M4651" s="64"/>
      <c r="N4651" s="64" t="s">
        <v>57</v>
      </c>
      <c r="O4651" s="65" t="s">
        <v>41</v>
      </c>
      <c r="P4651" s="9">
        <v>0.03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79688.269454545458</v>
      </c>
      <c r="X4651" s="12"/>
      <c r="Y4651" s="13">
        <f t="shared" si="582"/>
        <v>0</v>
      </c>
      <c r="Z4651" s="14">
        <f t="shared" si="584"/>
        <v>79688.269454545458</v>
      </c>
      <c r="AA4651" s="12">
        <f t="shared" si="580"/>
        <v>2234.2505454545462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 t="s">
        <v>4378</v>
      </c>
      <c r="AI4651" t="e">
        <v>#N/A</v>
      </c>
    </row>
    <row r="4652" spans="1:35" ht="14.25" hidden="1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1746</v>
      </c>
      <c r="F4652" s="65" t="s">
        <v>4490</v>
      </c>
      <c r="G4652" s="64" t="s">
        <v>1746</v>
      </c>
      <c r="H4652" s="105" t="s">
        <v>2838</v>
      </c>
      <c r="I4652" s="64" t="s">
        <v>2839</v>
      </c>
      <c r="J4652" s="64" t="s">
        <v>2840</v>
      </c>
      <c r="K4652" s="64" t="s">
        <v>32</v>
      </c>
      <c r="L4652" s="64" t="s">
        <v>2850</v>
      </c>
      <c r="M4652" s="64"/>
      <c r="N4652" s="64" t="s">
        <v>57</v>
      </c>
      <c r="O4652" s="22" t="s">
        <v>41</v>
      </c>
      <c r="P4652" s="28">
        <v>5.5E-2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122080.01895734598</v>
      </c>
      <c r="X4652" s="12"/>
      <c r="Y4652" s="13">
        <f t="shared" si="582"/>
        <v>0</v>
      </c>
      <c r="Z4652" s="14">
        <f t="shared" si="584"/>
        <v>122080.01895734598</v>
      </c>
      <c r="AA4652" s="12">
        <f t="shared" si="580"/>
        <v>6714.401042654019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hidden="1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1746</v>
      </c>
      <c r="F4653" s="65" t="s">
        <v>4490</v>
      </c>
      <c r="G4653" s="64" t="s">
        <v>1746</v>
      </c>
      <c r="H4653" s="105" t="s">
        <v>2838</v>
      </c>
      <c r="I4653" s="64" t="s">
        <v>2839</v>
      </c>
      <c r="J4653" s="64" t="s">
        <v>2840</v>
      </c>
      <c r="K4653" s="64" t="s">
        <v>32</v>
      </c>
      <c r="L4653" s="64" t="s">
        <v>1748</v>
      </c>
      <c r="M4653" s="64"/>
      <c r="N4653" s="64" t="s">
        <v>57</v>
      </c>
      <c r="O4653" s="22" t="s">
        <v>41</v>
      </c>
      <c r="P4653" s="28">
        <v>5.5E-2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1904510.3317535545</v>
      </c>
      <c r="X4653" s="12"/>
      <c r="Y4653" s="13">
        <f t="shared" si="582"/>
        <v>0</v>
      </c>
      <c r="Z4653" s="14">
        <f t="shared" si="584"/>
        <v>1904510.3317535545</v>
      </c>
      <c r="AA4653" s="12">
        <f t="shared" si="580"/>
        <v>104748.06824644539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hidden="1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1746</v>
      </c>
      <c r="F4654" s="65" t="s">
        <v>4490</v>
      </c>
      <c r="G4654" s="64" t="s">
        <v>1746</v>
      </c>
      <c r="H4654" s="105" t="s">
        <v>2838</v>
      </c>
      <c r="I4654" s="64" t="s">
        <v>2839</v>
      </c>
      <c r="J4654" s="64" t="s">
        <v>2840</v>
      </c>
      <c r="K4654" s="64" t="s">
        <v>32</v>
      </c>
      <c r="L4654" s="64" t="s">
        <v>1748</v>
      </c>
      <c r="M4654" s="64"/>
      <c r="N4654" s="64" t="s">
        <v>40</v>
      </c>
      <c r="O4654" s="22" t="s">
        <v>41</v>
      </c>
      <c r="P4654" s="28">
        <v>5.5E-2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1063257.1184834123</v>
      </c>
      <c r="X4654" s="12"/>
      <c r="Y4654" s="13">
        <f t="shared" si="582"/>
        <v>0</v>
      </c>
      <c r="Z4654" s="14">
        <f t="shared" si="584"/>
        <v>1063257.1184834123</v>
      </c>
      <c r="AA4654" s="12">
        <f t="shared" si="580"/>
        <v>58479.141516587697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hidden="1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2851</v>
      </c>
      <c r="F4655" s="65" t="s">
        <v>4374</v>
      </c>
      <c r="G4655" s="64" t="s">
        <v>2851</v>
      </c>
      <c r="H4655" s="105" t="s">
        <v>2838</v>
      </c>
      <c r="I4655" s="64" t="s">
        <v>2839</v>
      </c>
      <c r="J4655" s="64" t="s">
        <v>2840</v>
      </c>
      <c r="K4655" s="64" t="s">
        <v>32</v>
      </c>
      <c r="L4655" s="64" t="s">
        <v>1742</v>
      </c>
      <c r="M4655" s="64"/>
      <c r="N4655" s="64" t="s">
        <v>57</v>
      </c>
      <c r="O4655" s="22" t="s">
        <v>41</v>
      </c>
      <c r="P4655" s="28">
        <v>5.5E-2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5813339.8304680856</v>
      </c>
      <c r="X4655" s="12"/>
      <c r="Y4655" s="13">
        <f t="shared" si="582"/>
        <v>0</v>
      </c>
      <c r="Z4655" s="14">
        <f t="shared" si="584"/>
        <v>5813339.8304680856</v>
      </c>
      <c r="AA4655" s="12">
        <f t="shared" si="580"/>
        <v>285476.50953191426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hidden="1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2851</v>
      </c>
      <c r="F4656" s="65" t="s">
        <v>4374</v>
      </c>
      <c r="G4656" s="64" t="s">
        <v>2851</v>
      </c>
      <c r="H4656" s="105" t="s">
        <v>2838</v>
      </c>
      <c r="I4656" s="64" t="s">
        <v>2839</v>
      </c>
      <c r="J4656" s="64" t="s">
        <v>2840</v>
      </c>
      <c r="K4656" s="64" t="s">
        <v>32</v>
      </c>
      <c r="L4656" s="64" t="s">
        <v>1742</v>
      </c>
      <c r="M4656" s="64"/>
      <c r="N4656" s="64" t="s">
        <v>40</v>
      </c>
      <c r="O4656" s="22" t="s">
        <v>41</v>
      </c>
      <c r="P4656" s="28">
        <v>5.5E-2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5689760.4411914889</v>
      </c>
      <c r="X4656" s="12"/>
      <c r="Y4656" s="13">
        <f t="shared" si="582"/>
        <v>0</v>
      </c>
      <c r="Z4656" s="14">
        <f t="shared" si="584"/>
        <v>5689760.4411914889</v>
      </c>
      <c r="AA4656" s="12">
        <f t="shared" ref="AA4656:AA4719" si="588">U4656-W4656</f>
        <v>279407.87880851049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hidden="1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1744</v>
      </c>
      <c r="F4657" s="64" t="s">
        <v>1744</v>
      </c>
      <c r="G4657" s="64" t="s">
        <v>1744</v>
      </c>
      <c r="H4657" s="105" t="s">
        <v>2838</v>
      </c>
      <c r="I4657" s="64" t="s">
        <v>2839</v>
      </c>
      <c r="J4657" s="64" t="s">
        <v>2840</v>
      </c>
      <c r="K4657" s="64" t="s">
        <v>32</v>
      </c>
      <c r="L4657" s="64" t="s">
        <v>1744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hidden="1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2853</v>
      </c>
      <c r="F4658" s="64" t="s">
        <v>2854</v>
      </c>
      <c r="G4658" s="64" t="s">
        <v>2853</v>
      </c>
      <c r="H4658" s="105" t="s">
        <v>2838</v>
      </c>
      <c r="I4658" s="64" t="s">
        <v>2839</v>
      </c>
      <c r="J4658" s="64" t="s">
        <v>2840</v>
      </c>
      <c r="K4658" s="64" t="s">
        <v>32</v>
      </c>
      <c r="L4658" s="64" t="s">
        <v>2855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hidden="1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2853</v>
      </c>
      <c r="F4659" s="64" t="s">
        <v>2854</v>
      </c>
      <c r="G4659" s="64" t="s">
        <v>2853</v>
      </c>
      <c r="H4659" s="105" t="s">
        <v>2838</v>
      </c>
      <c r="I4659" s="64" t="s">
        <v>2839</v>
      </c>
      <c r="J4659" s="64" t="s">
        <v>2840</v>
      </c>
      <c r="K4659" s="64" t="s">
        <v>32</v>
      </c>
      <c r="L4659" s="64" t="s">
        <v>2855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hidden="1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1732</v>
      </c>
      <c r="F4660" s="64" t="s">
        <v>2845</v>
      </c>
      <c r="G4660" s="64" t="s">
        <v>1732</v>
      </c>
      <c r="H4660" s="105" t="s">
        <v>2838</v>
      </c>
      <c r="I4660" s="64" t="s">
        <v>2839</v>
      </c>
      <c r="J4660" s="64" t="s">
        <v>2840</v>
      </c>
      <c r="K4660" s="64" t="s">
        <v>32</v>
      </c>
      <c r="L4660" s="64" t="s">
        <v>1734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hidden="1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1732</v>
      </c>
      <c r="F4661" s="64" t="s">
        <v>2845</v>
      </c>
      <c r="G4661" s="64" t="s">
        <v>1732</v>
      </c>
      <c r="H4661" s="105" t="s">
        <v>2838</v>
      </c>
      <c r="I4661" s="64" t="s">
        <v>2839</v>
      </c>
      <c r="J4661" s="64" t="s">
        <v>2840</v>
      </c>
      <c r="K4661" s="64" t="s">
        <v>32</v>
      </c>
      <c r="L4661" s="64" t="s">
        <v>1734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hidden="1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1732</v>
      </c>
      <c r="F4662" s="64" t="s">
        <v>2846</v>
      </c>
      <c r="G4662" s="64" t="s">
        <v>1732</v>
      </c>
      <c r="H4662" s="105" t="s">
        <v>2838</v>
      </c>
      <c r="I4662" s="64" t="s">
        <v>2839</v>
      </c>
      <c r="J4662" s="64" t="s">
        <v>2840</v>
      </c>
      <c r="K4662" s="64" t="s">
        <v>32</v>
      </c>
      <c r="L4662" s="64" t="s">
        <v>1734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hidden="1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2838</v>
      </c>
      <c r="I4663" s="64" t="s">
        <v>2839</v>
      </c>
      <c r="J4663" s="64" t="s">
        <v>2840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hidden="1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2838</v>
      </c>
      <c r="I4664" s="64" t="s">
        <v>2839</v>
      </c>
      <c r="J4664" s="64" t="s">
        <v>2840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hidden="1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2877</v>
      </c>
      <c r="F4665" s="64" t="s">
        <v>2877</v>
      </c>
      <c r="G4665" s="64" t="s">
        <v>2877</v>
      </c>
      <c r="H4665" s="105" t="s">
        <v>2838</v>
      </c>
      <c r="I4665" s="64" t="s">
        <v>2839</v>
      </c>
      <c r="J4665" s="64" t="s">
        <v>2840</v>
      </c>
      <c r="K4665" s="64" t="s">
        <v>32</v>
      </c>
      <c r="L4665" s="64" t="s">
        <v>2878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hidden="1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2858</v>
      </c>
      <c r="F4666" s="64" t="s">
        <v>2858</v>
      </c>
      <c r="G4666" s="64" t="s">
        <v>2858</v>
      </c>
      <c r="H4666" s="105" t="s">
        <v>2838</v>
      </c>
      <c r="I4666" s="64" t="s">
        <v>2839</v>
      </c>
      <c r="J4666" s="64" t="s">
        <v>2840</v>
      </c>
      <c r="K4666" s="64" t="s">
        <v>32</v>
      </c>
      <c r="L4666" s="64" t="s">
        <v>2858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hidden="1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2838</v>
      </c>
      <c r="I4667" s="64" t="s">
        <v>2839</v>
      </c>
      <c r="J4667" s="64" t="s">
        <v>2840</v>
      </c>
      <c r="K4667" s="64" t="s">
        <v>32</v>
      </c>
      <c r="L4667" s="64" t="s">
        <v>1020</v>
      </c>
      <c r="M4667" s="64"/>
      <c r="N4667" s="64" t="s">
        <v>57</v>
      </c>
      <c r="O4667" s="29" t="s">
        <v>4510</v>
      </c>
      <c r="P4667" s="28">
        <v>0.03</v>
      </c>
      <c r="Q4667" s="161"/>
      <c r="R4667" s="64" t="s">
        <v>3561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2776376.3721774193</v>
      </c>
      <c r="X4667" s="12"/>
      <c r="Y4667" s="13">
        <f t="shared" si="582"/>
        <v>0</v>
      </c>
      <c r="Z4667" s="14">
        <f t="shared" si="584"/>
        <v>2776376.3721774193</v>
      </c>
      <c r="AA4667" s="12">
        <f t="shared" si="588"/>
        <v>68835.777822580654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32">
        <v>0.21</v>
      </c>
      <c r="AI4667" t="e">
        <v>#N/A</v>
      </c>
    </row>
    <row r="4668" spans="1:35" ht="14.25" hidden="1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2838</v>
      </c>
      <c r="I4668" s="64" t="s">
        <v>2839</v>
      </c>
      <c r="J4668" s="64" t="s">
        <v>2840</v>
      </c>
      <c r="K4668" s="64" t="s">
        <v>32</v>
      </c>
      <c r="L4668" s="64" t="s">
        <v>1020</v>
      </c>
      <c r="M4668" s="64"/>
      <c r="N4668" s="64" t="s">
        <v>40</v>
      </c>
      <c r="O4668" s="29" t="s">
        <v>4510</v>
      </c>
      <c r="P4668" s="28">
        <v>0.03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142849.41887096775</v>
      </c>
      <c r="X4668" s="12"/>
      <c r="Y4668" s="13">
        <f t="shared" si="582"/>
        <v>0</v>
      </c>
      <c r="Z4668" s="14">
        <f t="shared" si="584"/>
        <v>142849.41887096775</v>
      </c>
      <c r="AA4668" s="12">
        <f t="shared" si="588"/>
        <v>3541.7211290322593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32">
        <v>0.21</v>
      </c>
      <c r="AI4668" t="e">
        <v>#N/A</v>
      </c>
    </row>
    <row r="4669" spans="1:35" ht="14.25" hidden="1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2838</v>
      </c>
      <c r="I4669" s="64" t="s">
        <v>2839</v>
      </c>
      <c r="J4669" s="64" t="s">
        <v>2840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hidden="1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2838</v>
      </c>
      <c r="I4670" s="64" t="s">
        <v>2839</v>
      </c>
      <c r="J4670" s="64" t="s">
        <v>2840</v>
      </c>
      <c r="K4670" s="64" t="s">
        <v>32</v>
      </c>
      <c r="L4670" s="64" t="s">
        <v>2860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hidden="1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2838</v>
      </c>
      <c r="I4671" s="64" t="s">
        <v>2839</v>
      </c>
      <c r="J4671" s="64" t="s">
        <v>2840</v>
      </c>
      <c r="K4671" s="64" t="s">
        <v>32</v>
      </c>
      <c r="L4671" s="64" t="s">
        <v>2860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hidden="1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1662</v>
      </c>
      <c r="F4672" s="64" t="s">
        <v>2861</v>
      </c>
      <c r="G4672" s="64" t="s">
        <v>1662</v>
      </c>
      <c r="H4672" s="105" t="s">
        <v>2838</v>
      </c>
      <c r="I4672" s="64" t="s">
        <v>2839</v>
      </c>
      <c r="J4672" s="64" t="s">
        <v>2840</v>
      </c>
      <c r="K4672" s="64" t="s">
        <v>32</v>
      </c>
      <c r="L4672" s="64" t="s">
        <v>1663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hidden="1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2838</v>
      </c>
      <c r="I4673" s="64" t="s">
        <v>2839</v>
      </c>
      <c r="J4673" s="64" t="s">
        <v>2840</v>
      </c>
      <c r="K4673" s="64" t="s">
        <v>32</v>
      </c>
      <c r="L4673" s="64" t="s">
        <v>2863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hidden="1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1887</v>
      </c>
      <c r="F4674" s="64" t="s">
        <v>1888</v>
      </c>
      <c r="G4674" s="64" t="s">
        <v>1887</v>
      </c>
      <c r="H4674" s="105" t="s">
        <v>2838</v>
      </c>
      <c r="I4674" s="64" t="s">
        <v>2839</v>
      </c>
      <c r="J4674" s="64" t="s">
        <v>2840</v>
      </c>
      <c r="K4674" s="64" t="s">
        <v>32</v>
      </c>
      <c r="L4674" s="64" t="s">
        <v>1887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hidden="1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1887</v>
      </c>
      <c r="F4675" s="64" t="s">
        <v>1888</v>
      </c>
      <c r="G4675" s="64" t="s">
        <v>1887</v>
      </c>
      <c r="H4675" s="105" t="s">
        <v>2838</v>
      </c>
      <c r="I4675" s="64" t="s">
        <v>2839</v>
      </c>
      <c r="J4675" s="64" t="s">
        <v>2840</v>
      </c>
      <c r="K4675" s="64" t="s">
        <v>32</v>
      </c>
      <c r="L4675" s="64" t="s">
        <v>1887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hidden="1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1887</v>
      </c>
      <c r="F4676" s="64" t="s">
        <v>1888</v>
      </c>
      <c r="G4676" s="64" t="s">
        <v>1887</v>
      </c>
      <c r="H4676" s="105" t="s">
        <v>2838</v>
      </c>
      <c r="I4676" s="64" t="s">
        <v>2839</v>
      </c>
      <c r="J4676" s="64" t="s">
        <v>2840</v>
      </c>
      <c r="K4676" s="64" t="s">
        <v>32</v>
      </c>
      <c r="L4676" s="64" t="s">
        <v>1887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hidden="1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2866</v>
      </c>
      <c r="F4677" s="64" t="s">
        <v>2866</v>
      </c>
      <c r="G4677" s="64" t="s">
        <v>2866</v>
      </c>
      <c r="H4677" s="105" t="s">
        <v>2838</v>
      </c>
      <c r="I4677" s="64" t="s">
        <v>2839</v>
      </c>
      <c r="J4677" s="64" t="s">
        <v>2840</v>
      </c>
      <c r="K4677" s="64" t="s">
        <v>32</v>
      </c>
      <c r="L4677" s="64" t="s">
        <v>2867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hidden="1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2838</v>
      </c>
      <c r="I4678" s="64" t="s">
        <v>2839</v>
      </c>
      <c r="J4678" s="64" t="s">
        <v>2840</v>
      </c>
      <c r="K4678" s="64" t="s">
        <v>32</v>
      </c>
      <c r="L4678" s="64" t="s">
        <v>1402</v>
      </c>
      <c r="M4678" s="64"/>
      <c r="N4678" s="64" t="s">
        <v>57</v>
      </c>
      <c r="O4678" s="22" t="s">
        <v>149</v>
      </c>
      <c r="P4678" s="9">
        <v>5.5E-2</v>
      </c>
      <c r="Q4678" s="161"/>
      <c r="R4678" s="64" t="s">
        <v>3561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U4678+4601.44</f>
        <v>2726456.63</v>
      </c>
      <c r="X4678" s="12"/>
      <c r="Y4678" s="13">
        <f t="shared" si="589"/>
        <v>0</v>
      </c>
      <c r="Z4678" s="14">
        <f t="shared" si="584"/>
        <v>2726456.63</v>
      </c>
      <c r="AA4678" s="12">
        <f>U4678*P4678</f>
        <v>149702.03545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4385</v>
      </c>
      <c r="AI4678" t="e">
        <v>#N/A</v>
      </c>
    </row>
    <row r="4679" spans="1:35" ht="14.25" hidden="1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2907</v>
      </c>
      <c r="F4679" s="64" t="s">
        <v>2907</v>
      </c>
      <c r="G4679" s="64" t="s">
        <v>2907</v>
      </c>
      <c r="H4679" s="105" t="s">
        <v>2838</v>
      </c>
      <c r="I4679" s="64" t="s">
        <v>2839</v>
      </c>
      <c r="J4679" s="64" t="s">
        <v>2840</v>
      </c>
      <c r="K4679" s="64" t="s">
        <v>32</v>
      </c>
      <c r="L4679" s="64" t="s">
        <v>1564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hidden="1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3562</v>
      </c>
      <c r="F4680" s="64" t="s">
        <v>3562</v>
      </c>
      <c r="G4680" s="64" t="s">
        <v>3562</v>
      </c>
      <c r="H4680" s="105" t="s">
        <v>2838</v>
      </c>
      <c r="I4680" s="64" t="s">
        <v>2839</v>
      </c>
      <c r="J4680" s="64" t="s">
        <v>2840</v>
      </c>
      <c r="K4680" s="64" t="s">
        <v>32</v>
      </c>
      <c r="L4680" s="64" t="s">
        <v>1564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hidden="1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2926</v>
      </c>
      <c r="G4681" s="64" t="s">
        <v>1521</v>
      </c>
      <c r="H4681" s="105" t="s">
        <v>2838</v>
      </c>
      <c r="I4681" s="64" t="s">
        <v>2839</v>
      </c>
      <c r="J4681" s="64" t="s">
        <v>2840</v>
      </c>
      <c r="K4681" s="64" t="s">
        <v>32</v>
      </c>
      <c r="L4681" s="64" t="s">
        <v>1564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hidden="1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1564</v>
      </c>
      <c r="F4682" s="64" t="s">
        <v>1564</v>
      </c>
      <c r="G4682" s="64" t="s">
        <v>1564</v>
      </c>
      <c r="H4682" s="105" t="s">
        <v>2838</v>
      </c>
      <c r="I4682" s="64" t="s">
        <v>2839</v>
      </c>
      <c r="J4682" s="64" t="s">
        <v>2840</v>
      </c>
      <c r="K4682" s="64" t="s">
        <v>32</v>
      </c>
      <c r="L4682" s="64" t="s">
        <v>1564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hidden="1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1564</v>
      </c>
      <c r="F4683" s="64" t="s">
        <v>1564</v>
      </c>
      <c r="G4683" s="64" t="s">
        <v>1564</v>
      </c>
      <c r="H4683" s="105" t="s">
        <v>2838</v>
      </c>
      <c r="I4683" s="64" t="s">
        <v>2839</v>
      </c>
      <c r="J4683" s="64" t="s">
        <v>2840</v>
      </c>
      <c r="K4683" s="64" t="s">
        <v>32</v>
      </c>
      <c r="L4683" s="64" t="s">
        <v>1564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hidden="1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2838</v>
      </c>
      <c r="I4684" s="64" t="s">
        <v>2839</v>
      </c>
      <c r="J4684" s="64" t="s">
        <v>2840</v>
      </c>
      <c r="K4684" s="64" t="s">
        <v>32</v>
      </c>
      <c r="L4684" s="64" t="s">
        <v>1564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hidden="1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2908</v>
      </c>
      <c r="F4685" s="64" t="s">
        <v>2908</v>
      </c>
      <c r="G4685" s="64" t="s">
        <v>2908</v>
      </c>
      <c r="H4685" s="105" t="s">
        <v>2838</v>
      </c>
      <c r="I4685" s="64" t="s">
        <v>2839</v>
      </c>
      <c r="J4685" s="64" t="s">
        <v>2840</v>
      </c>
      <c r="K4685" s="64" t="s">
        <v>32</v>
      </c>
      <c r="L4685" s="64" t="s">
        <v>1564</v>
      </c>
      <c r="M4685" s="64"/>
      <c r="N4685" s="64" t="s">
        <v>108</v>
      </c>
      <c r="O4685" s="64" t="s">
        <v>3320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hidden="1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2838</v>
      </c>
      <c r="I4686" s="64" t="s">
        <v>2839</v>
      </c>
      <c r="J4686" s="64" t="s">
        <v>2840</v>
      </c>
      <c r="K4686" s="64" t="s">
        <v>32</v>
      </c>
      <c r="L4686" s="64" t="s">
        <v>1564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hidden="1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1568</v>
      </c>
      <c r="F4687" s="64" t="s">
        <v>1568</v>
      </c>
      <c r="G4687" s="64" t="s">
        <v>1568</v>
      </c>
      <c r="H4687" s="105" t="s">
        <v>2838</v>
      </c>
      <c r="I4687" s="64" t="s">
        <v>2839</v>
      </c>
      <c r="J4687" s="64" t="s">
        <v>2840</v>
      </c>
      <c r="K4687" s="64" t="s">
        <v>32</v>
      </c>
      <c r="L4687" s="64" t="s">
        <v>1564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hidden="1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1568</v>
      </c>
      <c r="F4688" s="64" t="s">
        <v>1568</v>
      </c>
      <c r="G4688" s="64" t="s">
        <v>1568</v>
      </c>
      <c r="H4688" s="105" t="s">
        <v>2838</v>
      </c>
      <c r="I4688" s="64" t="s">
        <v>2839</v>
      </c>
      <c r="J4688" s="64" t="s">
        <v>2840</v>
      </c>
      <c r="K4688" s="64" t="s">
        <v>32</v>
      </c>
      <c r="L4688" s="64" t="s">
        <v>1564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hidden="1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2883</v>
      </c>
      <c r="F4689" s="29" t="s">
        <v>2884</v>
      </c>
      <c r="G4689" s="64" t="s">
        <v>2883</v>
      </c>
      <c r="H4689" s="105" t="s">
        <v>2838</v>
      </c>
      <c r="I4689" s="64" t="s">
        <v>2839</v>
      </c>
      <c r="J4689" s="64" t="s">
        <v>2840</v>
      </c>
      <c r="K4689" s="64" t="s">
        <v>32</v>
      </c>
      <c r="L4689" s="64" t="s">
        <v>1564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hidden="1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2883</v>
      </c>
      <c r="F4690" s="29" t="s">
        <v>2884</v>
      </c>
      <c r="G4690" s="64" t="s">
        <v>2883</v>
      </c>
      <c r="H4690" s="105" t="s">
        <v>2838</v>
      </c>
      <c r="I4690" s="64" t="s">
        <v>2839</v>
      </c>
      <c r="J4690" s="64" t="s">
        <v>2840</v>
      </c>
      <c r="K4690" s="64" t="s">
        <v>32</v>
      </c>
      <c r="L4690" s="64" t="s">
        <v>1564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hidden="1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2883</v>
      </c>
      <c r="F4691" s="64" t="s">
        <v>2884</v>
      </c>
      <c r="G4691" s="64" t="s">
        <v>2883</v>
      </c>
      <c r="H4691" s="105" t="s">
        <v>2838</v>
      </c>
      <c r="I4691" s="64" t="s">
        <v>2839</v>
      </c>
      <c r="J4691" s="64" t="s">
        <v>2840</v>
      </c>
      <c r="K4691" s="64" t="s">
        <v>32</v>
      </c>
      <c r="L4691" s="64" t="s">
        <v>2870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hidden="1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1534</v>
      </c>
      <c r="F4692" s="64" t="s">
        <v>1534</v>
      </c>
      <c r="G4692" s="64" t="s">
        <v>1534</v>
      </c>
      <c r="H4692" s="105" t="s">
        <v>2838</v>
      </c>
      <c r="I4692" s="64" t="s">
        <v>2839</v>
      </c>
      <c r="J4692" s="64" t="s">
        <v>2840</v>
      </c>
      <c r="K4692" s="64" t="s">
        <v>32</v>
      </c>
      <c r="L4692" s="64" t="s">
        <v>1564</v>
      </c>
      <c r="M4692" s="64"/>
      <c r="N4692" s="64" t="s">
        <v>108</v>
      </c>
      <c r="O4692" s="64" t="s">
        <v>3320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hidden="1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2911</v>
      </c>
      <c r="F4693" s="64" t="s">
        <v>2911</v>
      </c>
      <c r="G4693" s="64" t="s">
        <v>2911</v>
      </c>
      <c r="H4693" s="105" t="s">
        <v>2838</v>
      </c>
      <c r="I4693" s="64" t="s">
        <v>2839</v>
      </c>
      <c r="J4693" s="64" t="s">
        <v>2840</v>
      </c>
      <c r="K4693" s="64" t="s">
        <v>32</v>
      </c>
      <c r="L4693" s="64" t="s">
        <v>1564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hidden="1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1536</v>
      </c>
      <c r="F4694" s="64" t="s">
        <v>1536</v>
      </c>
      <c r="G4694" s="64" t="s">
        <v>1536</v>
      </c>
      <c r="H4694" s="105" t="s">
        <v>2838</v>
      </c>
      <c r="I4694" s="64" t="s">
        <v>2839</v>
      </c>
      <c r="J4694" s="64" t="s">
        <v>2840</v>
      </c>
      <c r="K4694" s="64" t="s">
        <v>32</v>
      </c>
      <c r="L4694" s="64" t="s">
        <v>1564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hidden="1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1536</v>
      </c>
      <c r="F4695" s="64" t="s">
        <v>1536</v>
      </c>
      <c r="G4695" s="64" t="s">
        <v>1536</v>
      </c>
      <c r="H4695" s="105" t="s">
        <v>2838</v>
      </c>
      <c r="I4695" s="64" t="s">
        <v>2839</v>
      </c>
      <c r="J4695" s="64" t="s">
        <v>2840</v>
      </c>
      <c r="K4695" s="64" t="s">
        <v>32</v>
      </c>
      <c r="L4695" s="64" t="s">
        <v>1564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hidden="1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1536</v>
      </c>
      <c r="F4696" s="64" t="s">
        <v>1536</v>
      </c>
      <c r="G4696" s="64" t="s">
        <v>1536</v>
      </c>
      <c r="H4696" s="105" t="s">
        <v>2838</v>
      </c>
      <c r="I4696" s="64" t="s">
        <v>2839</v>
      </c>
      <c r="J4696" s="64" t="s">
        <v>2840</v>
      </c>
      <c r="K4696" s="64" t="s">
        <v>32</v>
      </c>
      <c r="L4696" s="64" t="s">
        <v>1564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hidden="1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1536</v>
      </c>
      <c r="F4697" s="64" t="s">
        <v>1536</v>
      </c>
      <c r="G4697" s="64" t="s">
        <v>1536</v>
      </c>
      <c r="H4697" s="105" t="s">
        <v>2838</v>
      </c>
      <c r="I4697" s="64" t="s">
        <v>2839</v>
      </c>
      <c r="J4697" s="64" t="s">
        <v>2840</v>
      </c>
      <c r="K4697" s="64" t="s">
        <v>32</v>
      </c>
      <c r="L4697" s="64" t="s">
        <v>1564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hidden="1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3301</v>
      </c>
      <c r="F4698" s="64" t="s">
        <v>3301</v>
      </c>
      <c r="G4698" s="64" t="s">
        <v>3301</v>
      </c>
      <c r="H4698" s="105" t="s">
        <v>2838</v>
      </c>
      <c r="I4698" s="64" t="s">
        <v>2839</v>
      </c>
      <c r="J4698" s="64" t="s">
        <v>2840</v>
      </c>
      <c r="K4698" s="64" t="s">
        <v>32</v>
      </c>
      <c r="L4698" s="64" t="s">
        <v>1564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hidden="1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1537</v>
      </c>
      <c r="F4699" s="64" t="s">
        <v>1537</v>
      </c>
      <c r="G4699" s="64" t="s">
        <v>1537</v>
      </c>
      <c r="H4699" s="105" t="s">
        <v>2838</v>
      </c>
      <c r="I4699" s="64" t="s">
        <v>2839</v>
      </c>
      <c r="J4699" s="64" t="s">
        <v>2840</v>
      </c>
      <c r="K4699" s="64" t="s">
        <v>32</v>
      </c>
      <c r="L4699" s="64" t="s">
        <v>1564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hidden="1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1582</v>
      </c>
      <c r="F4700" s="64" t="s">
        <v>1582</v>
      </c>
      <c r="G4700" s="64" t="s">
        <v>1582</v>
      </c>
      <c r="H4700" s="105" t="s">
        <v>2838</v>
      </c>
      <c r="I4700" s="64" t="s">
        <v>2839</v>
      </c>
      <c r="J4700" s="64" t="s">
        <v>2840</v>
      </c>
      <c r="K4700" s="64" t="s">
        <v>32</v>
      </c>
      <c r="L4700" s="64" t="s">
        <v>1564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hidden="1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1538</v>
      </c>
      <c r="F4701" s="64" t="s">
        <v>1538</v>
      </c>
      <c r="G4701" s="64" t="s">
        <v>1538</v>
      </c>
      <c r="H4701" s="105" t="s">
        <v>2838</v>
      </c>
      <c r="I4701" s="64" t="s">
        <v>2839</v>
      </c>
      <c r="J4701" s="64" t="s">
        <v>2840</v>
      </c>
      <c r="K4701" s="64" t="s">
        <v>32</v>
      </c>
      <c r="L4701" s="64" t="s">
        <v>1564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hidden="1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1538</v>
      </c>
      <c r="F4702" s="64" t="s">
        <v>1538</v>
      </c>
      <c r="G4702" s="64" t="s">
        <v>1538</v>
      </c>
      <c r="H4702" s="105" t="s">
        <v>2838</v>
      </c>
      <c r="I4702" s="64" t="s">
        <v>2839</v>
      </c>
      <c r="J4702" s="64" t="s">
        <v>2840</v>
      </c>
      <c r="K4702" s="64" t="s">
        <v>32</v>
      </c>
      <c r="L4702" s="64" t="s">
        <v>1564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hidden="1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2869</v>
      </c>
      <c r="F4703" s="64" t="s">
        <v>2869</v>
      </c>
      <c r="G4703" s="64" t="s">
        <v>2869</v>
      </c>
      <c r="H4703" s="105" t="s">
        <v>2838</v>
      </c>
      <c r="I4703" s="64" t="s">
        <v>2839</v>
      </c>
      <c r="J4703" s="64" t="s">
        <v>2840</v>
      </c>
      <c r="K4703" s="64" t="s">
        <v>32</v>
      </c>
      <c r="L4703" s="64" t="s">
        <v>1564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hidden="1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2869</v>
      </c>
      <c r="F4704" s="64" t="s">
        <v>2869</v>
      </c>
      <c r="G4704" s="64" t="s">
        <v>2869</v>
      </c>
      <c r="H4704" s="105" t="s">
        <v>2838</v>
      </c>
      <c r="I4704" s="64" t="s">
        <v>2839</v>
      </c>
      <c r="J4704" s="64" t="s">
        <v>2840</v>
      </c>
      <c r="K4704" s="64" t="s">
        <v>32</v>
      </c>
      <c r="L4704" s="64" t="s">
        <v>1564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hidden="1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2913</v>
      </c>
      <c r="F4705" s="64" t="s">
        <v>2913</v>
      </c>
      <c r="G4705" s="64" t="s">
        <v>2913</v>
      </c>
      <c r="H4705" s="105" t="s">
        <v>2838</v>
      </c>
      <c r="I4705" s="64" t="s">
        <v>2839</v>
      </c>
      <c r="J4705" s="64" t="s">
        <v>2840</v>
      </c>
      <c r="K4705" s="64" t="s">
        <v>32</v>
      </c>
      <c r="L4705" s="64" t="s">
        <v>1564</v>
      </c>
      <c r="M4705" s="64"/>
      <c r="N4705" s="64" t="s">
        <v>57</v>
      </c>
      <c r="O4705" s="22" t="s">
        <v>4510</v>
      </c>
      <c r="P4705" s="28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hidden="1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2913</v>
      </c>
      <c r="F4706" s="64" t="s">
        <v>2913</v>
      </c>
      <c r="G4706" s="64" t="s">
        <v>2913</v>
      </c>
      <c r="H4706" s="105" t="s">
        <v>2838</v>
      </c>
      <c r="I4706" s="64" t="s">
        <v>2839</v>
      </c>
      <c r="J4706" s="64" t="s">
        <v>2840</v>
      </c>
      <c r="K4706" s="64" t="s">
        <v>32</v>
      </c>
      <c r="L4706" s="64" t="s">
        <v>1564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hidden="1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2913</v>
      </c>
      <c r="F4707" s="64" t="s">
        <v>2913</v>
      </c>
      <c r="G4707" s="64" t="s">
        <v>2913</v>
      </c>
      <c r="H4707" s="105" t="s">
        <v>2838</v>
      </c>
      <c r="I4707" s="64" t="s">
        <v>2839</v>
      </c>
      <c r="J4707" s="64" t="s">
        <v>2840</v>
      </c>
      <c r="K4707" s="64" t="s">
        <v>32</v>
      </c>
      <c r="L4707" s="64" t="s">
        <v>1564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hidden="1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2947</v>
      </c>
      <c r="F4708" s="64" t="s">
        <v>2947</v>
      </c>
      <c r="G4708" s="64" t="s">
        <v>2947</v>
      </c>
      <c r="H4708" s="105" t="s">
        <v>2838</v>
      </c>
      <c r="I4708" s="64" t="s">
        <v>2839</v>
      </c>
      <c r="J4708" s="64" t="s">
        <v>2840</v>
      </c>
      <c r="K4708" s="64" t="s">
        <v>32</v>
      </c>
      <c r="L4708" s="64" t="s">
        <v>1564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hidden="1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1541</v>
      </c>
      <c r="F4709" s="64" t="s">
        <v>1541</v>
      </c>
      <c r="G4709" s="64" t="s">
        <v>1541</v>
      </c>
      <c r="H4709" s="105" t="s">
        <v>2838</v>
      </c>
      <c r="I4709" s="64" t="s">
        <v>2839</v>
      </c>
      <c r="J4709" s="64" t="s">
        <v>2840</v>
      </c>
      <c r="K4709" s="64" t="s">
        <v>32</v>
      </c>
      <c r="L4709" s="64" t="s">
        <v>1564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hidden="1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1541</v>
      </c>
      <c r="F4710" s="64" t="s">
        <v>1541</v>
      </c>
      <c r="G4710" s="64" t="s">
        <v>1541</v>
      </c>
      <c r="H4710" s="105" t="s">
        <v>2838</v>
      </c>
      <c r="I4710" s="64" t="s">
        <v>2839</v>
      </c>
      <c r="J4710" s="64" t="s">
        <v>2840</v>
      </c>
      <c r="K4710" s="64" t="s">
        <v>32</v>
      </c>
      <c r="L4710" s="64" t="s">
        <v>1564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hidden="1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2881</v>
      </c>
      <c r="F4711" s="64" t="s">
        <v>2881</v>
      </c>
      <c r="G4711" s="64" t="s">
        <v>2881</v>
      </c>
      <c r="H4711" s="105" t="s">
        <v>2838</v>
      </c>
      <c r="I4711" s="64" t="s">
        <v>2839</v>
      </c>
      <c r="J4711" s="64" t="s">
        <v>2840</v>
      </c>
      <c r="K4711" s="64" t="s">
        <v>32</v>
      </c>
      <c r="L4711" s="64" t="s">
        <v>1564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hidden="1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2881</v>
      </c>
      <c r="F4712" s="64" t="s">
        <v>2881</v>
      </c>
      <c r="G4712" s="64" t="s">
        <v>2881</v>
      </c>
      <c r="H4712" s="105" t="s">
        <v>2838</v>
      </c>
      <c r="I4712" s="64" t="s">
        <v>2839</v>
      </c>
      <c r="J4712" s="64" t="s">
        <v>2840</v>
      </c>
      <c r="K4712" s="64" t="s">
        <v>32</v>
      </c>
      <c r="L4712" s="64" t="s">
        <v>1564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hidden="1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2881</v>
      </c>
      <c r="F4713" s="64" t="s">
        <v>2881</v>
      </c>
      <c r="G4713" s="64" t="s">
        <v>2881</v>
      </c>
      <c r="H4713" s="105" t="s">
        <v>2838</v>
      </c>
      <c r="I4713" s="64" t="s">
        <v>2839</v>
      </c>
      <c r="J4713" s="64" t="s">
        <v>2840</v>
      </c>
      <c r="K4713" s="64" t="s">
        <v>32</v>
      </c>
      <c r="L4713" s="64" t="s">
        <v>2870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hidden="1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2915</v>
      </c>
      <c r="F4714" s="64" t="s">
        <v>2915</v>
      </c>
      <c r="G4714" s="64" t="s">
        <v>2915</v>
      </c>
      <c r="H4714" s="105" t="s">
        <v>2838</v>
      </c>
      <c r="I4714" s="64" t="s">
        <v>2839</v>
      </c>
      <c r="J4714" s="64" t="s">
        <v>2840</v>
      </c>
      <c r="K4714" s="64" t="s">
        <v>32</v>
      </c>
      <c r="L4714" s="64" t="s">
        <v>1564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hidden="1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2915</v>
      </c>
      <c r="F4715" s="64" t="s">
        <v>2915</v>
      </c>
      <c r="G4715" s="64" t="s">
        <v>2915</v>
      </c>
      <c r="H4715" s="105" t="s">
        <v>2838</v>
      </c>
      <c r="I4715" s="64" t="s">
        <v>2839</v>
      </c>
      <c r="J4715" s="64" t="s">
        <v>2840</v>
      </c>
      <c r="K4715" s="64" t="s">
        <v>32</v>
      </c>
      <c r="L4715" s="64" t="s">
        <v>1564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hidden="1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2915</v>
      </c>
      <c r="F4716" s="64" t="s">
        <v>2915</v>
      </c>
      <c r="G4716" s="64" t="s">
        <v>2915</v>
      </c>
      <c r="H4716" s="105" t="s">
        <v>2838</v>
      </c>
      <c r="I4716" s="64" t="s">
        <v>2839</v>
      </c>
      <c r="J4716" s="64" t="s">
        <v>2840</v>
      </c>
      <c r="K4716" s="64" t="s">
        <v>32</v>
      </c>
      <c r="L4716" s="64" t="s">
        <v>1564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hidden="1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3563</v>
      </c>
      <c r="F4717" s="65" t="s">
        <v>4501</v>
      </c>
      <c r="G4717" s="64" t="s">
        <v>3563</v>
      </c>
      <c r="H4717" s="105" t="s">
        <v>2838</v>
      </c>
      <c r="I4717" s="64" t="s">
        <v>2839</v>
      </c>
      <c r="J4717" s="64" t="s">
        <v>2840</v>
      </c>
      <c r="K4717" s="64" t="s">
        <v>32</v>
      </c>
      <c r="L4717" s="64" t="s">
        <v>1564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hidden="1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3635</v>
      </c>
      <c r="F4718" s="65" t="s">
        <v>4501</v>
      </c>
      <c r="G4718" s="64" t="s">
        <v>3563</v>
      </c>
      <c r="H4718" s="105" t="s">
        <v>2838</v>
      </c>
      <c r="I4718" s="64" t="s">
        <v>2839</v>
      </c>
      <c r="J4718" s="64" t="s">
        <v>2840</v>
      </c>
      <c r="K4718" s="64" t="s">
        <v>32</v>
      </c>
      <c r="L4718" s="64" t="s">
        <v>1564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hidden="1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2916</v>
      </c>
      <c r="F4719" s="64" t="s">
        <v>2916</v>
      </c>
      <c r="G4719" s="64" t="s">
        <v>2916</v>
      </c>
      <c r="H4719" s="105" t="s">
        <v>2838</v>
      </c>
      <c r="I4719" s="64" t="s">
        <v>2839</v>
      </c>
      <c r="J4719" s="64" t="s">
        <v>2840</v>
      </c>
      <c r="K4719" s="64" t="s">
        <v>32</v>
      </c>
      <c r="L4719" s="64" t="s">
        <v>1564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hidden="1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1548</v>
      </c>
      <c r="F4720" s="64" t="s">
        <v>1548</v>
      </c>
      <c r="G4720" s="64" t="s">
        <v>1548</v>
      </c>
      <c r="H4720" s="105" t="s">
        <v>2838</v>
      </c>
      <c r="I4720" s="64" t="s">
        <v>2839</v>
      </c>
      <c r="J4720" s="64" t="s">
        <v>2840</v>
      </c>
      <c r="K4720" s="64" t="s">
        <v>32</v>
      </c>
      <c r="L4720" s="64" t="s">
        <v>1564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hidden="1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1604</v>
      </c>
      <c r="F4721" s="64" t="s">
        <v>1604</v>
      </c>
      <c r="G4721" s="64" t="s">
        <v>1604</v>
      </c>
      <c r="H4721" s="105" t="s">
        <v>2838</v>
      </c>
      <c r="I4721" s="64" t="s">
        <v>2839</v>
      </c>
      <c r="J4721" s="64" t="s">
        <v>2840</v>
      </c>
      <c r="K4721" s="64" t="s">
        <v>32</v>
      </c>
      <c r="L4721" s="64" t="s">
        <v>1564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hidden="1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2931</v>
      </c>
      <c r="F4722" s="64" t="s">
        <v>2931</v>
      </c>
      <c r="G4722" s="64" t="s">
        <v>2931</v>
      </c>
      <c r="H4722" s="105" t="s">
        <v>2838</v>
      </c>
      <c r="I4722" s="64" t="s">
        <v>2839</v>
      </c>
      <c r="J4722" s="64" t="s">
        <v>2840</v>
      </c>
      <c r="K4722" s="64" t="s">
        <v>32</v>
      </c>
      <c r="L4722" s="64" t="s">
        <v>1564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hidden="1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1551</v>
      </c>
      <c r="F4723" s="64" t="s">
        <v>1551</v>
      </c>
      <c r="G4723" s="64" t="s">
        <v>1551</v>
      </c>
      <c r="H4723" s="105" t="s">
        <v>2838</v>
      </c>
      <c r="I4723" s="64" t="s">
        <v>2839</v>
      </c>
      <c r="J4723" s="64" t="s">
        <v>2840</v>
      </c>
      <c r="K4723" s="64" t="s">
        <v>32</v>
      </c>
      <c r="L4723" s="64" t="s">
        <v>1564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hidden="1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1551</v>
      </c>
      <c r="F4724" s="64" t="s">
        <v>1551</v>
      </c>
      <c r="G4724" s="64" t="s">
        <v>1551</v>
      </c>
      <c r="H4724" s="105" t="s">
        <v>2838</v>
      </c>
      <c r="I4724" s="64" t="s">
        <v>2839</v>
      </c>
      <c r="J4724" s="64" t="s">
        <v>2840</v>
      </c>
      <c r="K4724" s="64" t="s">
        <v>32</v>
      </c>
      <c r="L4724" s="64" t="s">
        <v>1564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hidden="1" customHeight="1">
      <c r="A4725" s="7">
        <v>43862</v>
      </c>
      <c r="B4725" s="64" t="s">
        <v>32</v>
      </c>
      <c r="C4725" s="64" t="s">
        <v>1516</v>
      </c>
      <c r="D4725" s="64" t="s">
        <v>1554</v>
      </c>
      <c r="E4725" s="64" t="s">
        <v>2920</v>
      </c>
      <c r="F4725" s="64" t="s">
        <v>2920</v>
      </c>
      <c r="G4725" s="64" t="s">
        <v>2920</v>
      </c>
      <c r="H4725" s="105" t="s">
        <v>2838</v>
      </c>
      <c r="I4725" s="64" t="s">
        <v>2839</v>
      </c>
      <c r="J4725" s="64" t="s">
        <v>2840</v>
      </c>
      <c r="K4725" s="64" t="s">
        <v>32</v>
      </c>
      <c r="L4725" s="64" t="s">
        <v>1564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hidden="1" customHeight="1">
      <c r="A4726" s="7">
        <v>43862</v>
      </c>
      <c r="B4726" s="64" t="s">
        <v>32</v>
      </c>
      <c r="C4726" s="64" t="s">
        <v>1516</v>
      </c>
      <c r="D4726" s="64" t="s">
        <v>1554</v>
      </c>
      <c r="E4726" s="64" t="s">
        <v>2921</v>
      </c>
      <c r="F4726" s="64" t="s">
        <v>2921</v>
      </c>
      <c r="G4726" s="64" t="s">
        <v>2921</v>
      </c>
      <c r="H4726" s="105" t="s">
        <v>2838</v>
      </c>
      <c r="I4726" s="64" t="s">
        <v>2839</v>
      </c>
      <c r="J4726" s="64" t="s">
        <v>2840</v>
      </c>
      <c r="K4726" s="64" t="s">
        <v>32</v>
      </c>
      <c r="L4726" s="64" t="s">
        <v>1564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hidden="1" customHeight="1">
      <c r="A4727" s="7">
        <v>43862</v>
      </c>
      <c r="B4727" s="64" t="s">
        <v>32</v>
      </c>
      <c r="C4727" s="64" t="s">
        <v>1516</v>
      </c>
      <c r="D4727" s="64" t="s">
        <v>1554</v>
      </c>
      <c r="E4727" s="64" t="s">
        <v>1532</v>
      </c>
      <c r="F4727" s="64" t="s">
        <v>1532</v>
      </c>
      <c r="G4727" s="64" t="s">
        <v>1532</v>
      </c>
      <c r="H4727" s="105" t="s">
        <v>2838</v>
      </c>
      <c r="I4727" s="64" t="s">
        <v>2839</v>
      </c>
      <c r="J4727" s="64" t="s">
        <v>2840</v>
      </c>
      <c r="K4727" s="64" t="s">
        <v>32</v>
      </c>
      <c r="L4727" s="64" t="s">
        <v>1564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hidden="1" customHeight="1">
      <c r="A4728" s="7">
        <v>43862</v>
      </c>
      <c r="B4728" s="64" t="s">
        <v>32</v>
      </c>
      <c r="C4728" s="64" t="s">
        <v>1516</v>
      </c>
      <c r="D4728" s="64" t="s">
        <v>1554</v>
      </c>
      <c r="E4728" s="64" t="s">
        <v>1532</v>
      </c>
      <c r="F4728" s="64" t="s">
        <v>1532</v>
      </c>
      <c r="G4728" s="64" t="s">
        <v>1532</v>
      </c>
      <c r="H4728" s="105" t="s">
        <v>2838</v>
      </c>
      <c r="I4728" s="64" t="s">
        <v>2839</v>
      </c>
      <c r="J4728" s="64" t="s">
        <v>2840</v>
      </c>
      <c r="K4728" s="64" t="s">
        <v>32</v>
      </c>
      <c r="L4728" s="64" t="s">
        <v>1564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hidden="1" customHeight="1">
      <c r="A4729" s="7">
        <v>43862</v>
      </c>
      <c r="B4729" s="64" t="s">
        <v>32</v>
      </c>
      <c r="C4729" s="64" t="s">
        <v>1516</v>
      </c>
      <c r="D4729" s="64" t="s">
        <v>1554</v>
      </c>
      <c r="E4729" s="64" t="s">
        <v>1572</v>
      </c>
      <c r="F4729" s="64" t="s">
        <v>1572</v>
      </c>
      <c r="G4729" s="64" t="s">
        <v>1572</v>
      </c>
      <c r="H4729" s="105" t="s">
        <v>2838</v>
      </c>
      <c r="I4729" s="64" t="s">
        <v>2839</v>
      </c>
      <c r="J4729" s="64" t="s">
        <v>2840</v>
      </c>
      <c r="K4729" s="64" t="s">
        <v>32</v>
      </c>
      <c r="L4729" s="64" t="s">
        <v>1564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hidden="1" customHeight="1">
      <c r="A4730" s="7">
        <v>43862</v>
      </c>
      <c r="B4730" s="64" t="s">
        <v>32</v>
      </c>
      <c r="C4730" s="64" t="s">
        <v>1516</v>
      </c>
      <c r="D4730" s="64" t="s">
        <v>1554</v>
      </c>
      <c r="E4730" s="64" t="s">
        <v>1537</v>
      </c>
      <c r="F4730" s="64" t="s">
        <v>1579</v>
      </c>
      <c r="G4730" s="64" t="s">
        <v>1537</v>
      </c>
      <c r="H4730" s="105" t="s">
        <v>2838</v>
      </c>
      <c r="I4730" s="64" t="s">
        <v>2839</v>
      </c>
      <c r="J4730" s="64" t="s">
        <v>2840</v>
      </c>
      <c r="K4730" s="64" t="s">
        <v>32</v>
      </c>
      <c r="L4730" s="64" t="s">
        <v>1564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hidden="1" customHeight="1">
      <c r="A4731" s="7">
        <v>43862</v>
      </c>
      <c r="B4731" s="64" t="s">
        <v>32</v>
      </c>
      <c r="C4731" s="64" t="s">
        <v>1516</v>
      </c>
      <c r="D4731" s="64" t="s">
        <v>1554</v>
      </c>
      <c r="E4731" s="64" t="s">
        <v>1586</v>
      </c>
      <c r="F4731" s="64" t="s">
        <v>1586</v>
      </c>
      <c r="G4731" s="64" t="s">
        <v>1586</v>
      </c>
      <c r="H4731" s="105" t="s">
        <v>2838</v>
      </c>
      <c r="I4731" s="64" t="s">
        <v>2839</v>
      </c>
      <c r="J4731" s="64" t="s">
        <v>2840</v>
      </c>
      <c r="K4731" s="64" t="s">
        <v>32</v>
      </c>
      <c r="L4731" s="64" t="s">
        <v>1564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hidden="1" customHeight="1">
      <c r="A4732" s="7">
        <v>43862</v>
      </c>
      <c r="B4732" s="64" t="s">
        <v>32</v>
      </c>
      <c r="C4732" s="64" t="s">
        <v>1516</v>
      </c>
      <c r="D4732" s="64" t="s">
        <v>1554</v>
      </c>
      <c r="E4732" s="64" t="s">
        <v>1593</v>
      </c>
      <c r="F4732" s="64" t="s">
        <v>1593</v>
      </c>
      <c r="G4732" s="64" t="s">
        <v>1593</v>
      </c>
      <c r="H4732" s="105" t="s">
        <v>2838</v>
      </c>
      <c r="I4732" s="64" t="s">
        <v>2839</v>
      </c>
      <c r="J4732" s="64" t="s">
        <v>2840</v>
      </c>
      <c r="K4732" s="64" t="s">
        <v>32</v>
      </c>
      <c r="L4732" s="64" t="s">
        <v>1564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hidden="1" customHeight="1">
      <c r="A4733" s="7">
        <v>43862</v>
      </c>
      <c r="B4733" s="64" t="s">
        <v>32</v>
      </c>
      <c r="C4733" s="64" t="s">
        <v>1516</v>
      </c>
      <c r="D4733" s="64" t="s">
        <v>1554</v>
      </c>
      <c r="E4733" s="64" t="s">
        <v>2922</v>
      </c>
      <c r="F4733" s="64" t="s">
        <v>2922</v>
      </c>
      <c r="G4733" s="64" t="s">
        <v>2922</v>
      </c>
      <c r="H4733" s="105" t="s">
        <v>2838</v>
      </c>
      <c r="I4733" s="64" t="s">
        <v>2839</v>
      </c>
      <c r="J4733" s="64" t="s">
        <v>2840</v>
      </c>
      <c r="K4733" s="64" t="s">
        <v>32</v>
      </c>
      <c r="L4733" s="64" t="s">
        <v>1564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hidden="1" customHeight="1">
      <c r="A4734" s="7">
        <v>43862</v>
      </c>
      <c r="B4734" s="64" t="s">
        <v>32</v>
      </c>
      <c r="C4734" s="64" t="s">
        <v>1516</v>
      </c>
      <c r="D4734" s="64" t="s">
        <v>1554</v>
      </c>
      <c r="E4734" s="64" t="s">
        <v>2921</v>
      </c>
      <c r="F4734" s="64" t="s">
        <v>2921</v>
      </c>
      <c r="G4734" s="64" t="s">
        <v>2921</v>
      </c>
      <c r="H4734" s="105" t="s">
        <v>2838</v>
      </c>
      <c r="I4734" s="64" t="s">
        <v>2839</v>
      </c>
      <c r="J4734" s="64" t="s">
        <v>2840</v>
      </c>
      <c r="K4734" s="64" t="s">
        <v>32</v>
      </c>
      <c r="L4734" s="64" t="s">
        <v>1564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hidden="1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2842</v>
      </c>
      <c r="F4735" s="8" t="s">
        <v>2842</v>
      </c>
      <c r="G4735" s="8" t="s">
        <v>2842</v>
      </c>
      <c r="H4735" s="101" t="s">
        <v>2838</v>
      </c>
      <c r="I4735" s="64" t="s">
        <v>2839</v>
      </c>
      <c r="J4735" s="64" t="s">
        <v>2840</v>
      </c>
      <c r="K4735" s="64" t="s">
        <v>32</v>
      </c>
      <c r="L4735" s="8" t="s">
        <v>2842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hidden="1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2838</v>
      </c>
      <c r="I4736" s="64" t="s">
        <v>2839</v>
      </c>
      <c r="J4736" s="64" t="s">
        <v>2840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hidden="1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2843</v>
      </c>
      <c r="G4737" s="8" t="s">
        <v>1231</v>
      </c>
      <c r="H4737" s="101" t="s">
        <v>2838</v>
      </c>
      <c r="I4737" s="64" t="s">
        <v>2839</v>
      </c>
      <c r="J4737" s="64" t="s">
        <v>2840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hidden="1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1732</v>
      </c>
      <c r="F4738" s="8" t="s">
        <v>2846</v>
      </c>
      <c r="G4738" s="8" t="s">
        <v>1732</v>
      </c>
      <c r="H4738" s="101" t="s">
        <v>2838</v>
      </c>
      <c r="I4738" s="64" t="s">
        <v>2839</v>
      </c>
      <c r="J4738" s="64" t="s">
        <v>2840</v>
      </c>
      <c r="K4738" s="64" t="s">
        <v>32</v>
      </c>
      <c r="L4738" s="8" t="s">
        <v>1734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hidden="1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2838</v>
      </c>
      <c r="I4739" s="64" t="s">
        <v>2839</v>
      </c>
      <c r="J4739" s="64" t="s">
        <v>2840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hidden="1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2848</v>
      </c>
      <c r="F4740" s="27" t="s">
        <v>4493</v>
      </c>
      <c r="G4740" s="8" t="s">
        <v>2848</v>
      </c>
      <c r="H4740" s="101" t="s">
        <v>2838</v>
      </c>
      <c r="I4740" s="64" t="s">
        <v>2839</v>
      </c>
      <c r="J4740" s="64" t="s">
        <v>2840</v>
      </c>
      <c r="K4740" s="64" t="s">
        <v>32</v>
      </c>
      <c r="L4740" s="8" t="s">
        <v>2849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hidden="1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4369</v>
      </c>
      <c r="G4741" s="8" t="s">
        <v>542</v>
      </c>
      <c r="H4741" s="101" t="s">
        <v>2838</v>
      </c>
      <c r="I4741" s="64" t="s">
        <v>2839</v>
      </c>
      <c r="J4741" s="64" t="s">
        <v>2840</v>
      </c>
      <c r="K4741" s="64" t="s">
        <v>32</v>
      </c>
      <c r="L4741" s="8" t="s">
        <v>1737</v>
      </c>
      <c r="M4741" s="64"/>
      <c r="N4741" s="8" t="s">
        <v>57</v>
      </c>
      <c r="O4741" s="29" t="s">
        <v>4510</v>
      </c>
      <c r="P4741" s="28">
        <v>5.5E-2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hidden="1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1744</v>
      </c>
      <c r="F4742" s="8" t="s">
        <v>1744</v>
      </c>
      <c r="G4742" s="8" t="s">
        <v>1744</v>
      </c>
      <c r="H4742" s="101" t="s">
        <v>2838</v>
      </c>
      <c r="I4742" s="64" t="s">
        <v>2839</v>
      </c>
      <c r="J4742" s="64" t="s">
        <v>2840</v>
      </c>
      <c r="K4742" s="64" t="s">
        <v>32</v>
      </c>
      <c r="L4742" s="8" t="s">
        <v>1744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hidden="1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2856</v>
      </c>
      <c r="F4743" s="8" t="s">
        <v>2856</v>
      </c>
      <c r="G4743" s="8" t="s">
        <v>2856</v>
      </c>
      <c r="H4743" s="101" t="s">
        <v>2838</v>
      </c>
      <c r="I4743" s="64" t="s">
        <v>2839</v>
      </c>
      <c r="J4743" s="64" t="s">
        <v>2840</v>
      </c>
      <c r="K4743" s="64" t="s">
        <v>32</v>
      </c>
      <c r="L4743" s="8" t="s">
        <v>2857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hidden="1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2859</v>
      </c>
      <c r="F4744" s="8" t="s">
        <v>2859</v>
      </c>
      <c r="G4744" s="8" t="s">
        <v>2859</v>
      </c>
      <c r="H4744" s="101" t="s">
        <v>2838</v>
      </c>
      <c r="I4744" s="64" t="s">
        <v>2839</v>
      </c>
      <c r="J4744" s="64" t="s">
        <v>2840</v>
      </c>
      <c r="K4744" s="64" t="s">
        <v>32</v>
      </c>
      <c r="L4744" s="8" t="s">
        <v>1796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hidden="1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2859</v>
      </c>
      <c r="F4745" s="8" t="s">
        <v>2859</v>
      </c>
      <c r="G4745" s="8" t="s">
        <v>2859</v>
      </c>
      <c r="H4745" s="101" t="s">
        <v>2838</v>
      </c>
      <c r="I4745" s="64" t="s">
        <v>2839</v>
      </c>
      <c r="J4745" s="64" t="s">
        <v>2840</v>
      </c>
      <c r="K4745" s="64" t="s">
        <v>32</v>
      </c>
      <c r="L4745" s="8" t="s">
        <v>1796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hidden="1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2864</v>
      </c>
      <c r="F4746" s="8" t="s">
        <v>2864</v>
      </c>
      <c r="G4746" s="8" t="s">
        <v>2864</v>
      </c>
      <c r="H4746" s="101" t="s">
        <v>2838</v>
      </c>
      <c r="I4746" s="64" t="s">
        <v>2839</v>
      </c>
      <c r="J4746" s="64" t="s">
        <v>2840</v>
      </c>
      <c r="K4746" s="64" t="s">
        <v>32</v>
      </c>
      <c r="L4746" s="8" t="s">
        <v>2865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hidden="1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2838</v>
      </c>
      <c r="I4747" s="64" t="s">
        <v>2839</v>
      </c>
      <c r="J4747" s="64" t="s">
        <v>2840</v>
      </c>
      <c r="K4747" s="64" t="s">
        <v>32</v>
      </c>
      <c r="L4747" s="8" t="s">
        <v>1564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hidden="1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1537</v>
      </c>
      <c r="F4748" s="8" t="s">
        <v>1579</v>
      </c>
      <c r="G4748" s="8" t="s">
        <v>1537</v>
      </c>
      <c r="H4748" s="101" t="s">
        <v>2838</v>
      </c>
      <c r="I4748" s="64" t="s">
        <v>2839</v>
      </c>
      <c r="J4748" s="64" t="s">
        <v>2840</v>
      </c>
      <c r="K4748" s="64" t="s">
        <v>32</v>
      </c>
      <c r="L4748" s="8" t="s">
        <v>1564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hidden="1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1546</v>
      </c>
      <c r="F4749" s="8" t="s">
        <v>1546</v>
      </c>
      <c r="G4749" s="8" t="s">
        <v>1546</v>
      </c>
      <c r="H4749" s="101" t="s">
        <v>2838</v>
      </c>
      <c r="I4749" s="64" t="s">
        <v>2839</v>
      </c>
      <c r="J4749" s="64" t="s">
        <v>2840</v>
      </c>
      <c r="K4749" s="64" t="s">
        <v>32</v>
      </c>
      <c r="L4749" s="8" t="s">
        <v>2870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hidden="1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2871</v>
      </c>
      <c r="F4750" s="8" t="s">
        <v>2871</v>
      </c>
      <c r="G4750" s="8" t="s">
        <v>2871</v>
      </c>
      <c r="H4750" s="101" t="s">
        <v>2838</v>
      </c>
      <c r="I4750" s="64" t="s">
        <v>2839</v>
      </c>
      <c r="J4750" s="64" t="s">
        <v>2840</v>
      </c>
      <c r="K4750" s="64" t="s">
        <v>32</v>
      </c>
      <c r="L4750" s="86" t="s">
        <v>2871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hidden="1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2872</v>
      </c>
      <c r="F4751" s="8" t="s">
        <v>2873</v>
      </c>
      <c r="G4751" s="8" t="s">
        <v>2872</v>
      </c>
      <c r="H4751" s="101" t="s">
        <v>2838</v>
      </c>
      <c r="I4751" s="64" t="s">
        <v>2839</v>
      </c>
      <c r="J4751" s="64" t="s">
        <v>2840</v>
      </c>
      <c r="K4751" s="64" t="s">
        <v>32</v>
      </c>
      <c r="L4751" s="86" t="s">
        <v>2874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hidden="1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2864</v>
      </c>
      <c r="F4752" s="8" t="s">
        <v>2864</v>
      </c>
      <c r="G4752" s="8" t="s">
        <v>2864</v>
      </c>
      <c r="H4752" s="101" t="s">
        <v>2838</v>
      </c>
      <c r="I4752" s="64" t="s">
        <v>2839</v>
      </c>
      <c r="J4752" s="64" t="s">
        <v>2840</v>
      </c>
      <c r="K4752" s="64" t="s">
        <v>32</v>
      </c>
      <c r="L4752" s="86" t="s">
        <v>2865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hidden="1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2864</v>
      </c>
      <c r="F4753" s="8" t="s">
        <v>2864</v>
      </c>
      <c r="G4753" s="8" t="s">
        <v>2864</v>
      </c>
      <c r="H4753" s="101" t="s">
        <v>2838</v>
      </c>
      <c r="I4753" s="64" t="s">
        <v>2839</v>
      </c>
      <c r="J4753" s="64" t="s">
        <v>2840</v>
      </c>
      <c r="K4753" s="64" t="s">
        <v>32</v>
      </c>
      <c r="L4753" s="86" t="s">
        <v>2865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hidden="1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1746</v>
      </c>
      <c r="F4754" s="65" t="s">
        <v>4490</v>
      </c>
      <c r="G4754" s="8" t="s">
        <v>1746</v>
      </c>
      <c r="H4754" s="101" t="s">
        <v>2838</v>
      </c>
      <c r="I4754" s="64" t="s">
        <v>2839</v>
      </c>
      <c r="J4754" s="64" t="s">
        <v>2840</v>
      </c>
      <c r="K4754" s="64" t="s">
        <v>32</v>
      </c>
      <c r="L4754" s="86" t="s">
        <v>1748</v>
      </c>
      <c r="M4754" s="64"/>
      <c r="N4754" s="8" t="s">
        <v>40</v>
      </c>
      <c r="O4754" s="22" t="s">
        <v>41</v>
      </c>
      <c r="P4754" s="28">
        <v>5.5E-2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hidden="1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2851</v>
      </c>
      <c r="F4755" s="65" t="s">
        <v>4374</v>
      </c>
      <c r="G4755" s="8" t="s">
        <v>2851</v>
      </c>
      <c r="H4755" s="101" t="s">
        <v>2838</v>
      </c>
      <c r="I4755" s="64" t="s">
        <v>2839</v>
      </c>
      <c r="J4755" s="64" t="s">
        <v>2840</v>
      </c>
      <c r="K4755" s="64" t="s">
        <v>32</v>
      </c>
      <c r="L4755" s="86" t="s">
        <v>1742</v>
      </c>
      <c r="M4755" s="64"/>
      <c r="N4755" s="8" t="s">
        <v>57</v>
      </c>
      <c r="O4755" s="12" t="s">
        <v>41</v>
      </c>
      <c r="P4755" s="28">
        <v>5.5E-2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3324195.3538723402</v>
      </c>
      <c r="X4755" s="12"/>
      <c r="Y4755" s="13">
        <f t="shared" si="596"/>
        <v>0</v>
      </c>
      <c r="Z4755" s="14">
        <f t="shared" si="591"/>
        <v>3324195.3538723402</v>
      </c>
      <c r="AA4755" s="12">
        <f t="shared" si="594"/>
        <v>163241.73612765968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hidden="1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2851</v>
      </c>
      <c r="F4756" s="65" t="s">
        <v>4374</v>
      </c>
      <c r="G4756" s="8" t="s">
        <v>2851</v>
      </c>
      <c r="H4756" s="101" t="s">
        <v>2838</v>
      </c>
      <c r="I4756" s="64" t="s">
        <v>2839</v>
      </c>
      <c r="J4756" s="64" t="s">
        <v>2840</v>
      </c>
      <c r="K4756" s="64" t="s">
        <v>32</v>
      </c>
      <c r="L4756" s="86" t="s">
        <v>1742</v>
      </c>
      <c r="M4756" s="64"/>
      <c r="N4756" s="8" t="s">
        <v>40</v>
      </c>
      <c r="O4756" s="12" t="s">
        <v>41</v>
      </c>
      <c r="P4756" s="28">
        <v>5.5E-2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2284780.2689361703</v>
      </c>
      <c r="X4756" s="12"/>
      <c r="Y4756" s="13">
        <f t="shared" si="596"/>
        <v>0</v>
      </c>
      <c r="Z4756" s="14">
        <f t="shared" si="591"/>
        <v>2284780.2689361703</v>
      </c>
      <c r="AA4756" s="12">
        <f t="shared" si="594"/>
        <v>112199.03106382955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hidden="1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1744</v>
      </c>
      <c r="F4757" s="8" t="s">
        <v>1744</v>
      </c>
      <c r="G4757" s="8" t="s">
        <v>1744</v>
      </c>
      <c r="H4757" s="101" t="s">
        <v>2838</v>
      </c>
      <c r="I4757" s="64" t="s">
        <v>2839</v>
      </c>
      <c r="J4757" s="64" t="s">
        <v>2840</v>
      </c>
      <c r="K4757" s="64" t="s">
        <v>32</v>
      </c>
      <c r="L4757" s="86" t="s">
        <v>1744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hidden="1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2838</v>
      </c>
      <c r="I4758" s="64" t="s">
        <v>2839</v>
      </c>
      <c r="J4758" s="64" t="s">
        <v>2840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hidden="1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2838</v>
      </c>
      <c r="I4759" s="64" t="s">
        <v>2839</v>
      </c>
      <c r="J4759" s="64" t="s">
        <v>2840</v>
      </c>
      <c r="K4759" s="64" t="s">
        <v>32</v>
      </c>
      <c r="L4759" s="86" t="s">
        <v>2879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hidden="1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2838</v>
      </c>
      <c r="I4760" s="64" t="s">
        <v>2839</v>
      </c>
      <c r="J4760" s="64" t="s">
        <v>2840</v>
      </c>
      <c r="K4760" s="64" t="s">
        <v>32</v>
      </c>
      <c r="L4760" s="86" t="s">
        <v>2863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hidden="1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2880</v>
      </c>
      <c r="F4761" s="8" t="s">
        <v>2880</v>
      </c>
      <c r="G4761" s="8" t="s">
        <v>2880</v>
      </c>
      <c r="H4761" s="101" t="s">
        <v>2838</v>
      </c>
      <c r="I4761" s="64" t="s">
        <v>2839</v>
      </c>
      <c r="J4761" s="64" t="s">
        <v>2840</v>
      </c>
      <c r="K4761" s="64" t="s">
        <v>32</v>
      </c>
      <c r="L4761" s="86" t="s">
        <v>2870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hidden="1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2881</v>
      </c>
      <c r="F4762" s="8" t="s">
        <v>2881</v>
      </c>
      <c r="G4762" s="8" t="s">
        <v>2881</v>
      </c>
      <c r="H4762" s="101" t="s">
        <v>2838</v>
      </c>
      <c r="I4762" s="64" t="s">
        <v>2839</v>
      </c>
      <c r="J4762" s="64" t="s">
        <v>2840</v>
      </c>
      <c r="K4762" s="64" t="s">
        <v>32</v>
      </c>
      <c r="L4762" s="86" t="s">
        <v>2870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hidden="1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1621</v>
      </c>
      <c r="F4763" s="8" t="s">
        <v>1621</v>
      </c>
      <c r="G4763" s="8" t="s">
        <v>1621</v>
      </c>
      <c r="H4763" s="101" t="s">
        <v>2838</v>
      </c>
      <c r="I4763" s="64" t="s">
        <v>2839</v>
      </c>
      <c r="J4763" s="64" t="s">
        <v>2840</v>
      </c>
      <c r="K4763" s="64" t="s">
        <v>32</v>
      </c>
      <c r="L4763" s="86" t="s">
        <v>2870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hidden="1" customHeight="1">
      <c r="A4764" s="7">
        <v>43862</v>
      </c>
      <c r="B4764" s="8" t="s">
        <v>32</v>
      </c>
      <c r="C4764" s="8" t="s">
        <v>1516</v>
      </c>
      <c r="D4764" s="8" t="s">
        <v>1554</v>
      </c>
      <c r="E4764" s="8" t="s">
        <v>2870</v>
      </c>
      <c r="F4764" s="8" t="s">
        <v>2882</v>
      </c>
      <c r="G4764" s="8" t="s">
        <v>2870</v>
      </c>
      <c r="H4764" s="101" t="s">
        <v>2838</v>
      </c>
      <c r="I4764" s="64" t="s">
        <v>2839</v>
      </c>
      <c r="J4764" s="64" t="s">
        <v>2840</v>
      </c>
      <c r="K4764" s="64" t="s">
        <v>32</v>
      </c>
      <c r="L4764" s="86" t="s">
        <v>2870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hidden="1" customHeight="1">
      <c r="A4765" s="7">
        <v>43862</v>
      </c>
      <c r="B4765" s="8" t="s">
        <v>32</v>
      </c>
      <c r="C4765" s="8" t="s">
        <v>1516</v>
      </c>
      <c r="D4765" s="8" t="s">
        <v>1554</v>
      </c>
      <c r="E4765" s="8" t="s">
        <v>2870</v>
      </c>
      <c r="F4765" s="8" t="s">
        <v>2882</v>
      </c>
      <c r="G4765" s="8" t="s">
        <v>2870</v>
      </c>
      <c r="H4765" s="101" t="s">
        <v>2838</v>
      </c>
      <c r="I4765" s="64" t="s">
        <v>2839</v>
      </c>
      <c r="J4765" s="64" t="s">
        <v>2840</v>
      </c>
      <c r="K4765" s="64" t="s">
        <v>32</v>
      </c>
      <c r="L4765" s="86" t="s">
        <v>2870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hidden="1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1732</v>
      </c>
      <c r="F4766" s="8" t="s">
        <v>2844</v>
      </c>
      <c r="G4766" s="8" t="s">
        <v>1732</v>
      </c>
      <c r="H4766" s="101" t="s">
        <v>2838</v>
      </c>
      <c r="I4766" s="64" t="s">
        <v>2839</v>
      </c>
      <c r="J4766" s="64" t="s">
        <v>2840</v>
      </c>
      <c r="K4766" s="64" t="s">
        <v>32</v>
      </c>
      <c r="L4766" s="86" t="s">
        <v>1734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hidden="1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2885</v>
      </c>
      <c r="F4767" s="8" t="s">
        <v>2885</v>
      </c>
      <c r="G4767" s="8" t="s">
        <v>2885</v>
      </c>
      <c r="H4767" s="101" t="s">
        <v>2838</v>
      </c>
      <c r="I4767" s="64" t="s">
        <v>2839</v>
      </c>
      <c r="J4767" s="64" t="s">
        <v>2840</v>
      </c>
      <c r="K4767" s="64" t="s">
        <v>32</v>
      </c>
      <c r="L4767" s="86" t="s">
        <v>2886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hidden="1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2887</v>
      </c>
      <c r="F4768" s="8" t="s">
        <v>2887</v>
      </c>
      <c r="G4768" s="8" t="s">
        <v>2887</v>
      </c>
      <c r="H4768" s="101" t="s">
        <v>2838</v>
      </c>
      <c r="I4768" s="64" t="s">
        <v>2839</v>
      </c>
      <c r="J4768" s="64" t="s">
        <v>2840</v>
      </c>
      <c r="K4768" s="64" t="s">
        <v>32</v>
      </c>
      <c r="L4768" s="86" t="s">
        <v>2887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hidden="1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2200</v>
      </c>
      <c r="F4769" s="8" t="s">
        <v>2200</v>
      </c>
      <c r="G4769" s="8" t="s">
        <v>2200</v>
      </c>
      <c r="H4769" s="101" t="s">
        <v>2838</v>
      </c>
      <c r="I4769" s="64" t="s">
        <v>2839</v>
      </c>
      <c r="J4769" s="64" t="s">
        <v>2840</v>
      </c>
      <c r="K4769" s="64" t="s">
        <v>32</v>
      </c>
      <c r="L4769" s="86" t="s">
        <v>2200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hidden="1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2888</v>
      </c>
      <c r="F4770" s="8" t="s">
        <v>2889</v>
      </c>
      <c r="G4770" s="8" t="s">
        <v>2888</v>
      </c>
      <c r="H4770" s="101" t="s">
        <v>2838</v>
      </c>
      <c r="I4770" s="64" t="s">
        <v>2839</v>
      </c>
      <c r="J4770" s="64" t="s">
        <v>2840</v>
      </c>
      <c r="K4770" s="64" t="s">
        <v>32</v>
      </c>
      <c r="L4770" s="86" t="s">
        <v>2890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hidden="1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2893</v>
      </c>
      <c r="F4771" s="8" t="s">
        <v>2894</v>
      </c>
      <c r="G4771" s="8" t="s">
        <v>2893</v>
      </c>
      <c r="H4771" s="101" t="s">
        <v>2838</v>
      </c>
      <c r="I4771" s="64" t="s">
        <v>2839</v>
      </c>
      <c r="J4771" s="64" t="s">
        <v>2840</v>
      </c>
      <c r="K4771" s="64" t="s">
        <v>32</v>
      </c>
      <c r="L4771" s="86" t="s">
        <v>2893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hidden="1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2895</v>
      </c>
      <c r="F4772" s="8" t="s">
        <v>2895</v>
      </c>
      <c r="G4772" s="8" t="s">
        <v>2895</v>
      </c>
      <c r="H4772" s="101" t="s">
        <v>2838</v>
      </c>
      <c r="I4772" s="64" t="s">
        <v>2839</v>
      </c>
      <c r="J4772" s="64" t="s">
        <v>2840</v>
      </c>
      <c r="K4772" s="64" t="s">
        <v>32</v>
      </c>
      <c r="L4772" s="86" t="s">
        <v>2895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hidden="1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2838</v>
      </c>
      <c r="I4773" s="64" t="s">
        <v>2839</v>
      </c>
      <c r="J4773" s="64" t="s">
        <v>2840</v>
      </c>
      <c r="K4773" s="64" t="s">
        <v>32</v>
      </c>
      <c r="L4773" s="86" t="s">
        <v>2870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hidden="1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1549</v>
      </c>
      <c r="F4774" s="8" t="s">
        <v>1549</v>
      </c>
      <c r="G4774" s="8" t="s">
        <v>1549</v>
      </c>
      <c r="H4774" s="101" t="s">
        <v>2838</v>
      </c>
      <c r="I4774" s="64" t="s">
        <v>2839</v>
      </c>
      <c r="J4774" s="64" t="s">
        <v>2840</v>
      </c>
      <c r="K4774" s="64" t="s">
        <v>32</v>
      </c>
      <c r="L4774" s="86" t="s">
        <v>2870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hidden="1" customHeight="1">
      <c r="A4775" s="7">
        <v>43862</v>
      </c>
      <c r="B4775" s="8" t="s">
        <v>32</v>
      </c>
      <c r="C4775" s="8" t="s">
        <v>1516</v>
      </c>
      <c r="D4775" s="8" t="s">
        <v>1554</v>
      </c>
      <c r="E4775" s="8" t="s">
        <v>1532</v>
      </c>
      <c r="F4775" s="8" t="s">
        <v>1532</v>
      </c>
      <c r="G4775" s="8" t="s">
        <v>1532</v>
      </c>
      <c r="H4775" s="101" t="s">
        <v>2838</v>
      </c>
      <c r="I4775" s="64" t="s">
        <v>2839</v>
      </c>
      <c r="J4775" s="64" t="s">
        <v>2840</v>
      </c>
      <c r="K4775" s="64" t="s">
        <v>32</v>
      </c>
      <c r="L4775" s="86" t="s">
        <v>2870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hidden="1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2838</v>
      </c>
      <c r="I4776" s="64" t="s">
        <v>2839</v>
      </c>
      <c r="J4776" s="64" t="s">
        <v>2840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hidden="1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2896</v>
      </c>
      <c r="F4777" s="8" t="s">
        <v>2896</v>
      </c>
      <c r="G4777" s="8" t="s">
        <v>2896</v>
      </c>
      <c r="H4777" s="101" t="s">
        <v>2838</v>
      </c>
      <c r="I4777" s="64" t="s">
        <v>2839</v>
      </c>
      <c r="J4777" s="64" t="s">
        <v>2840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hidden="1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2838</v>
      </c>
      <c r="I4778" s="64" t="s">
        <v>2839</v>
      </c>
      <c r="J4778" s="64" t="s">
        <v>2840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hidden="1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2838</v>
      </c>
      <c r="I4779" s="64" t="s">
        <v>2839</v>
      </c>
      <c r="J4779" s="64" t="s">
        <v>2840</v>
      </c>
      <c r="K4779" s="64" t="s">
        <v>32</v>
      </c>
      <c r="L4779" s="86" t="s">
        <v>2897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hidden="1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2838</v>
      </c>
      <c r="I4780" s="64" t="s">
        <v>2839</v>
      </c>
      <c r="J4780" s="64" t="s">
        <v>2840</v>
      </c>
      <c r="K4780" s="64" t="s">
        <v>32</v>
      </c>
      <c r="L4780" s="86" t="s">
        <v>2897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hidden="1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2888</v>
      </c>
      <c r="F4781" s="8" t="s">
        <v>2889</v>
      </c>
      <c r="G4781" s="8" t="s">
        <v>2888</v>
      </c>
      <c r="H4781" s="101" t="s">
        <v>2838</v>
      </c>
      <c r="I4781" s="64" t="s">
        <v>2839</v>
      </c>
      <c r="J4781" s="64" t="s">
        <v>2840</v>
      </c>
      <c r="K4781" s="64" t="s">
        <v>32</v>
      </c>
      <c r="L4781" s="86" t="s">
        <v>2898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hidden="1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2899</v>
      </c>
      <c r="F4782" s="8" t="s">
        <v>2899</v>
      </c>
      <c r="G4782" s="8" t="s">
        <v>2899</v>
      </c>
      <c r="H4782" s="101" t="s">
        <v>2838</v>
      </c>
      <c r="I4782" s="64" t="s">
        <v>2839</v>
      </c>
      <c r="J4782" s="64" t="s">
        <v>2840</v>
      </c>
      <c r="K4782" s="64" t="s">
        <v>32</v>
      </c>
      <c r="L4782" s="86" t="s">
        <v>2899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hidden="1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2482</v>
      </c>
      <c r="F4783" s="8" t="s">
        <v>2482</v>
      </c>
      <c r="G4783" s="8" t="s">
        <v>2482</v>
      </c>
      <c r="H4783" s="101" t="s">
        <v>2838</v>
      </c>
      <c r="I4783" s="64" t="s">
        <v>2839</v>
      </c>
      <c r="J4783" s="64" t="s">
        <v>2840</v>
      </c>
      <c r="K4783" s="64" t="s">
        <v>32</v>
      </c>
      <c r="L4783" s="86" t="s">
        <v>2482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hidden="1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2900</v>
      </c>
      <c r="F4784" s="8" t="s">
        <v>2900</v>
      </c>
      <c r="G4784" s="8" t="s">
        <v>2900</v>
      </c>
      <c r="H4784" s="101" t="s">
        <v>2838</v>
      </c>
      <c r="I4784" s="64" t="s">
        <v>2839</v>
      </c>
      <c r="J4784" s="64" t="s">
        <v>2840</v>
      </c>
      <c r="K4784" s="64" t="s">
        <v>32</v>
      </c>
      <c r="L4784" s="86" t="s">
        <v>2900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hidden="1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2859</v>
      </c>
      <c r="F4785" s="8" t="s">
        <v>2859</v>
      </c>
      <c r="G4785" s="8" t="s">
        <v>2859</v>
      </c>
      <c r="H4785" s="101" t="s">
        <v>2838</v>
      </c>
      <c r="I4785" s="64" t="s">
        <v>2839</v>
      </c>
      <c r="J4785" s="64" t="s">
        <v>2840</v>
      </c>
      <c r="K4785" s="64" t="s">
        <v>32</v>
      </c>
      <c r="L4785" s="86" t="s">
        <v>1796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hidden="1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2901</v>
      </c>
      <c r="F4786" s="8" t="s">
        <v>2901</v>
      </c>
      <c r="G4786" s="8" t="s">
        <v>2901</v>
      </c>
      <c r="H4786" s="101" t="s">
        <v>2838</v>
      </c>
      <c r="I4786" s="64" t="s">
        <v>2839</v>
      </c>
      <c r="J4786" s="64" t="s">
        <v>2840</v>
      </c>
      <c r="K4786" s="64" t="s">
        <v>32</v>
      </c>
      <c r="L4786" s="86" t="s">
        <v>2901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hidden="1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2902</v>
      </c>
      <c r="F4787" s="8" t="s">
        <v>2903</v>
      </c>
      <c r="G4787" s="8" t="s">
        <v>2902</v>
      </c>
      <c r="H4787" s="101" t="s">
        <v>2838</v>
      </c>
      <c r="I4787" s="64" t="s">
        <v>2839</v>
      </c>
      <c r="J4787" s="64" t="s">
        <v>2840</v>
      </c>
      <c r="K4787" s="64" t="s">
        <v>32</v>
      </c>
      <c r="L4787" s="86" t="s">
        <v>2902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hidden="1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2838</v>
      </c>
      <c r="I4788" s="64" t="s">
        <v>2839</v>
      </c>
      <c r="J4788" s="64" t="s">
        <v>2840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hidden="1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2232</v>
      </c>
      <c r="F4789" s="8" t="s">
        <v>2232</v>
      </c>
      <c r="G4789" s="8" t="s">
        <v>2232</v>
      </c>
      <c r="H4789" s="101" t="s">
        <v>2838</v>
      </c>
      <c r="I4789" s="64" t="s">
        <v>2839</v>
      </c>
      <c r="J4789" s="64" t="s">
        <v>2840</v>
      </c>
      <c r="K4789" s="64" t="s">
        <v>32</v>
      </c>
      <c r="L4789" s="86" t="s">
        <v>2233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hidden="1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2838</v>
      </c>
      <c r="I4790" s="64" t="s">
        <v>2839</v>
      </c>
      <c r="J4790" s="64" t="s">
        <v>2840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hidden="1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2904</v>
      </c>
      <c r="F4791" s="8" t="s">
        <v>2905</v>
      </c>
      <c r="G4791" s="8" t="s">
        <v>2904</v>
      </c>
      <c r="H4791" s="101" t="s">
        <v>2838</v>
      </c>
      <c r="I4791" s="64" t="s">
        <v>2839</v>
      </c>
      <c r="J4791" s="64" t="s">
        <v>2840</v>
      </c>
      <c r="K4791" s="64" t="s">
        <v>32</v>
      </c>
      <c r="L4791" s="86" t="s">
        <v>2904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hidden="1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2838</v>
      </c>
      <c r="I4792" s="64" t="s">
        <v>2839</v>
      </c>
      <c r="J4792" s="64" t="s">
        <v>2840</v>
      </c>
      <c r="K4792" s="64" t="s">
        <v>32</v>
      </c>
      <c r="L4792" s="86" t="s">
        <v>2879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hidden="1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2838</v>
      </c>
      <c r="I4793" s="64" t="s">
        <v>2839</v>
      </c>
      <c r="J4793" s="64" t="s">
        <v>2840</v>
      </c>
      <c r="K4793" s="64" t="s">
        <v>32</v>
      </c>
      <c r="L4793" s="86" t="s">
        <v>2906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hidden="1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2896</v>
      </c>
      <c r="F4794" s="8" t="s">
        <v>2896</v>
      </c>
      <c r="G4794" s="8" t="s">
        <v>2896</v>
      </c>
      <c r="H4794" s="101" t="s">
        <v>2838</v>
      </c>
      <c r="I4794" s="64" t="s">
        <v>2839</v>
      </c>
      <c r="J4794" s="64" t="s">
        <v>2840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hidden="1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2909</v>
      </c>
      <c r="F4795" s="8" t="s">
        <v>2910</v>
      </c>
      <c r="G4795" s="8" t="s">
        <v>2909</v>
      </c>
      <c r="H4795" s="101" t="s">
        <v>2838</v>
      </c>
      <c r="I4795" s="64" t="s">
        <v>2839</v>
      </c>
      <c r="J4795" s="64" t="s">
        <v>2840</v>
      </c>
      <c r="K4795" s="64" t="s">
        <v>32</v>
      </c>
      <c r="L4795" s="86" t="s">
        <v>1564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hidden="1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1528</v>
      </c>
      <c r="F4796" s="8" t="s">
        <v>1528</v>
      </c>
      <c r="G4796" s="8" t="s">
        <v>1528</v>
      </c>
      <c r="H4796" s="101" t="s">
        <v>2838</v>
      </c>
      <c r="I4796" s="64" t="s">
        <v>2839</v>
      </c>
      <c r="J4796" s="64" t="s">
        <v>2840</v>
      </c>
      <c r="K4796" s="64" t="s">
        <v>32</v>
      </c>
      <c r="L4796" s="86" t="s">
        <v>1564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hidden="1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1528</v>
      </c>
      <c r="F4797" s="8" t="s">
        <v>1528</v>
      </c>
      <c r="G4797" s="8" t="s">
        <v>1528</v>
      </c>
      <c r="H4797" s="101" t="s">
        <v>2838</v>
      </c>
      <c r="I4797" s="64" t="s">
        <v>2839</v>
      </c>
      <c r="J4797" s="64" t="s">
        <v>2840</v>
      </c>
      <c r="K4797" s="64" t="s">
        <v>32</v>
      </c>
      <c r="L4797" s="86" t="s">
        <v>1564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hidden="1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1528</v>
      </c>
      <c r="F4798" s="8" t="s">
        <v>1528</v>
      </c>
      <c r="G4798" s="8" t="s">
        <v>1528</v>
      </c>
      <c r="H4798" s="101" t="s">
        <v>2838</v>
      </c>
      <c r="I4798" s="64" t="s">
        <v>2839</v>
      </c>
      <c r="J4798" s="64" t="s">
        <v>2840</v>
      </c>
      <c r="K4798" s="64" t="s">
        <v>32</v>
      </c>
      <c r="L4798" s="86" t="s">
        <v>1564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hidden="1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2868</v>
      </c>
      <c r="F4799" s="8" t="s">
        <v>2868</v>
      </c>
      <c r="G4799" s="8" t="s">
        <v>2868</v>
      </c>
      <c r="H4799" s="101" t="s">
        <v>2838</v>
      </c>
      <c r="I4799" s="64" t="s">
        <v>2839</v>
      </c>
      <c r="J4799" s="64" t="s">
        <v>2840</v>
      </c>
      <c r="K4799" s="64" t="s">
        <v>32</v>
      </c>
      <c r="L4799" s="86" t="s">
        <v>1564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hidden="1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2912</v>
      </c>
      <c r="F4800" s="8" t="s">
        <v>2912</v>
      </c>
      <c r="G4800" s="8" t="s">
        <v>2912</v>
      </c>
      <c r="H4800" s="101" t="s">
        <v>2838</v>
      </c>
      <c r="I4800" s="64" t="s">
        <v>2839</v>
      </c>
      <c r="J4800" s="64" t="s">
        <v>2840</v>
      </c>
      <c r="K4800" s="64" t="s">
        <v>32</v>
      </c>
      <c r="L4800" s="86" t="s">
        <v>1564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hidden="1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2881</v>
      </c>
      <c r="F4801" s="8" t="s">
        <v>2881</v>
      </c>
      <c r="G4801" s="8" t="s">
        <v>2881</v>
      </c>
      <c r="H4801" s="101" t="s">
        <v>2838</v>
      </c>
      <c r="I4801" s="64" t="s">
        <v>2839</v>
      </c>
      <c r="J4801" s="64" t="s">
        <v>2840</v>
      </c>
      <c r="K4801" s="64" t="s">
        <v>32</v>
      </c>
      <c r="L4801" s="86" t="s">
        <v>1564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hidden="1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1604</v>
      </c>
      <c r="F4802" s="8" t="s">
        <v>1604</v>
      </c>
      <c r="G4802" s="8" t="s">
        <v>1604</v>
      </c>
      <c r="H4802" s="101" t="s">
        <v>2838</v>
      </c>
      <c r="I4802" s="64" t="s">
        <v>2839</v>
      </c>
      <c r="J4802" s="64" t="s">
        <v>2840</v>
      </c>
      <c r="K4802" s="64" t="s">
        <v>32</v>
      </c>
      <c r="L4802" s="86" t="s">
        <v>1564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hidden="1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1604</v>
      </c>
      <c r="F4803" s="8" t="s">
        <v>1604</v>
      </c>
      <c r="G4803" s="8" t="s">
        <v>1604</v>
      </c>
      <c r="H4803" s="101" t="s">
        <v>2838</v>
      </c>
      <c r="I4803" s="64" t="s">
        <v>2839</v>
      </c>
      <c r="J4803" s="64" t="s">
        <v>2840</v>
      </c>
      <c r="K4803" s="64" t="s">
        <v>32</v>
      </c>
      <c r="L4803" s="86" t="s">
        <v>1564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hidden="1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1604</v>
      </c>
      <c r="F4804" s="8" t="s">
        <v>1604</v>
      </c>
      <c r="G4804" s="8" t="s">
        <v>1604</v>
      </c>
      <c r="H4804" s="101" t="s">
        <v>2838</v>
      </c>
      <c r="I4804" s="64" t="s">
        <v>2839</v>
      </c>
      <c r="J4804" s="64" t="s">
        <v>2840</v>
      </c>
      <c r="K4804" s="64" t="s">
        <v>32</v>
      </c>
      <c r="L4804" s="86" t="s">
        <v>1564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hidden="1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2918</v>
      </c>
      <c r="F4805" s="8" t="s">
        <v>2918</v>
      </c>
      <c r="G4805" s="8" t="s">
        <v>2918</v>
      </c>
      <c r="H4805" s="101" t="s">
        <v>2838</v>
      </c>
      <c r="I4805" s="64" t="s">
        <v>2839</v>
      </c>
      <c r="J4805" s="64" t="s">
        <v>2840</v>
      </c>
      <c r="K4805" s="64" t="s">
        <v>32</v>
      </c>
      <c r="L4805" s="86" t="s">
        <v>1564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hidden="1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2919</v>
      </c>
      <c r="F4806" s="8" t="s">
        <v>2919</v>
      </c>
      <c r="G4806" s="8" t="s">
        <v>2919</v>
      </c>
      <c r="H4806" s="101" t="s">
        <v>2838</v>
      </c>
      <c r="I4806" s="64" t="s">
        <v>2839</v>
      </c>
      <c r="J4806" s="64" t="s">
        <v>2840</v>
      </c>
      <c r="K4806" s="64" t="s">
        <v>32</v>
      </c>
      <c r="L4806" s="86" t="s">
        <v>1564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hidden="1" customHeight="1">
      <c r="A4807" s="7">
        <v>43862</v>
      </c>
      <c r="B4807" s="8" t="s">
        <v>32</v>
      </c>
      <c r="C4807" s="8" t="s">
        <v>1516</v>
      </c>
      <c r="D4807" s="8" t="s">
        <v>1554</v>
      </c>
      <c r="E4807" s="8" t="s">
        <v>2920</v>
      </c>
      <c r="F4807" s="8" t="s">
        <v>2920</v>
      </c>
      <c r="G4807" s="8" t="s">
        <v>2920</v>
      </c>
      <c r="H4807" s="101" t="s">
        <v>2838</v>
      </c>
      <c r="I4807" s="64" t="s">
        <v>2839</v>
      </c>
      <c r="J4807" s="64" t="s">
        <v>2840</v>
      </c>
      <c r="K4807" s="64" t="s">
        <v>32</v>
      </c>
      <c r="L4807" s="86" t="s">
        <v>1564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hidden="1" customHeight="1">
      <c r="A4808" s="7">
        <v>43862</v>
      </c>
      <c r="B4808" s="8" t="s">
        <v>32</v>
      </c>
      <c r="C4808" s="8" t="s">
        <v>1516</v>
      </c>
      <c r="D4808" s="8" t="s">
        <v>1554</v>
      </c>
      <c r="E4808" s="8" t="s">
        <v>1572</v>
      </c>
      <c r="F4808" s="8" t="s">
        <v>1572</v>
      </c>
      <c r="G4808" s="8" t="s">
        <v>1572</v>
      </c>
      <c r="H4808" s="101" t="s">
        <v>2838</v>
      </c>
      <c r="I4808" s="64" t="s">
        <v>2839</v>
      </c>
      <c r="J4808" s="64" t="s">
        <v>2840</v>
      </c>
      <c r="K4808" s="64" t="s">
        <v>32</v>
      </c>
      <c r="L4808" s="86" t="s">
        <v>1564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hidden="1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2927</v>
      </c>
      <c r="F4809" s="8" t="s">
        <v>2927</v>
      </c>
      <c r="G4809" s="8" t="s">
        <v>2927</v>
      </c>
      <c r="H4809" s="101" t="s">
        <v>2838</v>
      </c>
      <c r="I4809" s="64" t="s">
        <v>2839</v>
      </c>
      <c r="J4809" s="64" t="s">
        <v>2840</v>
      </c>
      <c r="K4809" s="64" t="s">
        <v>32</v>
      </c>
      <c r="L4809" s="86" t="s">
        <v>1564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hidden="1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2928</v>
      </c>
      <c r="F4810" s="8" t="s">
        <v>2928</v>
      </c>
      <c r="G4810" s="8" t="s">
        <v>2928</v>
      </c>
      <c r="H4810" s="101" t="s">
        <v>2838</v>
      </c>
      <c r="I4810" s="64" t="s">
        <v>2839</v>
      </c>
      <c r="J4810" s="64" t="s">
        <v>2840</v>
      </c>
      <c r="K4810" s="64" t="s">
        <v>32</v>
      </c>
      <c r="L4810" s="86" t="s">
        <v>1564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hidden="1" customHeight="1">
      <c r="A4811" s="7">
        <v>43862</v>
      </c>
      <c r="B4811" s="8" t="s">
        <v>32</v>
      </c>
      <c r="C4811" s="8" t="s">
        <v>1516</v>
      </c>
      <c r="D4811" s="8" t="s">
        <v>1554</v>
      </c>
      <c r="E4811" s="8" t="s">
        <v>1592</v>
      </c>
      <c r="F4811" s="8" t="s">
        <v>1592</v>
      </c>
      <c r="G4811" s="8" t="s">
        <v>1592</v>
      </c>
      <c r="H4811" s="101" t="s">
        <v>2838</v>
      </c>
      <c r="I4811" s="64" t="s">
        <v>2839</v>
      </c>
      <c r="J4811" s="64" t="s">
        <v>2840</v>
      </c>
      <c r="K4811" s="64" t="s">
        <v>32</v>
      </c>
      <c r="L4811" s="86" t="s">
        <v>1564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hidden="1" customHeight="1">
      <c r="A4812" s="7">
        <v>43862</v>
      </c>
      <c r="B4812" s="8" t="s">
        <v>32</v>
      </c>
      <c r="C4812" s="8" t="s">
        <v>1516</v>
      </c>
      <c r="D4812" s="8" t="s">
        <v>1554</v>
      </c>
      <c r="E4812" s="8" t="s">
        <v>2929</v>
      </c>
      <c r="F4812" s="8" t="s">
        <v>2929</v>
      </c>
      <c r="G4812" s="8" t="s">
        <v>2929</v>
      </c>
      <c r="H4812" s="101" t="s">
        <v>2838</v>
      </c>
      <c r="I4812" s="64" t="s">
        <v>2839</v>
      </c>
      <c r="J4812" s="64" t="s">
        <v>2840</v>
      </c>
      <c r="K4812" s="64" t="s">
        <v>32</v>
      </c>
      <c r="L4812" s="86" t="s">
        <v>1564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hidden="1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1548</v>
      </c>
      <c r="F4813" s="8" t="s">
        <v>1548</v>
      </c>
      <c r="G4813" s="8" t="s">
        <v>1548</v>
      </c>
      <c r="H4813" s="101" t="s">
        <v>2838</v>
      </c>
      <c r="I4813" s="64" t="s">
        <v>2839</v>
      </c>
      <c r="J4813" s="64" t="s">
        <v>2840</v>
      </c>
      <c r="K4813" s="64" t="s">
        <v>32</v>
      </c>
      <c r="L4813" s="86" t="s">
        <v>1564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hidden="1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1557</v>
      </c>
      <c r="F4814" s="8" t="s">
        <v>1557</v>
      </c>
      <c r="G4814" s="8" t="s">
        <v>1557</v>
      </c>
      <c r="H4814" s="101" t="s">
        <v>2838</v>
      </c>
      <c r="I4814" s="64" t="s">
        <v>2839</v>
      </c>
      <c r="J4814" s="64" t="s">
        <v>2840</v>
      </c>
      <c r="K4814" s="64" t="s">
        <v>32</v>
      </c>
      <c r="L4814" s="86" t="s">
        <v>1564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hidden="1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1529</v>
      </c>
      <c r="F4815" s="8" t="s">
        <v>1529</v>
      </c>
      <c r="G4815" s="8" t="s">
        <v>1529</v>
      </c>
      <c r="H4815" s="101" t="s">
        <v>2838</v>
      </c>
      <c r="I4815" s="64" t="s">
        <v>2839</v>
      </c>
      <c r="J4815" s="64" t="s">
        <v>2840</v>
      </c>
      <c r="K4815" s="64" t="s">
        <v>32</v>
      </c>
      <c r="L4815" s="86" t="s">
        <v>1564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hidden="1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2926</v>
      </c>
      <c r="G4816" s="8" t="s">
        <v>1521</v>
      </c>
      <c r="H4816" s="101" t="s">
        <v>2838</v>
      </c>
      <c r="I4816" s="64" t="s">
        <v>2839</v>
      </c>
      <c r="J4816" s="64" t="s">
        <v>2840</v>
      </c>
      <c r="K4816" s="64" t="s">
        <v>32</v>
      </c>
      <c r="L4816" s="86" t="s">
        <v>1564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hidden="1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2935</v>
      </c>
      <c r="F4817" s="8" t="s">
        <v>2935</v>
      </c>
      <c r="G4817" s="8" t="s">
        <v>2935</v>
      </c>
      <c r="H4817" s="101" t="s">
        <v>2838</v>
      </c>
      <c r="I4817" s="64" t="s">
        <v>2839</v>
      </c>
      <c r="J4817" s="64" t="s">
        <v>2840</v>
      </c>
      <c r="K4817" s="64" t="s">
        <v>32</v>
      </c>
      <c r="L4817" s="86" t="s">
        <v>1564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hidden="1" customHeight="1">
      <c r="A4818" s="7">
        <v>43862</v>
      </c>
      <c r="B4818" s="8" t="s">
        <v>32</v>
      </c>
      <c r="C4818" s="8" t="s">
        <v>1516</v>
      </c>
      <c r="D4818" s="8" t="s">
        <v>1554</v>
      </c>
      <c r="E4818" s="8" t="s">
        <v>2938</v>
      </c>
      <c r="F4818" s="8" t="s">
        <v>2938</v>
      </c>
      <c r="G4818" s="8" t="s">
        <v>2938</v>
      </c>
      <c r="H4818" s="101" t="s">
        <v>2838</v>
      </c>
      <c r="I4818" s="64" t="s">
        <v>2839</v>
      </c>
      <c r="J4818" s="64" t="s">
        <v>2840</v>
      </c>
      <c r="K4818" s="64" t="s">
        <v>32</v>
      </c>
      <c r="L4818" s="86" t="s">
        <v>1564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hidden="1" customHeight="1">
      <c r="A4819" s="7">
        <v>43862</v>
      </c>
      <c r="B4819" s="8" t="s">
        <v>32</v>
      </c>
      <c r="C4819" s="8" t="s">
        <v>1516</v>
      </c>
      <c r="D4819" s="8" t="s">
        <v>1554</v>
      </c>
      <c r="E4819" s="8" t="s">
        <v>1630</v>
      </c>
      <c r="F4819" s="29" t="s">
        <v>4500</v>
      </c>
      <c r="G4819" s="8" t="s">
        <v>1630</v>
      </c>
      <c r="H4819" s="101" t="s">
        <v>2838</v>
      </c>
      <c r="I4819" s="64" t="s">
        <v>2839</v>
      </c>
      <c r="J4819" s="64" t="s">
        <v>2840</v>
      </c>
      <c r="K4819" s="64" t="s">
        <v>32</v>
      </c>
      <c r="L4819" s="86" t="s">
        <v>1564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hidden="1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1564</v>
      </c>
      <c r="F4820" s="8" t="s">
        <v>1564</v>
      </c>
      <c r="G4820" s="8" t="s">
        <v>1564</v>
      </c>
      <c r="H4820" s="101" t="s">
        <v>2838</v>
      </c>
      <c r="I4820" s="64" t="s">
        <v>2839</v>
      </c>
      <c r="J4820" s="64" t="s">
        <v>2840</v>
      </c>
      <c r="K4820" s="64" t="s">
        <v>32</v>
      </c>
      <c r="L4820" s="86" t="s">
        <v>1564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hidden="1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1548</v>
      </c>
      <c r="F4821" s="8" t="s">
        <v>1548</v>
      </c>
      <c r="G4821" s="8" t="s">
        <v>1548</v>
      </c>
      <c r="H4821" s="101" t="s">
        <v>2838</v>
      </c>
      <c r="I4821" s="64" t="s">
        <v>2839</v>
      </c>
      <c r="J4821" s="64" t="s">
        <v>2840</v>
      </c>
      <c r="K4821" s="64" t="s">
        <v>32</v>
      </c>
      <c r="L4821" s="86" t="s">
        <v>1564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hidden="1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1549</v>
      </c>
      <c r="F4822" s="29" t="s">
        <v>1549</v>
      </c>
      <c r="G4822" s="8" t="s">
        <v>1621</v>
      </c>
      <c r="H4822" s="101" t="s">
        <v>2838</v>
      </c>
      <c r="I4822" s="64" t="s">
        <v>2839</v>
      </c>
      <c r="J4822" s="64" t="s">
        <v>2840</v>
      </c>
      <c r="K4822" s="64" t="s">
        <v>32</v>
      </c>
      <c r="L4822" s="86" t="s">
        <v>1564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hidden="1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2944</v>
      </c>
      <c r="F4823" s="8" t="s">
        <v>3619</v>
      </c>
      <c r="G4823" s="8" t="s">
        <v>3619</v>
      </c>
      <c r="H4823" s="101" t="s">
        <v>2838</v>
      </c>
      <c r="I4823" s="64" t="s">
        <v>2839</v>
      </c>
      <c r="J4823" s="64" t="s">
        <v>2840</v>
      </c>
      <c r="K4823" s="64" t="s">
        <v>32</v>
      </c>
      <c r="L4823" s="86" t="s">
        <v>1564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hidden="1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1537</v>
      </c>
      <c r="F4824" s="8" t="s">
        <v>1537</v>
      </c>
      <c r="G4824" s="8" t="s">
        <v>1537</v>
      </c>
      <c r="H4824" s="101" t="s">
        <v>2838</v>
      </c>
      <c r="I4824" s="64" t="s">
        <v>2839</v>
      </c>
      <c r="J4824" s="64" t="s">
        <v>2840</v>
      </c>
      <c r="K4824" s="64" t="s">
        <v>32</v>
      </c>
      <c r="L4824" s="86" t="s">
        <v>1564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hidden="1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2945</v>
      </c>
      <c r="G4825" s="8" t="s">
        <v>352</v>
      </c>
      <c r="H4825" s="101" t="s">
        <v>2838</v>
      </c>
      <c r="I4825" s="64" t="s">
        <v>2839</v>
      </c>
      <c r="J4825" s="64" t="s">
        <v>2840</v>
      </c>
      <c r="K4825" s="64" t="s">
        <v>32</v>
      </c>
      <c r="L4825" s="86" t="s">
        <v>2946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hidden="1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2883</v>
      </c>
      <c r="F4826" s="29" t="s">
        <v>2884</v>
      </c>
      <c r="G4826" s="8" t="s">
        <v>2883</v>
      </c>
      <c r="H4826" s="101" t="s">
        <v>2838</v>
      </c>
      <c r="I4826" s="64" t="s">
        <v>2839</v>
      </c>
      <c r="J4826" s="64" t="s">
        <v>2840</v>
      </c>
      <c r="K4826" s="64" t="s">
        <v>32</v>
      </c>
      <c r="L4826" s="86" t="s">
        <v>1564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hidden="1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2948</v>
      </c>
      <c r="F4827" s="8" t="s">
        <v>2948</v>
      </c>
      <c r="G4827" s="8" t="s">
        <v>2948</v>
      </c>
      <c r="H4827" s="101" t="s">
        <v>2838</v>
      </c>
      <c r="I4827" s="64" t="s">
        <v>2839</v>
      </c>
      <c r="J4827" s="64" t="s">
        <v>2840</v>
      </c>
      <c r="K4827" s="64" t="s">
        <v>32</v>
      </c>
      <c r="L4827" s="86" t="s">
        <v>1564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hidden="1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1549</v>
      </c>
      <c r="F4828" s="8" t="s">
        <v>1549</v>
      </c>
      <c r="G4828" s="8" t="s">
        <v>1549</v>
      </c>
      <c r="H4828" s="101" t="s">
        <v>2838</v>
      </c>
      <c r="I4828" s="64" t="s">
        <v>2839</v>
      </c>
      <c r="J4828" s="64" t="s">
        <v>2840</v>
      </c>
      <c r="K4828" s="64" t="s">
        <v>32</v>
      </c>
      <c r="L4828" s="86" t="s">
        <v>1564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hidden="1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1537</v>
      </c>
      <c r="F4829" s="8" t="s">
        <v>1579</v>
      </c>
      <c r="G4829" s="8" t="s">
        <v>1537</v>
      </c>
      <c r="H4829" s="101" t="s">
        <v>2838</v>
      </c>
      <c r="I4829" s="64" t="s">
        <v>2839</v>
      </c>
      <c r="J4829" s="64" t="s">
        <v>2840</v>
      </c>
      <c r="K4829" s="64" t="s">
        <v>32</v>
      </c>
      <c r="L4829" s="8" t="s">
        <v>1564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hidden="1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1582</v>
      </c>
      <c r="F4830" s="8" t="s">
        <v>1582</v>
      </c>
      <c r="G4830" s="8" t="s">
        <v>1582</v>
      </c>
      <c r="H4830" s="101" t="s">
        <v>2838</v>
      </c>
      <c r="I4830" s="64" t="s">
        <v>2839</v>
      </c>
      <c r="J4830" s="64" t="s">
        <v>2840</v>
      </c>
      <c r="K4830" s="64" t="s">
        <v>32</v>
      </c>
      <c r="L4830" s="86" t="s">
        <v>1564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hidden="1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2154</v>
      </c>
      <c r="F4831" s="65" t="s">
        <v>2155</v>
      </c>
      <c r="G4831" s="65" t="s">
        <v>2154</v>
      </c>
      <c r="H4831" s="106" t="s">
        <v>1994</v>
      </c>
      <c r="I4831" s="64" t="s">
        <v>1995</v>
      </c>
      <c r="J4831" s="64" t="s">
        <v>1996</v>
      </c>
      <c r="K4831" s="64" t="s">
        <v>32</v>
      </c>
      <c r="L4831" s="65" t="s">
        <v>2154</v>
      </c>
      <c r="M4831" s="64"/>
      <c r="N4831" s="65" t="s">
        <v>3086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4"/>
      <c r="AF4831" s="65"/>
      <c r="AG4831" s="65" t="s">
        <v>51</v>
      </c>
      <c r="AH4831" s="65">
        <v>0</v>
      </c>
      <c r="AI4831" t="e">
        <v>#N/A</v>
      </c>
    </row>
    <row r="4832" spans="1:35" ht="14.25" hidden="1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1701</v>
      </c>
      <c r="F4832" s="65" t="s">
        <v>1701</v>
      </c>
      <c r="G4832" s="65" t="s">
        <v>1701</v>
      </c>
      <c r="H4832" s="106" t="s">
        <v>1994</v>
      </c>
      <c r="I4832" s="64" t="s">
        <v>1995</v>
      </c>
      <c r="J4832" s="64" t="s">
        <v>1996</v>
      </c>
      <c r="K4832" s="64" t="s">
        <v>32</v>
      </c>
      <c r="L4832" s="65" t="s">
        <v>1701</v>
      </c>
      <c r="M4832" s="64"/>
      <c r="N4832" s="65" t="s">
        <v>3086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4"/>
      <c r="AF4832" s="65"/>
      <c r="AG4832" s="65" t="s">
        <v>42</v>
      </c>
      <c r="AH4832" s="65">
        <v>0</v>
      </c>
      <c r="AI4832" t="e">
        <v>#N/A</v>
      </c>
    </row>
    <row r="4833" spans="1:35" ht="14.25" hidden="1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1994</v>
      </c>
      <c r="I4833" s="64" t="s">
        <v>1995</v>
      </c>
      <c r="J4833" s="64" t="s">
        <v>1996</v>
      </c>
      <c r="K4833" s="64" t="s">
        <v>32</v>
      </c>
      <c r="L4833" s="65" t="s">
        <v>607</v>
      </c>
      <c r="M4833" s="64"/>
      <c r="N4833" s="65" t="s">
        <v>3086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4"/>
      <c r="AF4833" s="65"/>
      <c r="AG4833" s="65" t="s">
        <v>51</v>
      </c>
      <c r="AH4833" s="65">
        <v>0</v>
      </c>
      <c r="AI4833" t="e">
        <v>#N/A</v>
      </c>
    </row>
    <row r="4834" spans="1:35" ht="14.25" hidden="1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1795</v>
      </c>
      <c r="F4834" s="65" t="s">
        <v>2238</v>
      </c>
      <c r="G4834" s="65" t="s">
        <v>1795</v>
      </c>
      <c r="H4834" s="106" t="s">
        <v>1994</v>
      </c>
      <c r="I4834" s="64" t="s">
        <v>1995</v>
      </c>
      <c r="J4834" s="64" t="s">
        <v>1996</v>
      </c>
      <c r="K4834" s="64" t="s">
        <v>32</v>
      </c>
      <c r="L4834" s="65" t="s">
        <v>1795</v>
      </c>
      <c r="M4834" s="64"/>
      <c r="N4834" s="65" t="s">
        <v>3086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4"/>
      <c r="AF4834" s="65"/>
      <c r="AG4834" s="65" t="s">
        <v>51</v>
      </c>
      <c r="AH4834" s="65">
        <v>0</v>
      </c>
      <c r="AI4834" t="e">
        <v>#N/A</v>
      </c>
    </row>
    <row r="4835" spans="1:35" ht="14.25" hidden="1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3138</v>
      </c>
      <c r="G4835" s="65" t="s">
        <v>1053</v>
      </c>
      <c r="H4835" s="106" t="s">
        <v>3139</v>
      </c>
      <c r="I4835" s="64" t="s">
        <v>1995</v>
      </c>
      <c r="J4835" s="64" t="s">
        <v>3337</v>
      </c>
      <c r="K4835" s="64" t="s">
        <v>32</v>
      </c>
      <c r="L4835" s="65" t="s">
        <v>1053</v>
      </c>
      <c r="M4835" s="64"/>
      <c r="N4835" s="65" t="s">
        <v>3086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4"/>
      <c r="AF4835" s="65"/>
      <c r="AG4835" s="65" t="s">
        <v>42</v>
      </c>
      <c r="AH4835" s="65">
        <v>0</v>
      </c>
      <c r="AI4835" t="e">
        <v>#N/A</v>
      </c>
    </row>
    <row r="4836" spans="1:35" ht="14.25" hidden="1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2630</v>
      </c>
      <c r="F4836" s="65" t="s">
        <v>2630</v>
      </c>
      <c r="G4836" s="65" t="s">
        <v>2630</v>
      </c>
      <c r="H4836" s="106" t="s">
        <v>1994</v>
      </c>
      <c r="I4836" s="64" t="s">
        <v>1995</v>
      </c>
      <c r="J4836" s="64" t="s">
        <v>1996</v>
      </c>
      <c r="K4836" s="64" t="s">
        <v>32</v>
      </c>
      <c r="L4836" s="65" t="s">
        <v>2630</v>
      </c>
      <c r="M4836" s="64"/>
      <c r="N4836" s="65" t="s">
        <v>3086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4"/>
      <c r="AF4836" s="65"/>
      <c r="AG4836" s="65" t="s">
        <v>42</v>
      </c>
      <c r="AH4836" s="65">
        <v>0</v>
      </c>
      <c r="AI4836" t="e">
        <v>#N/A</v>
      </c>
    </row>
    <row r="4837" spans="1:35" ht="14.25" hidden="1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3138</v>
      </c>
      <c r="G4837" s="8" t="s">
        <v>1053</v>
      </c>
      <c r="H4837" s="101" t="s">
        <v>3139</v>
      </c>
      <c r="I4837" s="64" t="s">
        <v>1995</v>
      </c>
      <c r="J4837" s="64" t="s">
        <v>3337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4"/>
      <c r="AF4837" s="65"/>
      <c r="AG4837" s="8" t="s">
        <v>42</v>
      </c>
      <c r="AH4837" s="10">
        <v>0</v>
      </c>
      <c r="AI4837" t="e">
        <v>#N/A</v>
      </c>
    </row>
    <row r="4838" spans="1:35" ht="14.25" hidden="1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3141</v>
      </c>
      <c r="F4838" s="8" t="s">
        <v>3141</v>
      </c>
      <c r="G4838" s="8" t="s">
        <v>3141</v>
      </c>
      <c r="H4838" s="101" t="s">
        <v>3142</v>
      </c>
      <c r="I4838" s="64" t="s">
        <v>3612</v>
      </c>
      <c r="J4838" s="64"/>
      <c r="K4838" s="64" t="s">
        <v>32</v>
      </c>
      <c r="L4838" s="10" t="s">
        <v>3144</v>
      </c>
      <c r="M4838" s="64"/>
      <c r="N4838" s="8" t="s">
        <v>40</v>
      </c>
      <c r="O4838" s="14" t="s">
        <v>80</v>
      </c>
      <c r="P4838" s="10">
        <v>0</v>
      </c>
      <c r="Q4838" s="174" t="s">
        <v>3145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4"/>
      <c r="AF4838" s="65"/>
      <c r="AG4838" s="8" t="s">
        <v>51</v>
      </c>
      <c r="AH4838" s="10">
        <v>0</v>
      </c>
      <c r="AI4838" t="e">
        <v>#N/A</v>
      </c>
    </row>
    <row r="4839" spans="1:35" ht="14.25" hidden="1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3146</v>
      </c>
      <c r="F4839" s="8" t="s">
        <v>3146</v>
      </c>
      <c r="G4839" s="8" t="s">
        <v>3146</v>
      </c>
      <c r="H4839" s="101" t="s">
        <v>3142</v>
      </c>
      <c r="I4839" s="64" t="s">
        <v>3612</v>
      </c>
      <c r="J4839" s="64"/>
      <c r="K4839" s="64" t="s">
        <v>32</v>
      </c>
      <c r="L4839" s="10" t="s">
        <v>3147</v>
      </c>
      <c r="M4839" s="64"/>
      <c r="N4839" s="8" t="s">
        <v>40</v>
      </c>
      <c r="O4839" s="14" t="s">
        <v>80</v>
      </c>
      <c r="P4839" s="10">
        <v>0</v>
      </c>
      <c r="Q4839" s="174" t="s">
        <v>3148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4"/>
      <c r="AF4839" s="65"/>
      <c r="AG4839" s="8" t="s">
        <v>51</v>
      </c>
      <c r="AH4839" s="10">
        <v>0</v>
      </c>
      <c r="AI4839" t="e">
        <v>#N/A</v>
      </c>
    </row>
    <row r="4840" spans="1:35" ht="14.25" hidden="1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3149</v>
      </c>
      <c r="F4840" s="8" t="s">
        <v>3149</v>
      </c>
      <c r="G4840" s="8" t="s">
        <v>3149</v>
      </c>
      <c r="H4840" s="101" t="s">
        <v>3142</v>
      </c>
      <c r="I4840" s="64" t="s">
        <v>3612</v>
      </c>
      <c r="J4840" s="64"/>
      <c r="K4840" s="64" t="s">
        <v>32</v>
      </c>
      <c r="L4840" s="10" t="s">
        <v>3149</v>
      </c>
      <c r="M4840" s="64"/>
      <c r="N4840" s="8" t="s">
        <v>40</v>
      </c>
      <c r="O4840" s="14" t="s">
        <v>41</v>
      </c>
      <c r="P4840" s="10">
        <v>0.03</v>
      </c>
      <c r="Q4840" s="174" t="s">
        <v>3150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4"/>
      <c r="AF4840" s="65"/>
      <c r="AG4840" s="8" t="s">
        <v>51</v>
      </c>
      <c r="AH4840" s="10">
        <v>0</v>
      </c>
      <c r="AI4840" t="e">
        <v>#N/A</v>
      </c>
    </row>
    <row r="4841" spans="1:35" ht="14.25" hidden="1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3144</v>
      </c>
      <c r="F4841" s="8" t="s">
        <v>3144</v>
      </c>
      <c r="G4841" s="8" t="s">
        <v>3144</v>
      </c>
      <c r="H4841" s="101" t="s">
        <v>3142</v>
      </c>
      <c r="I4841" s="64" t="s">
        <v>3612</v>
      </c>
      <c r="J4841" s="64"/>
      <c r="K4841" s="64" t="s">
        <v>32</v>
      </c>
      <c r="L4841" s="10" t="s">
        <v>3144</v>
      </c>
      <c r="M4841" s="64"/>
      <c r="N4841" s="8" t="s">
        <v>40</v>
      </c>
      <c r="O4841" s="14" t="s">
        <v>41</v>
      </c>
      <c r="P4841" s="10">
        <v>0.02</v>
      </c>
      <c r="Q4841" s="174" t="s">
        <v>3145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4"/>
      <c r="AF4841" s="65"/>
      <c r="AG4841" s="8" t="s">
        <v>51</v>
      </c>
      <c r="AH4841" s="10">
        <v>0</v>
      </c>
      <c r="AI4841" t="e">
        <v>#N/A</v>
      </c>
    </row>
    <row r="4842" spans="1:35" ht="14.25" hidden="1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3151</v>
      </c>
      <c r="F4842" s="8" t="s">
        <v>3151</v>
      </c>
      <c r="G4842" s="8" t="s">
        <v>3151</v>
      </c>
      <c r="H4842" s="101" t="s">
        <v>3142</v>
      </c>
      <c r="I4842" s="64" t="s">
        <v>3612</v>
      </c>
      <c r="J4842" s="64"/>
      <c r="K4842" s="64" t="s">
        <v>32</v>
      </c>
      <c r="L4842" s="10" t="s">
        <v>3151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4"/>
      <c r="AF4842" s="65"/>
      <c r="AG4842" s="8" t="s">
        <v>51</v>
      </c>
      <c r="AH4842" s="10"/>
      <c r="AI4842" t="e">
        <v>#N/A</v>
      </c>
    </row>
    <row r="4843" spans="1:35" ht="14.25" hidden="1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3152</v>
      </c>
      <c r="F4843" s="8" t="s">
        <v>3152</v>
      </c>
      <c r="G4843" s="8" t="s">
        <v>3152</v>
      </c>
      <c r="H4843" s="101" t="s">
        <v>3142</v>
      </c>
      <c r="I4843" s="64" t="s">
        <v>3612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4"/>
      <c r="AF4843" s="65"/>
      <c r="AG4843" s="8" t="s">
        <v>51</v>
      </c>
      <c r="AH4843" s="10"/>
      <c r="AI4843" t="e">
        <v>#N/A</v>
      </c>
    </row>
    <row r="4844" spans="1:35" ht="14.25" hidden="1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3153</v>
      </c>
      <c r="F4844" s="8" t="s">
        <v>3153</v>
      </c>
      <c r="G4844" s="8" t="s">
        <v>3153</v>
      </c>
      <c r="H4844" s="101" t="s">
        <v>3142</v>
      </c>
      <c r="I4844" s="64" t="s">
        <v>3612</v>
      </c>
      <c r="J4844" s="64"/>
      <c r="K4844" s="64" t="s">
        <v>32</v>
      </c>
      <c r="L4844" s="10" t="s">
        <v>3153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4"/>
      <c r="AF4844" s="65"/>
      <c r="AG4844" s="8" t="s">
        <v>51</v>
      </c>
      <c r="AH4844" s="10"/>
      <c r="AI4844" t="e">
        <v>#N/A</v>
      </c>
    </row>
    <row r="4845" spans="1:35" ht="14.25" hidden="1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3153</v>
      </c>
      <c r="F4845" s="8" t="s">
        <v>3153</v>
      </c>
      <c r="G4845" s="8" t="s">
        <v>3153</v>
      </c>
      <c r="H4845" s="101" t="s">
        <v>3142</v>
      </c>
      <c r="I4845" s="64" t="s">
        <v>3612</v>
      </c>
      <c r="J4845" s="64"/>
      <c r="K4845" s="64" t="s">
        <v>32</v>
      </c>
      <c r="L4845" s="10" t="s">
        <v>3153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4"/>
      <c r="AF4845" s="65"/>
      <c r="AG4845" s="8" t="s">
        <v>51</v>
      </c>
      <c r="AH4845" s="10"/>
      <c r="AI4845" t="e">
        <v>#N/A</v>
      </c>
    </row>
    <row r="4846" spans="1:35" ht="14.25" hidden="1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3149</v>
      </c>
      <c r="F4846" s="8" t="s">
        <v>3149</v>
      </c>
      <c r="G4846" s="8" t="s">
        <v>3149</v>
      </c>
      <c r="H4846" s="101" t="s">
        <v>3142</v>
      </c>
      <c r="I4846" s="64" t="s">
        <v>3612</v>
      </c>
      <c r="J4846" s="64"/>
      <c r="K4846" s="64" t="s">
        <v>32</v>
      </c>
      <c r="L4846" s="10" t="s">
        <v>3154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4"/>
      <c r="AF4846" s="65"/>
      <c r="AG4846" s="8" t="s">
        <v>51</v>
      </c>
      <c r="AH4846" s="10"/>
      <c r="AI4846" t="e">
        <v>#N/A</v>
      </c>
    </row>
    <row r="4847" spans="1:35" ht="14.25" hidden="1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2735</v>
      </c>
      <c r="F4847" s="8" t="s">
        <v>2735</v>
      </c>
      <c r="G4847" s="8" t="s">
        <v>2735</v>
      </c>
      <c r="H4847" s="101" t="s">
        <v>3142</v>
      </c>
      <c r="I4847" s="64" t="s">
        <v>3612</v>
      </c>
      <c r="J4847" s="64"/>
      <c r="K4847" s="64" t="s">
        <v>32</v>
      </c>
      <c r="L4847" s="10" t="s">
        <v>2735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4"/>
      <c r="AF4847" s="65"/>
      <c r="AG4847" s="8" t="s">
        <v>51</v>
      </c>
      <c r="AH4847" s="10"/>
      <c r="AI4847" t="e">
        <v>#N/A</v>
      </c>
    </row>
    <row r="4848" spans="1:35" ht="14.25" hidden="1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3155</v>
      </c>
      <c r="F4848" s="8" t="s">
        <v>3155</v>
      </c>
      <c r="G4848" s="8" t="s">
        <v>3155</v>
      </c>
      <c r="H4848" s="101" t="s">
        <v>3142</v>
      </c>
      <c r="I4848" s="64" t="s">
        <v>3612</v>
      </c>
      <c r="J4848" s="64"/>
      <c r="K4848" s="64" t="s">
        <v>32</v>
      </c>
      <c r="L4848" s="10" t="s">
        <v>3155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4"/>
      <c r="AF4848" s="65"/>
      <c r="AG4848" s="8" t="s">
        <v>51</v>
      </c>
      <c r="AH4848" s="10"/>
      <c r="AI4848" t="e">
        <v>#N/A</v>
      </c>
    </row>
    <row r="4849" spans="1:35" ht="14.25" hidden="1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3142</v>
      </c>
      <c r="I4849" s="64" t="s">
        <v>3612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4"/>
      <c r="AF4849" s="65"/>
      <c r="AG4849" s="8" t="s">
        <v>42</v>
      </c>
      <c r="AH4849" s="10"/>
      <c r="AI4849" t="e">
        <v>#N/A</v>
      </c>
    </row>
    <row r="4850" spans="1:35" ht="14.25" hidden="1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1886</v>
      </c>
      <c r="F4850" s="8" t="s">
        <v>1886</v>
      </c>
      <c r="G4850" s="8" t="s">
        <v>1886</v>
      </c>
      <c r="H4850" s="101" t="s">
        <v>3142</v>
      </c>
      <c r="I4850" s="64" t="s">
        <v>3612</v>
      </c>
      <c r="J4850" s="64"/>
      <c r="K4850" s="64" t="s">
        <v>32</v>
      </c>
      <c r="L4850" s="10" t="s">
        <v>3156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4"/>
      <c r="AF4850" s="65"/>
      <c r="AG4850" s="8" t="s">
        <v>42</v>
      </c>
      <c r="AH4850" s="10"/>
      <c r="AI4850" t="e">
        <v>#N/A</v>
      </c>
    </row>
    <row r="4851" spans="1:35" ht="14.25" hidden="1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3062</v>
      </c>
      <c r="F4851" s="8" t="s">
        <v>3062</v>
      </c>
      <c r="G4851" s="8" t="s">
        <v>3062</v>
      </c>
      <c r="H4851" s="101" t="s">
        <v>3142</v>
      </c>
      <c r="I4851" s="64" t="s">
        <v>3612</v>
      </c>
      <c r="J4851" s="64"/>
      <c r="K4851" s="64" t="s">
        <v>32</v>
      </c>
      <c r="L4851" s="10" t="s">
        <v>3062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4"/>
      <c r="AF4851" s="65"/>
      <c r="AG4851" s="8" t="s">
        <v>42</v>
      </c>
      <c r="AH4851" s="10"/>
      <c r="AI4851" t="e">
        <v>#N/A</v>
      </c>
    </row>
    <row r="4852" spans="1:35" ht="14.25" hidden="1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3157</v>
      </c>
      <c r="F4852" s="8" t="s">
        <v>3157</v>
      </c>
      <c r="G4852" s="8" t="s">
        <v>3157</v>
      </c>
      <c r="H4852" s="101" t="s">
        <v>3142</v>
      </c>
      <c r="I4852" s="64" t="s">
        <v>3612</v>
      </c>
      <c r="J4852" s="64"/>
      <c r="K4852" s="64" t="s">
        <v>32</v>
      </c>
      <c r="L4852" s="10" t="s">
        <v>3158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4"/>
      <c r="AF4852" s="65"/>
      <c r="AG4852" s="8" t="s">
        <v>42</v>
      </c>
      <c r="AH4852" s="10"/>
      <c r="AI4852" t="e">
        <v>#N/A</v>
      </c>
    </row>
    <row r="4853" spans="1:35" ht="14.25" hidden="1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3159</v>
      </c>
      <c r="F4853" s="8" t="s">
        <v>3159</v>
      </c>
      <c r="G4853" s="8" t="s">
        <v>3159</v>
      </c>
      <c r="H4853" s="101" t="s">
        <v>3142</v>
      </c>
      <c r="I4853" s="64" t="s">
        <v>3612</v>
      </c>
      <c r="J4853" s="64"/>
      <c r="K4853" s="64" t="s">
        <v>32</v>
      </c>
      <c r="L4853" s="10" t="s">
        <v>3160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4"/>
      <c r="AF4853" s="65"/>
      <c r="AG4853" s="8" t="s">
        <v>51</v>
      </c>
      <c r="AH4853" s="10"/>
      <c r="AI4853" t="e">
        <v>#N/A</v>
      </c>
    </row>
    <row r="4854" spans="1:35" ht="14.25" hidden="1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3161</v>
      </c>
      <c r="F4854" s="8" t="s">
        <v>3161</v>
      </c>
      <c r="G4854" s="8" t="s">
        <v>3161</v>
      </c>
      <c r="H4854" s="101" t="s">
        <v>3142</v>
      </c>
      <c r="I4854" s="64" t="s">
        <v>3612</v>
      </c>
      <c r="J4854" s="64"/>
      <c r="K4854" s="64" t="s">
        <v>32</v>
      </c>
      <c r="L4854" s="10" t="s">
        <v>3161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4"/>
      <c r="AF4854" s="65"/>
      <c r="AG4854" s="8" t="s">
        <v>51</v>
      </c>
      <c r="AH4854" s="10"/>
      <c r="AI4854" t="e">
        <v>#N/A</v>
      </c>
    </row>
    <row r="4855" spans="1:35" ht="14.25" hidden="1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3138</v>
      </c>
      <c r="G4855" s="8" t="s">
        <v>1053</v>
      </c>
      <c r="H4855" s="101" t="s">
        <v>3139</v>
      </c>
      <c r="I4855" s="64" t="s">
        <v>1995</v>
      </c>
      <c r="J4855" s="64" t="s">
        <v>3337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4"/>
      <c r="AF4855" s="65"/>
      <c r="AG4855" s="8" t="s">
        <v>42</v>
      </c>
      <c r="AH4855" s="10"/>
      <c r="AI4855" t="e">
        <v>#N/A</v>
      </c>
    </row>
    <row r="4856" spans="1:35" ht="14.25" hidden="1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3142</v>
      </c>
      <c r="I4856" s="64" t="s">
        <v>3612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4"/>
      <c r="AF4856" s="65"/>
      <c r="AG4856" s="8" t="s">
        <v>42</v>
      </c>
      <c r="AH4856" s="10"/>
      <c r="AI4856" t="e">
        <v>#N/A</v>
      </c>
    </row>
    <row r="4857" spans="1:35" ht="14.25" hidden="1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3142</v>
      </c>
      <c r="I4857" s="64" t="s">
        <v>3612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4"/>
      <c r="AF4857" s="65"/>
      <c r="AG4857" s="8" t="s">
        <v>42</v>
      </c>
      <c r="AH4857" s="10"/>
      <c r="AI4857" t="e">
        <v>#N/A</v>
      </c>
    </row>
    <row r="4858" spans="1:35" ht="14.25" hidden="1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2461</v>
      </c>
      <c r="F4858" s="8" t="s">
        <v>2461</v>
      </c>
      <c r="G4858" s="8" t="s">
        <v>2461</v>
      </c>
      <c r="H4858" s="101" t="s">
        <v>3142</v>
      </c>
      <c r="I4858" s="64" t="s">
        <v>3612</v>
      </c>
      <c r="J4858" s="64"/>
      <c r="K4858" s="64" t="s">
        <v>32</v>
      </c>
      <c r="L4858" s="10" t="s">
        <v>2461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4"/>
      <c r="AF4858" s="65"/>
      <c r="AG4858" s="8" t="s">
        <v>42</v>
      </c>
      <c r="AH4858" s="10"/>
      <c r="AI4858" t="e">
        <v>#N/A</v>
      </c>
    </row>
    <row r="4859" spans="1:35" ht="14.25" hidden="1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1838</v>
      </c>
      <c r="F4859" s="8" t="s">
        <v>1838</v>
      </c>
      <c r="G4859" s="8" t="s">
        <v>1838</v>
      </c>
      <c r="H4859" s="101" t="s">
        <v>3142</v>
      </c>
      <c r="I4859" s="64" t="s">
        <v>3612</v>
      </c>
      <c r="J4859" s="64"/>
      <c r="K4859" s="64" t="s">
        <v>32</v>
      </c>
      <c r="L4859" s="10" t="s">
        <v>3162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4"/>
      <c r="AF4859" s="65"/>
      <c r="AG4859" s="8" t="s">
        <v>42</v>
      </c>
      <c r="AH4859" s="10"/>
      <c r="AI4859" t="e">
        <v>#N/A</v>
      </c>
    </row>
    <row r="4860" spans="1:35" ht="14.25" hidden="1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3163</v>
      </c>
      <c r="F4860" s="8" t="s">
        <v>3164</v>
      </c>
      <c r="G4860" s="8" t="s">
        <v>3163</v>
      </c>
      <c r="H4860" s="101" t="s">
        <v>3142</v>
      </c>
      <c r="I4860" s="64" t="s">
        <v>3612</v>
      </c>
      <c r="J4860" s="64"/>
      <c r="K4860" s="64" t="s">
        <v>32</v>
      </c>
      <c r="L4860" s="10" t="s">
        <v>1862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4"/>
      <c r="AF4860" s="65"/>
      <c r="AG4860" s="8" t="s">
        <v>51</v>
      </c>
      <c r="AH4860" s="10"/>
      <c r="AI4860" t="e">
        <v>#N/A</v>
      </c>
    </row>
    <row r="4861" spans="1:35" ht="14.25" hidden="1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3142</v>
      </c>
      <c r="I4861" s="64" t="s">
        <v>3612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4"/>
      <c r="AF4861" s="65"/>
      <c r="AG4861" s="8" t="s">
        <v>51</v>
      </c>
      <c r="AH4861" s="10"/>
      <c r="AI4861" t="e">
        <v>#N/A</v>
      </c>
    </row>
    <row r="4862" spans="1:35" ht="14.25" hidden="1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2658</v>
      </c>
      <c r="F4862" s="8" t="s">
        <v>2658</v>
      </c>
      <c r="G4862" s="8" t="s">
        <v>2658</v>
      </c>
      <c r="H4862" s="101" t="s">
        <v>3142</v>
      </c>
      <c r="I4862" s="64" t="s">
        <v>3612</v>
      </c>
      <c r="J4862" s="64"/>
      <c r="K4862" s="64" t="s">
        <v>32</v>
      </c>
      <c r="L4862" s="10" t="s">
        <v>2658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4"/>
      <c r="AF4862" s="65"/>
      <c r="AG4862" s="8" t="s">
        <v>51</v>
      </c>
      <c r="AH4862" s="10"/>
      <c r="AI4862" t="e">
        <v>#N/A</v>
      </c>
    </row>
    <row r="4863" spans="1:35" ht="14.25" hidden="1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3165</v>
      </c>
      <c r="F4863" s="8" t="s">
        <v>3165</v>
      </c>
      <c r="G4863" s="8" t="s">
        <v>3165</v>
      </c>
      <c r="H4863" s="101" t="s">
        <v>3142</v>
      </c>
      <c r="I4863" s="64" t="s">
        <v>3612</v>
      </c>
      <c r="J4863" s="64"/>
      <c r="K4863" s="64" t="s">
        <v>32</v>
      </c>
      <c r="L4863" s="10" t="s">
        <v>3166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4"/>
      <c r="AF4863" s="65"/>
      <c r="AG4863" s="8" t="s">
        <v>51</v>
      </c>
      <c r="AH4863" s="10"/>
      <c r="AI4863" t="e">
        <v>#N/A</v>
      </c>
    </row>
    <row r="4864" spans="1:35" ht="14.25" hidden="1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3142</v>
      </c>
      <c r="I4864" s="64" t="s">
        <v>3612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4"/>
      <c r="AF4864" s="65"/>
      <c r="AG4864" s="8" t="s">
        <v>42</v>
      </c>
      <c r="AH4864" s="10"/>
      <c r="AI4864" t="e">
        <v>#N/A</v>
      </c>
    </row>
    <row r="4865" spans="1:35" ht="14.25" hidden="1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2084</v>
      </c>
      <c r="F4865" s="8" t="s">
        <v>2085</v>
      </c>
      <c r="G4865" s="8" t="s">
        <v>2084</v>
      </c>
      <c r="H4865" s="101" t="s">
        <v>3142</v>
      </c>
      <c r="I4865" s="64" t="s">
        <v>3612</v>
      </c>
      <c r="J4865" s="64"/>
      <c r="K4865" s="64" t="s">
        <v>32</v>
      </c>
      <c r="L4865" s="10" t="s">
        <v>2084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4"/>
      <c r="AF4865" s="65"/>
      <c r="AG4865" s="8" t="s">
        <v>51</v>
      </c>
      <c r="AH4865" s="10"/>
      <c r="AI4865" t="e">
        <v>#N/A</v>
      </c>
    </row>
    <row r="4866" spans="1:35" ht="14.25" hidden="1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3142</v>
      </c>
      <c r="I4866" s="64" t="s">
        <v>3612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3167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4"/>
      <c r="AF4866" s="65"/>
      <c r="AG4866" s="8" t="s">
        <v>42</v>
      </c>
      <c r="AH4866" s="10"/>
      <c r="AI4866" t="e">
        <v>#N/A</v>
      </c>
    </row>
    <row r="4867" spans="1:35" ht="14.25" hidden="1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2967</v>
      </c>
      <c r="G4867" s="8" t="s">
        <v>231</v>
      </c>
      <c r="H4867" s="101" t="s">
        <v>3142</v>
      </c>
      <c r="I4867" s="64" t="s">
        <v>3612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4"/>
      <c r="AF4867" s="65"/>
      <c r="AG4867" s="8" t="s">
        <v>42</v>
      </c>
      <c r="AH4867" s="10"/>
      <c r="AI4867" t="e">
        <v>#N/A</v>
      </c>
    </row>
    <row r="4868" spans="1:35" ht="14.25" hidden="1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3142</v>
      </c>
      <c r="I4868" s="64" t="s">
        <v>3612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3168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4"/>
      <c r="AF4868" s="65"/>
      <c r="AG4868" s="8" t="s">
        <v>42</v>
      </c>
      <c r="AH4868" s="10"/>
      <c r="AI4868" t="e">
        <v>#N/A</v>
      </c>
    </row>
    <row r="4869" spans="1:35" ht="14.25" hidden="1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3141</v>
      </c>
      <c r="F4869" s="8" t="s">
        <v>3141</v>
      </c>
      <c r="G4869" s="8" t="s">
        <v>3141</v>
      </c>
      <c r="H4869" s="101" t="s">
        <v>3169</v>
      </c>
      <c r="I4869" s="64" t="s">
        <v>106</v>
      </c>
      <c r="J4869" s="64" t="s">
        <v>3170</v>
      </c>
      <c r="K4869" s="64" t="s">
        <v>32</v>
      </c>
      <c r="L4869" s="10" t="s">
        <v>3144</v>
      </c>
      <c r="M4869" s="64"/>
      <c r="N4869" s="8" t="s">
        <v>40</v>
      </c>
      <c r="O4869" s="14" t="s">
        <v>80</v>
      </c>
      <c r="P4869" s="10">
        <v>0</v>
      </c>
      <c r="Q4869" s="174" t="s">
        <v>3145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4"/>
      <c r="AF4869" s="65"/>
      <c r="AG4869" s="8" t="s">
        <v>51</v>
      </c>
      <c r="AH4869" s="10">
        <v>0</v>
      </c>
      <c r="AI4869" t="e">
        <v>#N/A</v>
      </c>
    </row>
    <row r="4870" spans="1:35" ht="14.25" hidden="1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3152</v>
      </c>
      <c r="F4870" s="8" t="s">
        <v>3152</v>
      </c>
      <c r="G4870" s="8" t="s">
        <v>3152</v>
      </c>
      <c r="H4870" s="101" t="s">
        <v>3169</v>
      </c>
      <c r="I4870" s="64" t="s">
        <v>106</v>
      </c>
      <c r="J4870" s="64" t="s">
        <v>3170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4"/>
      <c r="AF4870" s="65"/>
      <c r="AG4870" s="8" t="s">
        <v>51</v>
      </c>
      <c r="AH4870" s="10"/>
      <c r="AI4870" t="e">
        <v>#N/A</v>
      </c>
    </row>
    <row r="4871" spans="1:35" ht="14.25" hidden="1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2084</v>
      </c>
      <c r="F4871" s="8" t="s">
        <v>2085</v>
      </c>
      <c r="G4871" s="8" t="s">
        <v>2084</v>
      </c>
      <c r="H4871" s="101" t="s">
        <v>3169</v>
      </c>
      <c r="I4871" s="64" t="s">
        <v>106</v>
      </c>
      <c r="J4871" s="64" t="s">
        <v>3170</v>
      </c>
      <c r="K4871" s="64" t="s">
        <v>32</v>
      </c>
      <c r="L4871" s="10" t="s">
        <v>2084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4"/>
      <c r="AF4871" s="65"/>
      <c r="AG4871" s="8" t="s">
        <v>51</v>
      </c>
      <c r="AH4871" s="10"/>
      <c r="AI4871" t="e">
        <v>#N/A</v>
      </c>
    </row>
    <row r="4872" spans="1:35" ht="14.25" hidden="1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3171</v>
      </c>
      <c r="I4872" s="64" t="s">
        <v>106</v>
      </c>
      <c r="J4872" s="64" t="s">
        <v>3172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3173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4"/>
      <c r="AF4872" s="65"/>
      <c r="AG4872" s="8" t="s">
        <v>42</v>
      </c>
      <c r="AH4872" s="10"/>
      <c r="AI4872" t="e">
        <v>#N/A</v>
      </c>
    </row>
    <row r="4873" spans="1:35" ht="14.25" hidden="1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3171</v>
      </c>
      <c r="I4873" s="64" t="s">
        <v>106</v>
      </c>
      <c r="J4873" s="64" t="s">
        <v>3172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3174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4"/>
      <c r="AF4873" s="65"/>
      <c r="AG4873" s="8" t="s">
        <v>42</v>
      </c>
      <c r="AH4873" s="10"/>
      <c r="AI4873" t="e">
        <v>#N/A</v>
      </c>
    </row>
    <row r="4874" spans="1:35" ht="14.25" hidden="1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3169</v>
      </c>
      <c r="I4874" s="64" t="s">
        <v>106</v>
      </c>
      <c r="J4874" s="64" t="s">
        <v>3170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4"/>
      <c r="AF4874" s="65"/>
      <c r="AG4874" s="8" t="s">
        <v>51</v>
      </c>
      <c r="AH4874" s="65"/>
      <c r="AI4874" t="e">
        <v>#N/A</v>
      </c>
    </row>
    <row r="4875" spans="1:35" ht="14.25" hidden="1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2658</v>
      </c>
      <c r="F4875" s="8" t="s">
        <v>2658</v>
      </c>
      <c r="G4875" s="8" t="s">
        <v>2658</v>
      </c>
      <c r="H4875" s="101" t="s">
        <v>3169</v>
      </c>
      <c r="I4875" s="64" t="s">
        <v>106</v>
      </c>
      <c r="J4875" s="64" t="s">
        <v>3170</v>
      </c>
      <c r="K4875" s="64" t="s">
        <v>32</v>
      </c>
      <c r="L4875" s="10" t="s">
        <v>2658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4"/>
      <c r="AF4875" s="65"/>
      <c r="AG4875" s="8" t="s">
        <v>51</v>
      </c>
      <c r="AH4875" s="65"/>
      <c r="AI4875" t="e">
        <v>#N/A</v>
      </c>
    </row>
    <row r="4876" spans="1:35" ht="14.25" hidden="1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3323</v>
      </c>
      <c r="K4876" s="64" t="s">
        <v>32</v>
      </c>
      <c r="L4876" s="65" t="s">
        <v>347</v>
      </c>
      <c r="M4876" s="64"/>
      <c r="N4876" s="65" t="s">
        <v>3086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3564</v>
      </c>
      <c r="AF4876" s="65"/>
      <c r="AG4876" s="65" t="s">
        <v>42</v>
      </c>
      <c r="AH4876" s="65">
        <v>0</v>
      </c>
      <c r="AI4876" t="e">
        <v>#N/A</v>
      </c>
    </row>
    <row r="4877" spans="1:35" ht="14.25" hidden="1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3565</v>
      </c>
      <c r="F4877" s="65" t="s">
        <v>3565</v>
      </c>
      <c r="G4877" s="65" t="s">
        <v>3565</v>
      </c>
      <c r="H4877" s="106" t="s">
        <v>36</v>
      </c>
      <c r="I4877" s="64" t="s">
        <v>37</v>
      </c>
      <c r="J4877" s="65" t="s">
        <v>3323</v>
      </c>
      <c r="K4877" s="64" t="s">
        <v>32</v>
      </c>
      <c r="L4877" s="65" t="s">
        <v>3565</v>
      </c>
      <c r="M4877" s="64"/>
      <c r="N4877" s="65" t="s">
        <v>3086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3566</v>
      </c>
      <c r="AF4877" s="65"/>
      <c r="AG4877" s="65" t="s">
        <v>51</v>
      </c>
      <c r="AH4877" s="65">
        <v>0</v>
      </c>
      <c r="AI4877" t="e">
        <v>#N/A</v>
      </c>
    </row>
    <row r="4878" spans="1:35" ht="14.25" hidden="1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2378</v>
      </c>
      <c r="F4878" s="65" t="s">
        <v>2378</v>
      </c>
      <c r="G4878" s="65" t="s">
        <v>2378</v>
      </c>
      <c r="H4878" s="106" t="s">
        <v>3175</v>
      </c>
      <c r="I4878" s="64" t="s">
        <v>106</v>
      </c>
      <c r="J4878" s="64" t="s">
        <v>3176</v>
      </c>
      <c r="K4878" s="64" t="s">
        <v>32</v>
      </c>
      <c r="L4878" s="65" t="s">
        <v>3189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4"/>
      <c r="AF4878" s="65"/>
      <c r="AG4878" s="65" t="s">
        <v>51</v>
      </c>
      <c r="AH4878" s="65">
        <v>0</v>
      </c>
      <c r="AI4878" t="e">
        <v>#N/A</v>
      </c>
    </row>
    <row r="4879" spans="1:35" ht="14.25" hidden="1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3191</v>
      </c>
      <c r="F4879" s="65" t="s">
        <v>3191</v>
      </c>
      <c r="G4879" s="65" t="s">
        <v>3191</v>
      </c>
      <c r="H4879" s="106" t="s">
        <v>3175</v>
      </c>
      <c r="I4879" s="64" t="s">
        <v>106</v>
      </c>
      <c r="J4879" s="64" t="s">
        <v>3176</v>
      </c>
      <c r="K4879" s="64" t="s">
        <v>32</v>
      </c>
      <c r="L4879" s="65" t="s">
        <v>3192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4"/>
      <c r="AF4879" s="65"/>
      <c r="AG4879" s="65" t="s">
        <v>42</v>
      </c>
      <c r="AH4879" s="65">
        <v>0</v>
      </c>
      <c r="AI4879" t="e">
        <v>#N/A</v>
      </c>
    </row>
    <row r="4880" spans="1:35" ht="14.25" hidden="1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3141</v>
      </c>
      <c r="F4880" s="65" t="s">
        <v>3141</v>
      </c>
      <c r="G4880" s="65" t="s">
        <v>3141</v>
      </c>
      <c r="H4880" s="106" t="s">
        <v>3175</v>
      </c>
      <c r="I4880" s="64" t="s">
        <v>106</v>
      </c>
      <c r="J4880" s="64" t="s">
        <v>3176</v>
      </c>
      <c r="K4880" s="64" t="s">
        <v>32</v>
      </c>
      <c r="L4880" s="65" t="s">
        <v>3193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4"/>
      <c r="AF4880" s="65"/>
      <c r="AG4880" s="65" t="s">
        <v>51</v>
      </c>
      <c r="AH4880" s="65">
        <v>0</v>
      </c>
      <c r="AI4880" t="e">
        <v>#N/A</v>
      </c>
    </row>
    <row r="4881" spans="1:35" ht="14.25" hidden="1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3567</v>
      </c>
      <c r="F4881" s="65" t="s">
        <v>3567</v>
      </c>
      <c r="G4881" s="65" t="s">
        <v>3567</v>
      </c>
      <c r="H4881" s="106" t="s">
        <v>3175</v>
      </c>
      <c r="I4881" s="64" t="s">
        <v>106</v>
      </c>
      <c r="J4881" s="64" t="s">
        <v>3176</v>
      </c>
      <c r="K4881" s="64" t="s">
        <v>32</v>
      </c>
      <c r="L4881" s="65" t="s">
        <v>3568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4"/>
      <c r="AF4881" s="65"/>
      <c r="AG4881" s="65" t="s">
        <v>51</v>
      </c>
      <c r="AH4881" s="65">
        <v>0</v>
      </c>
      <c r="AI4881" t="e">
        <v>#N/A</v>
      </c>
    </row>
    <row r="4882" spans="1:35" ht="14.25" hidden="1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1786</v>
      </c>
      <c r="F4882" s="8" t="s">
        <v>1786</v>
      </c>
      <c r="G4882" s="8" t="s">
        <v>1786</v>
      </c>
      <c r="H4882" s="101" t="s">
        <v>3175</v>
      </c>
      <c r="I4882" s="64" t="s">
        <v>106</v>
      </c>
      <c r="J4882" s="64" t="s">
        <v>3176</v>
      </c>
      <c r="K4882" s="64" t="s">
        <v>32</v>
      </c>
      <c r="L4882" s="8" t="s">
        <v>3177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4"/>
      <c r="AF4882" s="65"/>
      <c r="AG4882" s="8" t="s">
        <v>51</v>
      </c>
      <c r="AH4882" s="87">
        <v>0</v>
      </c>
      <c r="AI4882" t="e">
        <v>#N/A</v>
      </c>
    </row>
    <row r="4883" spans="1:35" ht="14.25" hidden="1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3178</v>
      </c>
      <c r="I4883" s="64" t="s">
        <v>3612</v>
      </c>
      <c r="J4883" s="64"/>
      <c r="K4883" s="64" t="s">
        <v>32</v>
      </c>
      <c r="L4883" s="8" t="s">
        <v>3180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4"/>
      <c r="AF4883" s="65"/>
      <c r="AG4883" s="8" t="s">
        <v>42</v>
      </c>
      <c r="AH4883" s="87">
        <v>0</v>
      </c>
      <c r="AI4883" t="e">
        <v>#N/A</v>
      </c>
    </row>
    <row r="4884" spans="1:35" ht="14.25" hidden="1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3175</v>
      </c>
      <c r="I4884" s="64" t="s">
        <v>106</v>
      </c>
      <c r="J4884" s="64" t="s">
        <v>3176</v>
      </c>
      <c r="K4884" s="64" t="s">
        <v>32</v>
      </c>
      <c r="L4884" s="8" t="s">
        <v>3184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4"/>
      <c r="AF4884" s="65"/>
      <c r="AG4884" s="8" t="s">
        <v>51</v>
      </c>
      <c r="AH4884" s="87">
        <v>0</v>
      </c>
      <c r="AI4884" t="e">
        <v>#N/A</v>
      </c>
    </row>
    <row r="4885" spans="1:35" ht="14.25" hidden="1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3175</v>
      </c>
      <c r="I4885" s="64" t="s">
        <v>106</v>
      </c>
      <c r="J4885" s="64" t="s">
        <v>3176</v>
      </c>
      <c r="K4885" s="64" t="s">
        <v>32</v>
      </c>
      <c r="L4885" s="8" t="s">
        <v>3186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4"/>
      <c r="AF4885" s="65"/>
      <c r="AG4885" s="8" t="s">
        <v>42</v>
      </c>
      <c r="AH4885" s="87">
        <v>0</v>
      </c>
      <c r="AI4885" t="e">
        <v>#N/A</v>
      </c>
    </row>
    <row r="4886" spans="1:35" ht="14.25" hidden="1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3187</v>
      </c>
      <c r="G4886" s="8" t="s">
        <v>654</v>
      </c>
      <c r="H4886" s="101" t="s">
        <v>3175</v>
      </c>
      <c r="I4886" s="64" t="s">
        <v>106</v>
      </c>
      <c r="J4886" s="64" t="s">
        <v>3176</v>
      </c>
      <c r="K4886" s="64" t="s">
        <v>32</v>
      </c>
      <c r="L4886" s="8" t="s">
        <v>3188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4"/>
      <c r="AF4886" s="65"/>
      <c r="AG4886" s="8" t="s">
        <v>51</v>
      </c>
      <c r="AH4886" s="87">
        <v>0</v>
      </c>
      <c r="AI4886" t="e">
        <v>#N/A</v>
      </c>
    </row>
    <row r="4887" spans="1:35" ht="14.25" hidden="1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3175</v>
      </c>
      <c r="I4887" s="64" t="s">
        <v>106</v>
      </c>
      <c r="J4887" s="64" t="s">
        <v>3176</v>
      </c>
      <c r="K4887" s="64" t="s">
        <v>32</v>
      </c>
      <c r="L4887" s="8" t="s">
        <v>3190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4"/>
      <c r="AF4887" s="65"/>
      <c r="AG4887" s="8" t="s">
        <v>42</v>
      </c>
      <c r="AH4887" s="87">
        <v>0</v>
      </c>
      <c r="AI4887" t="e">
        <v>#N/A</v>
      </c>
    </row>
    <row r="4888" spans="1:35" ht="14.25" hidden="1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2763</v>
      </c>
      <c r="F4888" s="8" t="s">
        <v>2763</v>
      </c>
      <c r="G4888" s="8" t="s">
        <v>2763</v>
      </c>
      <c r="H4888" s="101" t="s">
        <v>3175</v>
      </c>
      <c r="I4888" s="64" t="s">
        <v>106</v>
      </c>
      <c r="J4888" s="64" t="s">
        <v>3176</v>
      </c>
      <c r="K4888" s="64" t="s">
        <v>32</v>
      </c>
      <c r="L4888" s="87" t="s">
        <v>3196</v>
      </c>
      <c r="M4888" s="64"/>
      <c r="N4888" s="8" t="s">
        <v>40</v>
      </c>
      <c r="O4888" s="88" t="s">
        <v>41</v>
      </c>
      <c r="P4888" s="87">
        <v>0.02</v>
      </c>
      <c r="Q4888" s="178" t="s">
        <v>3197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4"/>
      <c r="AF4888" s="65"/>
      <c r="AG4888" s="8" t="s">
        <v>51</v>
      </c>
      <c r="AH4888" s="87">
        <v>0</v>
      </c>
      <c r="AI4888" t="e">
        <v>#N/A</v>
      </c>
    </row>
    <row r="4889" spans="1:35" ht="14.25" hidden="1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2369</v>
      </c>
      <c r="F4889" s="8" t="s">
        <v>2369</v>
      </c>
      <c r="G4889" s="8" t="s">
        <v>2369</v>
      </c>
      <c r="H4889" s="101" t="s">
        <v>3175</v>
      </c>
      <c r="I4889" s="64" t="s">
        <v>106</v>
      </c>
      <c r="J4889" s="64" t="s">
        <v>3176</v>
      </c>
      <c r="K4889" s="64" t="s">
        <v>32</v>
      </c>
      <c r="L4889" s="87" t="s">
        <v>3198</v>
      </c>
      <c r="M4889" s="64"/>
      <c r="N4889" s="8" t="s">
        <v>40</v>
      </c>
      <c r="O4889" s="88" t="s">
        <v>80</v>
      </c>
      <c r="P4889" s="87">
        <v>0</v>
      </c>
      <c r="Q4889" s="178" t="s">
        <v>3199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4"/>
      <c r="AF4889" s="65"/>
      <c r="AG4889" s="8" t="s">
        <v>51</v>
      </c>
      <c r="AH4889" s="87">
        <v>0</v>
      </c>
      <c r="AI4889" t="e">
        <v>#N/A</v>
      </c>
    </row>
    <row r="4890" spans="1:35" ht="14.25" hidden="1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3175</v>
      </c>
      <c r="I4890" s="64" t="s">
        <v>106</v>
      </c>
      <c r="J4890" s="64" t="s">
        <v>3176</v>
      </c>
      <c r="K4890" s="64" t="s">
        <v>32</v>
      </c>
      <c r="L4890" s="87" t="s">
        <v>3186</v>
      </c>
      <c r="M4890" s="64"/>
      <c r="N4890" s="8" t="s">
        <v>40</v>
      </c>
      <c r="O4890" s="88" t="s">
        <v>80</v>
      </c>
      <c r="P4890" s="87">
        <v>0</v>
      </c>
      <c r="Q4890" s="178" t="s">
        <v>3200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4"/>
      <c r="AF4890" s="65"/>
      <c r="AG4890" s="8" t="s">
        <v>42</v>
      </c>
      <c r="AH4890" s="87">
        <v>0</v>
      </c>
      <c r="AI4890" t="e">
        <v>#N/A</v>
      </c>
    </row>
    <row r="4891" spans="1:35" ht="14.25" hidden="1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3178</v>
      </c>
      <c r="I4891" s="64" t="s">
        <v>3612</v>
      </c>
      <c r="J4891" s="64"/>
      <c r="K4891" s="64" t="s">
        <v>32</v>
      </c>
      <c r="L4891" s="87" t="s">
        <v>3181</v>
      </c>
      <c r="M4891" s="64"/>
      <c r="N4891" s="8" t="s">
        <v>57</v>
      </c>
      <c r="O4891" s="88" t="s">
        <v>41</v>
      </c>
      <c r="P4891" s="87">
        <v>0.04</v>
      </c>
      <c r="Q4891" s="178" t="s">
        <v>3201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4"/>
      <c r="AF4891" s="65"/>
      <c r="AG4891" s="8" t="s">
        <v>42</v>
      </c>
      <c r="AH4891" s="87">
        <v>0</v>
      </c>
      <c r="AI4891" t="e">
        <v>#N/A</v>
      </c>
    </row>
    <row r="4892" spans="1:35" ht="14.25" hidden="1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3178</v>
      </c>
      <c r="I4892" s="64" t="s">
        <v>3612</v>
      </c>
      <c r="J4892" s="64"/>
      <c r="K4892" s="64" t="s">
        <v>32</v>
      </c>
      <c r="L4892" s="87" t="s">
        <v>3181</v>
      </c>
      <c r="M4892" s="64"/>
      <c r="N4892" s="8" t="s">
        <v>40</v>
      </c>
      <c r="O4892" s="8" t="s">
        <v>80</v>
      </c>
      <c r="P4892" s="87">
        <v>0</v>
      </c>
      <c r="Q4892" s="178" t="s">
        <v>3201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4"/>
      <c r="AF4892" s="65"/>
      <c r="AG4892" s="8" t="s">
        <v>42</v>
      </c>
      <c r="AH4892" s="87">
        <v>0</v>
      </c>
      <c r="AI4892" t="e">
        <v>#N/A</v>
      </c>
    </row>
    <row r="4893" spans="1:35" ht="14.25" hidden="1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3178</v>
      </c>
      <c r="I4893" s="64" t="s">
        <v>3612</v>
      </c>
      <c r="J4893" s="64"/>
      <c r="K4893" s="64" t="s">
        <v>32</v>
      </c>
      <c r="L4893" s="87" t="s">
        <v>3181</v>
      </c>
      <c r="M4893" s="64"/>
      <c r="N4893" s="8" t="s">
        <v>331</v>
      </c>
      <c r="O4893" s="88" t="s">
        <v>41</v>
      </c>
      <c r="P4893" s="87">
        <v>0.02</v>
      </c>
      <c r="Q4893" s="178" t="s">
        <v>3201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4"/>
      <c r="AF4893" s="65"/>
      <c r="AG4893" s="8" t="s">
        <v>42</v>
      </c>
      <c r="AH4893" s="87">
        <v>0</v>
      </c>
      <c r="AI4893" t="e">
        <v>#N/A</v>
      </c>
    </row>
    <row r="4894" spans="1:35" ht="14.25" hidden="1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3202</v>
      </c>
      <c r="I4894" s="64" t="s">
        <v>3612</v>
      </c>
      <c r="J4894" s="64"/>
      <c r="K4894" s="64"/>
      <c r="L4894" s="87" t="s">
        <v>3203</v>
      </c>
      <c r="M4894" s="64"/>
      <c r="N4894" s="8" t="s">
        <v>40</v>
      </c>
      <c r="O4894" s="88" t="s">
        <v>80</v>
      </c>
      <c r="P4894" s="87">
        <v>0</v>
      </c>
      <c r="Q4894" s="178" t="s">
        <v>3204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4"/>
      <c r="AF4894" s="65"/>
      <c r="AG4894" s="8" t="s">
        <v>42</v>
      </c>
      <c r="AH4894" s="87">
        <v>0</v>
      </c>
      <c r="AI4894" t="e">
        <v>#N/A</v>
      </c>
    </row>
    <row r="4895" spans="1:35" ht="14.25" hidden="1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2482</v>
      </c>
      <c r="F4895" s="8" t="s">
        <v>2482</v>
      </c>
      <c r="G4895" s="8" t="s">
        <v>2482</v>
      </c>
      <c r="H4895" s="101" t="s">
        <v>3175</v>
      </c>
      <c r="I4895" s="64" t="s">
        <v>106</v>
      </c>
      <c r="J4895" s="64" t="s">
        <v>3176</v>
      </c>
      <c r="K4895" s="64" t="s">
        <v>32</v>
      </c>
      <c r="L4895" s="87" t="s">
        <v>3205</v>
      </c>
      <c r="M4895" s="64"/>
      <c r="N4895" s="8" t="s">
        <v>40</v>
      </c>
      <c r="O4895" s="88" t="s">
        <v>41</v>
      </c>
      <c r="P4895" s="87">
        <v>0.02</v>
      </c>
      <c r="Q4895" s="178" t="s">
        <v>3206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4"/>
      <c r="AF4895" s="65"/>
      <c r="AG4895" s="8" t="s">
        <v>51</v>
      </c>
      <c r="AH4895" s="87">
        <v>0</v>
      </c>
      <c r="AI4895" t="e">
        <v>#N/A</v>
      </c>
    </row>
    <row r="4896" spans="1:35" ht="14.25" hidden="1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3178</v>
      </c>
      <c r="I4896" s="64" t="s">
        <v>3612</v>
      </c>
      <c r="J4896" s="64"/>
      <c r="K4896" s="64" t="s">
        <v>32</v>
      </c>
      <c r="L4896" s="87" t="s">
        <v>3180</v>
      </c>
      <c r="M4896" s="64"/>
      <c r="N4896" s="8" t="s">
        <v>57</v>
      </c>
      <c r="O4896" s="88" t="s">
        <v>80</v>
      </c>
      <c r="P4896" s="87">
        <v>0</v>
      </c>
      <c r="Q4896" s="178" t="s">
        <v>3207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4"/>
      <c r="AF4896" s="65"/>
      <c r="AG4896" s="8" t="s">
        <v>42</v>
      </c>
      <c r="AH4896" s="87">
        <v>0</v>
      </c>
      <c r="AI4896" t="e">
        <v>#N/A</v>
      </c>
    </row>
    <row r="4897" spans="1:35" ht="14.25" hidden="1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2369</v>
      </c>
      <c r="F4897" s="8" t="s">
        <v>2369</v>
      </c>
      <c r="G4897" s="8" t="s">
        <v>2369</v>
      </c>
      <c r="H4897" s="101" t="s">
        <v>3175</v>
      </c>
      <c r="I4897" s="64" t="s">
        <v>106</v>
      </c>
      <c r="J4897" s="64" t="s">
        <v>3176</v>
      </c>
      <c r="K4897" s="64" t="s">
        <v>32</v>
      </c>
      <c r="L4897" s="87" t="s">
        <v>3198</v>
      </c>
      <c r="M4897" s="64"/>
      <c r="N4897" s="8" t="s">
        <v>40</v>
      </c>
      <c r="O4897" s="88" t="s">
        <v>80</v>
      </c>
      <c r="P4897" s="87">
        <v>0</v>
      </c>
      <c r="Q4897" s="178" t="s">
        <v>3199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4"/>
      <c r="AF4897" s="65"/>
      <c r="AG4897" s="8" t="s">
        <v>51</v>
      </c>
      <c r="AH4897" s="87"/>
      <c r="AI4897" t="e">
        <v>#N/A</v>
      </c>
    </row>
    <row r="4898" spans="1:35" ht="14.25" hidden="1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3209</v>
      </c>
      <c r="I4898" s="64" t="s">
        <v>3612</v>
      </c>
      <c r="J4898" s="64"/>
      <c r="K4898" s="64"/>
      <c r="L4898" s="87" t="s">
        <v>3210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4"/>
      <c r="AF4898" s="65"/>
      <c r="AG4898" s="8" t="s">
        <v>42</v>
      </c>
      <c r="AH4898" s="87"/>
      <c r="AI4898" t="e">
        <v>#N/A</v>
      </c>
    </row>
    <row r="4899" spans="1:35" ht="14.25" hidden="1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3209</v>
      </c>
      <c r="I4899" s="64" t="s">
        <v>3612</v>
      </c>
      <c r="J4899" s="64"/>
      <c r="K4899" s="64"/>
      <c r="L4899" s="87" t="s">
        <v>3210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4"/>
      <c r="AF4899" s="65"/>
      <c r="AG4899" s="8" t="s">
        <v>42</v>
      </c>
      <c r="AH4899" s="87"/>
      <c r="AI4899" t="e">
        <v>#N/A</v>
      </c>
    </row>
    <row r="4900" spans="1:35" ht="14.25" hidden="1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3209</v>
      </c>
      <c r="I4900" s="64" t="s">
        <v>3612</v>
      </c>
      <c r="J4900" s="64"/>
      <c r="K4900" s="64"/>
      <c r="L4900" s="87" t="s">
        <v>3211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4"/>
      <c r="AF4900" s="65"/>
      <c r="AG4900" s="8" t="s">
        <v>42</v>
      </c>
      <c r="AH4900" s="87"/>
      <c r="AI4900" t="e">
        <v>#N/A</v>
      </c>
    </row>
    <row r="4901" spans="1:35" ht="14.25" hidden="1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3209</v>
      </c>
      <c r="I4901" s="64" t="s">
        <v>3612</v>
      </c>
      <c r="J4901" s="64"/>
      <c r="K4901" s="64"/>
      <c r="L4901" s="87" t="s">
        <v>3212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4"/>
      <c r="AF4901" s="65"/>
      <c r="AG4901" s="8" t="s">
        <v>42</v>
      </c>
      <c r="AH4901" s="87"/>
      <c r="AI4901" t="e">
        <v>#N/A</v>
      </c>
    </row>
    <row r="4902" spans="1:35" ht="14.25" hidden="1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3209</v>
      </c>
      <c r="I4902" s="64" t="s">
        <v>3612</v>
      </c>
      <c r="J4902" s="64"/>
      <c r="K4902" s="64"/>
      <c r="L4902" s="87" t="s">
        <v>3213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4"/>
      <c r="AF4902" s="65"/>
      <c r="AG4902" s="8" t="s">
        <v>42</v>
      </c>
      <c r="AH4902" s="87"/>
      <c r="AI4902" t="e">
        <v>#N/A</v>
      </c>
    </row>
    <row r="4903" spans="1:35" ht="14.25" hidden="1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3209</v>
      </c>
      <c r="I4903" s="64" t="s">
        <v>3612</v>
      </c>
      <c r="J4903" s="64"/>
      <c r="K4903" s="64"/>
      <c r="L4903" s="87" t="s">
        <v>3214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4"/>
      <c r="AF4903" s="65"/>
      <c r="AG4903" s="8" t="s">
        <v>42</v>
      </c>
      <c r="AH4903" s="87"/>
      <c r="AI4903" t="e">
        <v>#N/A</v>
      </c>
    </row>
    <row r="4904" spans="1:35" ht="14.25" hidden="1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2369</v>
      </c>
      <c r="F4904" s="8" t="s">
        <v>2369</v>
      </c>
      <c r="G4904" s="8" t="s">
        <v>2369</v>
      </c>
      <c r="H4904" s="101" t="s">
        <v>3175</v>
      </c>
      <c r="I4904" s="64" t="s">
        <v>106</v>
      </c>
      <c r="J4904" s="64" t="s">
        <v>3176</v>
      </c>
      <c r="K4904" s="64" t="s">
        <v>32</v>
      </c>
      <c r="L4904" s="87" t="s">
        <v>3198</v>
      </c>
      <c r="M4904" s="64"/>
      <c r="N4904" s="8" t="s">
        <v>40</v>
      </c>
      <c r="O4904" s="88" t="s">
        <v>80</v>
      </c>
      <c r="P4904" s="87">
        <v>0</v>
      </c>
      <c r="Q4904" s="178" t="s">
        <v>3199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4"/>
      <c r="AF4904" s="65"/>
      <c r="AG4904" s="8" t="s">
        <v>51</v>
      </c>
      <c r="AH4904" s="87"/>
      <c r="AI4904" t="e">
        <v>#N/A</v>
      </c>
    </row>
    <row r="4905" spans="1:35" ht="14.25" hidden="1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3062</v>
      </c>
      <c r="F4905" s="8" t="s">
        <v>3062</v>
      </c>
      <c r="G4905" s="8" t="s">
        <v>3062</v>
      </c>
      <c r="H4905" s="101" t="s">
        <v>3215</v>
      </c>
      <c r="I4905" s="64" t="s">
        <v>3612</v>
      </c>
      <c r="J4905" s="64"/>
      <c r="K4905" s="64"/>
      <c r="L4905" s="87" t="s">
        <v>3216</v>
      </c>
      <c r="M4905" s="64"/>
      <c r="N4905" s="8" t="s">
        <v>40</v>
      </c>
      <c r="O4905" s="88" t="s">
        <v>80</v>
      </c>
      <c r="P4905" s="87">
        <v>0</v>
      </c>
      <c r="Q4905" s="178" t="s">
        <v>3217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4"/>
      <c r="AF4905" s="65"/>
      <c r="AG4905" s="8" t="s">
        <v>42</v>
      </c>
      <c r="AH4905" s="87"/>
      <c r="AI4905" t="e">
        <v>#N/A</v>
      </c>
    </row>
    <row r="4906" spans="1:35" ht="14.25" hidden="1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3209</v>
      </c>
      <c r="I4906" s="64" t="s">
        <v>3612</v>
      </c>
      <c r="J4906" s="64"/>
      <c r="K4906" s="64"/>
      <c r="L4906" s="87" t="s">
        <v>3218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4"/>
      <c r="AF4906" s="65"/>
      <c r="AG4906" s="8" t="s">
        <v>51</v>
      </c>
      <c r="AH4906" s="87"/>
      <c r="AI4906" t="e">
        <v>#N/A</v>
      </c>
    </row>
    <row r="4907" spans="1:35" ht="14.25" hidden="1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3219</v>
      </c>
      <c r="F4907" s="8" t="s">
        <v>3219</v>
      </c>
      <c r="G4907" s="8" t="s">
        <v>3219</v>
      </c>
      <c r="H4907" s="101" t="s">
        <v>3209</v>
      </c>
      <c r="I4907" s="64" t="s">
        <v>3612</v>
      </c>
      <c r="J4907" s="64"/>
      <c r="K4907" s="64"/>
      <c r="L4907" s="87" t="s">
        <v>3220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4"/>
      <c r="AF4907" s="65"/>
      <c r="AG4907" s="8" t="s">
        <v>51</v>
      </c>
      <c r="AH4907" s="87"/>
      <c r="AI4907" t="e">
        <v>#N/A</v>
      </c>
    </row>
    <row r="4908" spans="1:35" ht="14.25" hidden="1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3219</v>
      </c>
      <c r="F4908" s="8" t="s">
        <v>3219</v>
      </c>
      <c r="G4908" s="8" t="s">
        <v>3219</v>
      </c>
      <c r="H4908" s="101" t="s">
        <v>3178</v>
      </c>
      <c r="I4908" s="64" t="s">
        <v>3612</v>
      </c>
      <c r="J4908" s="64"/>
      <c r="K4908" s="64" t="s">
        <v>32</v>
      </c>
      <c r="L4908" s="87" t="s">
        <v>3221</v>
      </c>
      <c r="M4908" s="64"/>
      <c r="N4908" s="8" t="s">
        <v>40</v>
      </c>
      <c r="O4908" s="88" t="s">
        <v>41</v>
      </c>
      <c r="P4908" s="87">
        <v>0.04</v>
      </c>
      <c r="Q4908" s="178" t="s">
        <v>3222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4"/>
      <c r="AF4908" s="65"/>
      <c r="AG4908" s="8" t="s">
        <v>51</v>
      </c>
      <c r="AH4908" s="87"/>
      <c r="AI4908" t="e">
        <v>#N/A</v>
      </c>
    </row>
    <row r="4909" spans="1:35" ht="14.25" hidden="1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3219</v>
      </c>
      <c r="F4909" s="8" t="s">
        <v>3219</v>
      </c>
      <c r="G4909" s="8" t="s">
        <v>3219</v>
      </c>
      <c r="H4909" s="101" t="s">
        <v>3175</v>
      </c>
      <c r="I4909" s="64" t="s">
        <v>106</v>
      </c>
      <c r="J4909" s="64" t="s">
        <v>3176</v>
      </c>
      <c r="K4909" s="64" t="s">
        <v>32</v>
      </c>
      <c r="L4909" s="87" t="s">
        <v>3223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4"/>
      <c r="AF4909" s="65"/>
      <c r="AG4909" s="8" t="s">
        <v>51</v>
      </c>
      <c r="AH4909" s="87"/>
      <c r="AI4909" t="e">
        <v>#N/A</v>
      </c>
    </row>
    <row r="4910" spans="1:35" ht="14.25" hidden="1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3219</v>
      </c>
      <c r="F4910" s="8" t="s">
        <v>3219</v>
      </c>
      <c r="G4910" s="8" t="s">
        <v>3219</v>
      </c>
      <c r="H4910" s="101" t="s">
        <v>3175</v>
      </c>
      <c r="I4910" s="64" t="s">
        <v>106</v>
      </c>
      <c r="J4910" s="64" t="s">
        <v>3176</v>
      </c>
      <c r="K4910" s="64" t="s">
        <v>32</v>
      </c>
      <c r="L4910" s="87" t="s">
        <v>3224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4"/>
      <c r="AF4910" s="65"/>
      <c r="AG4910" s="8" t="s">
        <v>51</v>
      </c>
      <c r="AH4910" s="87"/>
      <c r="AI4910" t="e">
        <v>#N/A</v>
      </c>
    </row>
    <row r="4911" spans="1:35" ht="14.25" hidden="1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3219</v>
      </c>
      <c r="F4911" s="8" t="s">
        <v>3219</v>
      </c>
      <c r="G4911" s="8" t="s">
        <v>3219</v>
      </c>
      <c r="H4911" s="101" t="s">
        <v>3175</v>
      </c>
      <c r="I4911" s="64" t="s">
        <v>106</v>
      </c>
      <c r="J4911" s="64" t="s">
        <v>3176</v>
      </c>
      <c r="K4911" s="64" t="s">
        <v>32</v>
      </c>
      <c r="L4911" s="87" t="s">
        <v>3225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4"/>
      <c r="AF4911" s="65"/>
      <c r="AG4911" s="8" t="s">
        <v>51</v>
      </c>
      <c r="AH4911" s="87"/>
      <c r="AI4911" t="e">
        <v>#N/A</v>
      </c>
    </row>
    <row r="4912" spans="1:35" ht="14.25" hidden="1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3219</v>
      </c>
      <c r="F4912" s="8" t="s">
        <v>3219</v>
      </c>
      <c r="G4912" s="8" t="s">
        <v>3219</v>
      </c>
      <c r="H4912" s="101" t="s">
        <v>3175</v>
      </c>
      <c r="I4912" s="64" t="s">
        <v>106</v>
      </c>
      <c r="J4912" s="64" t="s">
        <v>3176</v>
      </c>
      <c r="K4912" s="64" t="s">
        <v>32</v>
      </c>
      <c r="L4912" s="87" t="s">
        <v>3225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4"/>
      <c r="AF4912" s="65"/>
      <c r="AG4912" s="8" t="s">
        <v>51</v>
      </c>
      <c r="AH4912" s="87"/>
      <c r="AI4912" t="e">
        <v>#N/A</v>
      </c>
    </row>
    <row r="4913" spans="1:35" ht="14.25" hidden="1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3175</v>
      </c>
      <c r="I4913" s="64" t="s">
        <v>106</v>
      </c>
      <c r="J4913" s="64" t="s">
        <v>3176</v>
      </c>
      <c r="K4913" s="64" t="s">
        <v>32</v>
      </c>
      <c r="L4913" s="87" t="s">
        <v>3226</v>
      </c>
      <c r="M4913" s="64"/>
      <c r="N4913" s="8" t="s">
        <v>40</v>
      </c>
      <c r="O4913" s="88" t="s">
        <v>80</v>
      </c>
      <c r="P4913" s="87">
        <v>0</v>
      </c>
      <c r="Q4913" s="178" t="s">
        <v>3227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4"/>
      <c r="AF4913" s="65"/>
      <c r="AG4913" s="8" t="s">
        <v>42</v>
      </c>
      <c r="AH4913" s="87"/>
      <c r="AI4913" t="e">
        <v>#N/A</v>
      </c>
    </row>
    <row r="4914" spans="1:35" ht="14.25" hidden="1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1786</v>
      </c>
      <c r="F4914" s="8" t="s">
        <v>1786</v>
      </c>
      <c r="G4914" s="8" t="s">
        <v>1786</v>
      </c>
      <c r="H4914" s="101" t="s">
        <v>3175</v>
      </c>
      <c r="I4914" s="64" t="s">
        <v>106</v>
      </c>
      <c r="J4914" s="64" t="s">
        <v>3176</v>
      </c>
      <c r="K4914" s="64" t="s">
        <v>32</v>
      </c>
      <c r="L4914" s="87" t="s">
        <v>3228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4"/>
      <c r="AF4914" s="65"/>
      <c r="AG4914" s="8" t="s">
        <v>51</v>
      </c>
      <c r="AH4914" s="87"/>
      <c r="AI4914" t="e">
        <v>#N/A</v>
      </c>
    </row>
    <row r="4915" spans="1:35" ht="14.25" hidden="1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3175</v>
      </c>
      <c r="I4915" s="64" t="s">
        <v>106</v>
      </c>
      <c r="J4915" s="64" t="s">
        <v>3176</v>
      </c>
      <c r="K4915" s="64" t="s">
        <v>32</v>
      </c>
      <c r="L4915" s="87" t="s">
        <v>3229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4"/>
      <c r="AF4915" s="65"/>
      <c r="AG4915" s="8" t="s">
        <v>42</v>
      </c>
      <c r="AH4915" s="87"/>
      <c r="AI4915" t="e">
        <v>#N/A</v>
      </c>
    </row>
    <row r="4916" spans="1:35" ht="14.25" hidden="1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3230</v>
      </c>
      <c r="F4916" s="8" t="s">
        <v>3230</v>
      </c>
      <c r="G4916" s="8" t="s">
        <v>3230</v>
      </c>
      <c r="H4916" s="101" t="s">
        <v>3175</v>
      </c>
      <c r="I4916" s="64" t="s">
        <v>106</v>
      </c>
      <c r="J4916" s="64" t="s">
        <v>3176</v>
      </c>
      <c r="K4916" s="64" t="s">
        <v>32</v>
      </c>
      <c r="L4916" s="87" t="s">
        <v>3231</v>
      </c>
      <c r="M4916" s="64"/>
      <c r="N4916" s="8" t="s">
        <v>40</v>
      </c>
      <c r="O4916" s="88" t="s">
        <v>80</v>
      </c>
      <c r="P4916" s="87">
        <v>0</v>
      </c>
      <c r="Q4916" s="178" t="s">
        <v>3232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4"/>
      <c r="AF4916" s="65"/>
      <c r="AG4916" s="8" t="s">
        <v>51</v>
      </c>
      <c r="AH4916" s="87"/>
      <c r="AI4916" t="e">
        <v>#N/A</v>
      </c>
    </row>
    <row r="4917" spans="1:35" ht="14.25" hidden="1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3323</v>
      </c>
      <c r="K4917" s="64" t="s">
        <v>32</v>
      </c>
      <c r="L4917" s="87" t="s">
        <v>3233</v>
      </c>
      <c r="M4917" s="64"/>
      <c r="N4917" s="8" t="s">
        <v>3341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3569</v>
      </c>
      <c r="AF4917" s="65"/>
      <c r="AG4917" s="8"/>
      <c r="AH4917" s="87"/>
      <c r="AI4917" t="e">
        <v>#N/A</v>
      </c>
    </row>
    <row r="4918" spans="1:35" ht="14.25" hidden="1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3323</v>
      </c>
      <c r="K4918" s="64" t="s">
        <v>32</v>
      </c>
      <c r="L4918" s="87" t="s">
        <v>3233</v>
      </c>
      <c r="M4918" s="64"/>
      <c r="N4918" s="8" t="s">
        <v>3342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3570</v>
      </c>
      <c r="AF4918" s="65"/>
      <c r="AG4918" s="8"/>
      <c r="AH4918" s="87"/>
      <c r="AI4918" t="e">
        <v>#N/A</v>
      </c>
    </row>
    <row r="4919" spans="1:35" ht="14.25" hidden="1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3323</v>
      </c>
      <c r="K4919" s="64" t="s">
        <v>32</v>
      </c>
      <c r="L4919" s="87" t="s">
        <v>3233</v>
      </c>
      <c r="M4919" s="64"/>
      <c r="N4919" s="8" t="s">
        <v>3342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3569</v>
      </c>
      <c r="AF4919" s="65"/>
      <c r="AG4919" s="8"/>
      <c r="AH4919" s="87"/>
      <c r="AI4919" t="e">
        <v>#N/A</v>
      </c>
    </row>
    <row r="4920" spans="1:35" ht="14.25" hidden="1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3323</v>
      </c>
      <c r="K4920" s="64" t="s">
        <v>32</v>
      </c>
      <c r="L4920" s="87" t="s">
        <v>3233</v>
      </c>
      <c r="M4920" s="64"/>
      <c r="N4920" s="8" t="s">
        <v>3341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3570</v>
      </c>
      <c r="AF4920" s="65"/>
      <c r="AG4920" s="8"/>
      <c r="AH4920" s="87"/>
      <c r="AI4920" t="e">
        <v>#N/A</v>
      </c>
    </row>
    <row r="4921" spans="1:35" ht="14.25" hidden="1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2851</v>
      </c>
      <c r="F4921" s="65" t="s">
        <v>3571</v>
      </c>
      <c r="G4921" s="64" t="s">
        <v>74</v>
      </c>
      <c r="H4921" s="106" t="s">
        <v>3077</v>
      </c>
      <c r="I4921" s="64" t="s">
        <v>3612</v>
      </c>
      <c r="J4921" s="64" t="s">
        <v>3346</v>
      </c>
      <c r="K4921" s="64" t="s">
        <v>505</v>
      </c>
      <c r="L4921" s="65" t="s">
        <v>2851</v>
      </c>
      <c r="M4921" s="64"/>
      <c r="N4921" s="65" t="s">
        <v>3079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64" t="s">
        <v>3572</v>
      </c>
      <c r="AF4921" s="14"/>
      <c r="AG4921" s="65" t="s">
        <v>42</v>
      </c>
      <c r="AH4921" s="89">
        <v>0</v>
      </c>
      <c r="AI4921" t="e">
        <v>#N/A</v>
      </c>
    </row>
    <row r="4922" spans="1:35" ht="14.25" hidden="1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1746</v>
      </c>
      <c r="F4922" s="65" t="s">
        <v>3080</v>
      </c>
      <c r="G4922" s="64" t="s">
        <v>74</v>
      </c>
      <c r="H4922" s="106" t="s">
        <v>3077</v>
      </c>
      <c r="I4922" s="64" t="s">
        <v>3612</v>
      </c>
      <c r="J4922" s="64" t="s">
        <v>3346</v>
      </c>
      <c r="K4922" s="64" t="s">
        <v>505</v>
      </c>
      <c r="L4922" s="65" t="s">
        <v>1746</v>
      </c>
      <c r="M4922" s="64"/>
      <c r="N4922" s="65" t="s">
        <v>3079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64" t="s">
        <v>3573</v>
      </c>
      <c r="AF4922" s="14"/>
      <c r="AG4922" s="65" t="s">
        <v>42</v>
      </c>
      <c r="AH4922" s="89">
        <v>0</v>
      </c>
      <c r="AI4922" t="e">
        <v>#N/A</v>
      </c>
    </row>
    <row r="4923" spans="1:35" ht="14.25" hidden="1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1746</v>
      </c>
      <c r="F4923" s="65" t="s">
        <v>3082</v>
      </c>
      <c r="G4923" s="64" t="s">
        <v>74</v>
      </c>
      <c r="H4923" s="106" t="s">
        <v>3077</v>
      </c>
      <c r="I4923" s="64" t="s">
        <v>3612</v>
      </c>
      <c r="J4923" s="64" t="s">
        <v>3346</v>
      </c>
      <c r="K4923" s="64" t="s">
        <v>505</v>
      </c>
      <c r="L4923" s="65" t="s">
        <v>1746</v>
      </c>
      <c r="M4923" s="64"/>
      <c r="N4923" s="65" t="s">
        <v>3079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4" t="s">
        <v>3574</v>
      </c>
      <c r="AF4923" s="65"/>
      <c r="AG4923" s="65" t="s">
        <v>42</v>
      </c>
      <c r="AH4923" s="89">
        <v>0</v>
      </c>
      <c r="AI4923" t="e">
        <v>#N/A</v>
      </c>
    </row>
    <row r="4924" spans="1:35" ht="14.25" hidden="1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2851</v>
      </c>
      <c r="F4924" s="65" t="s">
        <v>3083</v>
      </c>
      <c r="G4924" s="64" t="s">
        <v>74</v>
      </c>
      <c r="H4924" s="106" t="s">
        <v>3077</v>
      </c>
      <c r="I4924" s="64" t="s">
        <v>3612</v>
      </c>
      <c r="J4924" s="64" t="s">
        <v>3346</v>
      </c>
      <c r="K4924" s="64" t="s">
        <v>505</v>
      </c>
      <c r="L4924" s="65" t="s">
        <v>2851</v>
      </c>
      <c r="M4924" s="64"/>
      <c r="N4924" s="65" t="s">
        <v>3079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64" t="s">
        <v>3575</v>
      </c>
      <c r="AF4924" s="14"/>
      <c r="AG4924" s="65" t="s">
        <v>42</v>
      </c>
      <c r="AH4924" s="89">
        <v>0</v>
      </c>
      <c r="AI4924" t="e">
        <v>#N/A</v>
      </c>
    </row>
    <row r="4925" spans="1:35" ht="14.25" hidden="1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3084</v>
      </c>
      <c r="I4925" s="64" t="s">
        <v>3612</v>
      </c>
      <c r="J4925" s="64" t="s">
        <v>3085</v>
      </c>
      <c r="K4925" s="64" t="s">
        <v>32</v>
      </c>
      <c r="L4925" s="65" t="s">
        <v>1064</v>
      </c>
      <c r="M4925" s="64"/>
      <c r="N4925" s="65" t="s">
        <v>3086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4" t="s">
        <v>3344</v>
      </c>
      <c r="AF4925" s="65"/>
      <c r="AG4925" s="65" t="s">
        <v>42</v>
      </c>
      <c r="AH4925" s="65">
        <v>0</v>
      </c>
      <c r="AI4925" t="e">
        <v>#N/A</v>
      </c>
    </row>
    <row r="4926" spans="1:35" ht="14.25" hidden="1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3088</v>
      </c>
      <c r="I4926" s="64" t="s">
        <v>106</v>
      </c>
      <c r="J4926" s="64" t="s">
        <v>3089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4"/>
      <c r="AF4926" s="65"/>
      <c r="AG4926" s="65" t="s">
        <v>42</v>
      </c>
      <c r="AH4926" s="65">
        <v>0</v>
      </c>
      <c r="AI4926" t="e">
        <v>#N/A</v>
      </c>
    </row>
    <row r="4927" spans="1:35" ht="14.25" hidden="1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3090</v>
      </c>
      <c r="F4927" s="65" t="s">
        <v>3091</v>
      </c>
      <c r="G4927" s="64" t="s">
        <v>74</v>
      </c>
      <c r="H4927" s="106" t="s">
        <v>3077</v>
      </c>
      <c r="I4927" s="64" t="s">
        <v>3612</v>
      </c>
      <c r="J4927" s="64" t="s">
        <v>3346</v>
      </c>
      <c r="K4927" s="64" t="s">
        <v>505</v>
      </c>
      <c r="L4927" s="65" t="s">
        <v>3090</v>
      </c>
      <c r="M4927" s="64"/>
      <c r="N4927" s="65" t="s">
        <v>57</v>
      </c>
      <c r="O4927" s="65" t="s">
        <v>41</v>
      </c>
      <c r="P4927" s="10">
        <v>0.08</v>
      </c>
      <c r="Q4927" s="162" t="s">
        <v>3576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4"/>
      <c r="AF4927" s="65"/>
      <c r="AG4927" s="65" t="s">
        <v>42</v>
      </c>
      <c r="AH4927" s="89">
        <v>0.3</v>
      </c>
      <c r="AI4927" t="e">
        <v>#N/A</v>
      </c>
    </row>
    <row r="4928" spans="1:35" ht="14.25" hidden="1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3092</v>
      </c>
      <c r="F4928" s="65" t="s">
        <v>3093</v>
      </c>
      <c r="G4928" s="64" t="s">
        <v>74</v>
      </c>
      <c r="H4928" s="106" t="s">
        <v>3077</v>
      </c>
      <c r="I4928" s="64" t="s">
        <v>3612</v>
      </c>
      <c r="J4928" s="64" t="s">
        <v>3346</v>
      </c>
      <c r="K4928" s="64" t="s">
        <v>505</v>
      </c>
      <c r="L4928" s="65" t="s">
        <v>3092</v>
      </c>
      <c r="M4928" s="64"/>
      <c r="N4928" s="65" t="s">
        <v>57</v>
      </c>
      <c r="O4928" s="65" t="s">
        <v>41</v>
      </c>
      <c r="P4928" s="10">
        <v>0.08</v>
      </c>
      <c r="Q4928" s="162" t="s">
        <v>3542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4"/>
      <c r="AF4928" s="65"/>
      <c r="AG4928" s="65" t="s">
        <v>42</v>
      </c>
      <c r="AH4928" s="89">
        <v>0.3</v>
      </c>
      <c r="AI4928" t="e">
        <v>#N/A</v>
      </c>
    </row>
    <row r="4929" spans="1:35" ht="14.25" hidden="1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3095</v>
      </c>
      <c r="I4929" s="64" t="s">
        <v>3612</v>
      </c>
      <c r="J4929" s="64" t="s">
        <v>3350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4"/>
      <c r="AF4929" s="65"/>
      <c r="AG4929" s="65" t="s">
        <v>42</v>
      </c>
      <c r="AH4929" s="89">
        <v>0</v>
      </c>
      <c r="AI4929" t="e">
        <v>#N/A</v>
      </c>
    </row>
    <row r="4930" spans="1:35" ht="14.25" hidden="1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3097</v>
      </c>
      <c r="I4930" s="64" t="s">
        <v>3612</v>
      </c>
      <c r="J4930" s="64" t="s">
        <v>3349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4"/>
      <c r="AF4930" s="65"/>
      <c r="AG4930" s="65" t="s">
        <v>42</v>
      </c>
      <c r="AH4930" s="89">
        <v>0</v>
      </c>
      <c r="AI4930" t="e">
        <v>#N/A</v>
      </c>
    </row>
    <row r="4931" spans="1:35" ht="14.25" hidden="1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3095</v>
      </c>
      <c r="I4931" s="64" t="s">
        <v>3612</v>
      </c>
      <c r="J4931" s="64" t="s">
        <v>3350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4"/>
      <c r="AF4931" s="65"/>
      <c r="AG4931" s="65" t="s">
        <v>42</v>
      </c>
      <c r="AH4931" s="89">
        <v>0</v>
      </c>
      <c r="AI4931" t="e">
        <v>#N/A</v>
      </c>
    </row>
    <row r="4932" spans="1:35" ht="14.25" hidden="1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3099</v>
      </c>
      <c r="F4932" s="65" t="s">
        <v>3100</v>
      </c>
      <c r="G4932" s="65" t="s">
        <v>1922</v>
      </c>
      <c r="H4932" s="106" t="s">
        <v>3101</v>
      </c>
      <c r="I4932" s="64" t="s">
        <v>3612</v>
      </c>
      <c r="J4932" s="64" t="s">
        <v>3351</v>
      </c>
      <c r="K4932" s="64" t="s">
        <v>505</v>
      </c>
      <c r="L4932" s="65" t="s">
        <v>3099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4"/>
      <c r="AF4932" s="65"/>
      <c r="AG4932" s="65" t="s">
        <v>42</v>
      </c>
      <c r="AH4932" s="89">
        <v>0.1</v>
      </c>
      <c r="AI4932" t="e">
        <v>#N/A</v>
      </c>
    </row>
    <row r="4933" spans="1:35" ht="14.25" hidden="1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3092</v>
      </c>
      <c r="F4933" s="65" t="s">
        <v>3093</v>
      </c>
      <c r="G4933" s="64" t="s">
        <v>74</v>
      </c>
      <c r="H4933" s="106" t="s">
        <v>3077</v>
      </c>
      <c r="I4933" s="64" t="s">
        <v>3612</v>
      </c>
      <c r="J4933" s="64" t="s">
        <v>3346</v>
      </c>
      <c r="K4933" s="64" t="s">
        <v>505</v>
      </c>
      <c r="L4933" s="65" t="s">
        <v>3092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4"/>
      <c r="AF4933" s="65"/>
      <c r="AG4933" s="65" t="s">
        <v>42</v>
      </c>
      <c r="AH4933" s="89">
        <v>0.3</v>
      </c>
      <c r="AI4933" t="e">
        <v>#N/A</v>
      </c>
    </row>
    <row r="4934" spans="1:35" ht="14.25" hidden="1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3103</v>
      </c>
      <c r="F4934" s="8" t="s">
        <v>3103</v>
      </c>
      <c r="G4934" s="8" t="s">
        <v>3103</v>
      </c>
      <c r="H4934" s="101" t="s">
        <v>3095</v>
      </c>
      <c r="I4934" s="64" t="s">
        <v>3612</v>
      </c>
      <c r="J4934" s="64"/>
      <c r="K4934" s="64" t="s">
        <v>32</v>
      </c>
      <c r="L4934" s="10" t="s">
        <v>3103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4"/>
      <c r="AF4934" s="65"/>
      <c r="AG4934" s="8" t="s">
        <v>42</v>
      </c>
      <c r="AH4934" s="89">
        <v>0</v>
      </c>
      <c r="AI4934" t="e">
        <v>#N/A</v>
      </c>
    </row>
    <row r="4935" spans="1:35" ht="14.25" hidden="1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3077</v>
      </c>
      <c r="I4935" s="64" t="s">
        <v>3612</v>
      </c>
      <c r="J4935" s="64" t="s">
        <v>3346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4"/>
      <c r="AF4935" s="65"/>
      <c r="AG4935" s="8" t="s">
        <v>42</v>
      </c>
      <c r="AH4935" s="89">
        <v>0</v>
      </c>
      <c r="AI4935" t="e">
        <v>#N/A</v>
      </c>
    </row>
    <row r="4936" spans="1:35" ht="14.25" hidden="1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3099</v>
      </c>
      <c r="F4936" s="8" t="s">
        <v>3100</v>
      </c>
      <c r="G4936" s="8" t="s">
        <v>1922</v>
      </c>
      <c r="H4936" s="101" t="s">
        <v>3104</v>
      </c>
      <c r="I4936" s="64" t="s">
        <v>3612</v>
      </c>
      <c r="J4936" s="64"/>
      <c r="K4936" s="64"/>
      <c r="L4936" s="10" t="s">
        <v>3099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4"/>
      <c r="AF4936" s="65"/>
      <c r="AG4936" s="8" t="s">
        <v>42</v>
      </c>
      <c r="AH4936" s="89">
        <v>0.2</v>
      </c>
      <c r="AI4936" t="e">
        <v>#N/A</v>
      </c>
    </row>
    <row r="4937" spans="1:35" ht="14.25" hidden="1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2887</v>
      </c>
      <c r="F4937" s="8" t="s">
        <v>2887</v>
      </c>
      <c r="G4937" s="8" t="s">
        <v>2887</v>
      </c>
      <c r="H4937" s="101" t="s">
        <v>3105</v>
      </c>
      <c r="I4937" s="64" t="s">
        <v>3612</v>
      </c>
      <c r="J4937" s="64"/>
      <c r="K4937" s="64"/>
      <c r="L4937" s="10" t="s">
        <v>2887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4"/>
      <c r="AF4937" s="65"/>
      <c r="AG4937" s="8" t="s">
        <v>42</v>
      </c>
      <c r="AH4937" s="10">
        <v>0</v>
      </c>
      <c r="AI4937" t="e">
        <v>#N/A</v>
      </c>
    </row>
    <row r="4938" spans="1:35" ht="14.25" hidden="1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3077</v>
      </c>
      <c r="I4938" s="64" t="s">
        <v>3612</v>
      </c>
      <c r="J4938" s="64" t="s">
        <v>3346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4"/>
      <c r="AF4938" s="65"/>
      <c r="AG4938" s="8" t="s">
        <v>51</v>
      </c>
      <c r="AH4938" s="89">
        <v>0</v>
      </c>
      <c r="AI4938" t="e">
        <v>#N/A</v>
      </c>
    </row>
    <row r="4939" spans="1:35" ht="14.25" hidden="1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3106</v>
      </c>
      <c r="F4939" s="8" t="s">
        <v>3106</v>
      </c>
      <c r="G4939" s="8" t="s">
        <v>3106</v>
      </c>
      <c r="H4939" s="101" t="s">
        <v>3107</v>
      </c>
      <c r="I4939" s="64" t="s">
        <v>3612</v>
      </c>
      <c r="J4939" s="64" t="s">
        <v>3347</v>
      </c>
      <c r="K4939" s="64" t="s">
        <v>32</v>
      </c>
      <c r="L4939" s="10" t="s">
        <v>3106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4"/>
      <c r="AF4939" s="65"/>
      <c r="AG4939" s="8" t="s">
        <v>51</v>
      </c>
      <c r="AH4939" s="10"/>
      <c r="AI4939">
        <v>71</v>
      </c>
    </row>
    <row r="4940" spans="1:35" ht="14.25" hidden="1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3108</v>
      </c>
      <c r="G4940" s="8" t="s">
        <v>74</v>
      </c>
      <c r="H4940" s="101" t="s">
        <v>3109</v>
      </c>
      <c r="I4940" s="64" t="s">
        <v>3612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4"/>
      <c r="AF4940" s="65"/>
      <c r="AG4940" s="8" t="s">
        <v>42</v>
      </c>
      <c r="AH4940" s="10"/>
      <c r="AI4940" t="e">
        <v>#N/A</v>
      </c>
    </row>
    <row r="4941" spans="1:35" ht="14.25" hidden="1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3108</v>
      </c>
      <c r="G4941" s="8" t="s">
        <v>74</v>
      </c>
      <c r="H4941" s="101" t="s">
        <v>3109</v>
      </c>
      <c r="I4941" s="64" t="s">
        <v>3612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4"/>
      <c r="AF4941" s="65"/>
      <c r="AG4941" s="8" t="s">
        <v>42</v>
      </c>
      <c r="AH4941" s="10"/>
      <c r="AI4941" t="e">
        <v>#N/A</v>
      </c>
    </row>
    <row r="4942" spans="1:35" ht="14.25" hidden="1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3110</v>
      </c>
      <c r="F4942" s="8" t="s">
        <v>3111</v>
      </c>
      <c r="G4942" s="64" t="s">
        <v>74</v>
      </c>
      <c r="H4942" s="101" t="s">
        <v>3112</v>
      </c>
      <c r="I4942" s="64" t="s">
        <v>3612</v>
      </c>
      <c r="J4942" s="64"/>
      <c r="K4942" s="64"/>
      <c r="L4942" s="10" t="s">
        <v>3110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4"/>
      <c r="AF4942" s="65"/>
      <c r="AG4942" s="8" t="s">
        <v>42</v>
      </c>
      <c r="AH4942" s="89"/>
      <c r="AI4942" t="e">
        <v>#N/A</v>
      </c>
    </row>
    <row r="4943" spans="1:35" ht="14.25" hidden="1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3113</v>
      </c>
      <c r="F4943" s="8" t="s">
        <v>3113</v>
      </c>
      <c r="G4943" s="8" t="s">
        <v>3113</v>
      </c>
      <c r="H4943" s="101" t="s">
        <v>3107</v>
      </c>
      <c r="I4943" s="64" t="s">
        <v>3612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3114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4"/>
      <c r="AF4943" s="65"/>
      <c r="AG4943" s="8" t="s">
        <v>42</v>
      </c>
      <c r="AH4943" s="10"/>
      <c r="AI4943" t="e">
        <v>#N/A</v>
      </c>
    </row>
    <row r="4944" spans="1:35" ht="14.25" hidden="1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2376</v>
      </c>
      <c r="F4944" s="8" t="s">
        <v>2376</v>
      </c>
      <c r="G4944" s="8" t="s">
        <v>2376</v>
      </c>
      <c r="H4944" s="101" t="s">
        <v>3107</v>
      </c>
      <c r="I4944" s="64" t="s">
        <v>3612</v>
      </c>
      <c r="J4944" s="64"/>
      <c r="K4944" s="64" t="s">
        <v>32</v>
      </c>
      <c r="L4944" s="10" t="s">
        <v>2376</v>
      </c>
      <c r="M4944" s="64"/>
      <c r="N4944" s="8" t="s">
        <v>57</v>
      </c>
      <c r="O4944" s="14" t="s">
        <v>80</v>
      </c>
      <c r="P4944" s="10">
        <v>0</v>
      </c>
      <c r="Q4944" s="174" t="s">
        <v>3115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4"/>
      <c r="AF4944" s="65"/>
      <c r="AG4944" s="8" t="s">
        <v>51</v>
      </c>
      <c r="AH4944" s="10"/>
      <c r="AI4944" t="e">
        <v>#N/A</v>
      </c>
    </row>
    <row r="4945" spans="1:35" ht="14.25" hidden="1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3116</v>
      </c>
      <c r="F4945" s="8" t="s">
        <v>3116</v>
      </c>
      <c r="G4945" s="8" t="s">
        <v>3116</v>
      </c>
      <c r="H4945" s="101" t="s">
        <v>3107</v>
      </c>
      <c r="I4945" s="64" t="s">
        <v>3612</v>
      </c>
      <c r="J4945" s="64"/>
      <c r="K4945" s="64" t="s">
        <v>32</v>
      </c>
      <c r="L4945" s="10" t="s">
        <v>3117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4"/>
      <c r="AF4945" s="65"/>
      <c r="AG4945" s="8" t="s">
        <v>51</v>
      </c>
      <c r="AH4945" s="10"/>
      <c r="AI4945" t="e">
        <v>#N/A</v>
      </c>
    </row>
    <row r="4946" spans="1:35" ht="14.25" hidden="1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3118</v>
      </c>
      <c r="F4946" s="8" t="s">
        <v>3118</v>
      </c>
      <c r="G4946" s="8" t="s">
        <v>3118</v>
      </c>
      <c r="H4946" s="101" t="s">
        <v>3107</v>
      </c>
      <c r="I4946" s="64" t="s">
        <v>3612</v>
      </c>
      <c r="J4946" s="64"/>
      <c r="K4946" s="64" t="s">
        <v>32</v>
      </c>
      <c r="L4946" s="10" t="s">
        <v>3119</v>
      </c>
      <c r="M4946" s="64"/>
      <c r="N4946" s="8" t="s">
        <v>57</v>
      </c>
      <c r="O4946" s="14" t="s">
        <v>41</v>
      </c>
      <c r="P4946" s="10">
        <v>0.12</v>
      </c>
      <c r="Q4946" s="174" t="s">
        <v>3120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4"/>
      <c r="AF4946" s="65"/>
      <c r="AG4946" s="8" t="s">
        <v>42</v>
      </c>
      <c r="AH4946" s="10"/>
      <c r="AI4946" t="e">
        <v>#N/A</v>
      </c>
    </row>
    <row r="4947" spans="1:35" ht="14.25" hidden="1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3121</v>
      </c>
      <c r="F4947" s="8" t="s">
        <v>3121</v>
      </c>
      <c r="G4947" s="8" t="s">
        <v>3121</v>
      </c>
      <c r="H4947" s="101" t="s">
        <v>3077</v>
      </c>
      <c r="I4947" s="64" t="s">
        <v>3612</v>
      </c>
      <c r="J4947" s="64" t="s">
        <v>3346</v>
      </c>
      <c r="K4947" s="64" t="s">
        <v>505</v>
      </c>
      <c r="L4947" s="10" t="s">
        <v>3121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4"/>
      <c r="AF4947" s="65"/>
      <c r="AG4947" s="8" t="s">
        <v>51</v>
      </c>
      <c r="AH4947" s="89">
        <v>0.3</v>
      </c>
      <c r="AI4947" t="e">
        <v>#N/A</v>
      </c>
    </row>
    <row r="4948" spans="1:35" ht="14.25" hidden="1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2887</v>
      </c>
      <c r="F4948" s="8" t="s">
        <v>2887</v>
      </c>
      <c r="G4948" s="8" t="s">
        <v>2887</v>
      </c>
      <c r="H4948" s="101" t="s">
        <v>3122</v>
      </c>
      <c r="I4948" s="64" t="s">
        <v>3612</v>
      </c>
      <c r="J4948" s="64"/>
      <c r="K4948" s="64"/>
      <c r="L4948" s="10" t="s">
        <v>2887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4"/>
      <c r="AF4948" s="65"/>
      <c r="AG4948" s="8" t="s">
        <v>1553</v>
      </c>
      <c r="AH4948" s="10"/>
      <c r="AI4948" t="e">
        <v>#N/A</v>
      </c>
    </row>
    <row r="4949" spans="1:35" ht="14.25" hidden="1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2887</v>
      </c>
      <c r="F4949" s="8" t="s">
        <v>2887</v>
      </c>
      <c r="G4949" s="8" t="s">
        <v>2887</v>
      </c>
      <c r="H4949" s="101" t="s">
        <v>3122</v>
      </c>
      <c r="I4949" s="64" t="s">
        <v>3612</v>
      </c>
      <c r="J4949" s="64"/>
      <c r="K4949" s="64"/>
      <c r="L4949" s="10" t="s">
        <v>2887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4"/>
      <c r="AF4949" s="65"/>
      <c r="AG4949" s="8" t="s">
        <v>42</v>
      </c>
      <c r="AH4949" s="10"/>
      <c r="AI4949" t="e">
        <v>#N/A</v>
      </c>
    </row>
    <row r="4950" spans="1:35" ht="14.25" hidden="1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2340</v>
      </c>
      <c r="F4950" s="8" t="s">
        <v>2340</v>
      </c>
      <c r="G4950" s="8" t="s">
        <v>2340</v>
      </c>
      <c r="H4950" s="101" t="s">
        <v>3112</v>
      </c>
      <c r="I4950" s="64" t="s">
        <v>3612</v>
      </c>
      <c r="J4950" s="64"/>
      <c r="K4950" s="64"/>
      <c r="L4950" s="10" t="s">
        <v>2340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4"/>
      <c r="AF4950" s="65"/>
      <c r="AG4950" s="8" t="s">
        <v>51</v>
      </c>
      <c r="AH4950" s="89"/>
      <c r="AI4950" t="e">
        <v>#N/A</v>
      </c>
    </row>
    <row r="4951" spans="1:35" ht="14.25" hidden="1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3123</v>
      </c>
      <c r="I4951" s="64" t="s">
        <v>3612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4"/>
      <c r="AF4951" s="65"/>
      <c r="AG4951" s="8" t="s">
        <v>51</v>
      </c>
      <c r="AH4951" s="10"/>
      <c r="AI4951" t="e">
        <v>#N/A</v>
      </c>
    </row>
    <row r="4952" spans="1:35" ht="14.25" hidden="1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3124</v>
      </c>
      <c r="I4952" s="64" t="s">
        <v>3612</v>
      </c>
      <c r="J4952" s="64"/>
      <c r="K4952" s="64"/>
      <c r="L4952" s="10" t="s">
        <v>3125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4"/>
      <c r="AF4952" s="65"/>
      <c r="AG4952" s="8" t="s">
        <v>42</v>
      </c>
      <c r="AH4952" s="10"/>
      <c r="AI4952" t="e">
        <v>#N/A</v>
      </c>
    </row>
    <row r="4953" spans="1:35" ht="14.25" hidden="1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3112</v>
      </c>
      <c r="I4953" s="64" t="s">
        <v>3612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4"/>
      <c r="AF4953" s="65"/>
      <c r="AG4953" s="8" t="s">
        <v>42</v>
      </c>
      <c r="AH4953" s="89"/>
      <c r="AI4953" t="e">
        <v>#N/A</v>
      </c>
    </row>
    <row r="4954" spans="1:35" ht="14.25" hidden="1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3112</v>
      </c>
      <c r="I4954" s="64" t="s">
        <v>3612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4"/>
      <c r="AF4954" s="65"/>
      <c r="AG4954" s="8" t="s">
        <v>42</v>
      </c>
      <c r="AH4954" s="89"/>
      <c r="AI4954" t="e">
        <v>#N/A</v>
      </c>
    </row>
    <row r="4955" spans="1:35" ht="14.25" hidden="1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3104</v>
      </c>
      <c r="I4955" s="64" t="s">
        <v>3612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4"/>
      <c r="AF4955" s="65"/>
      <c r="AG4955" s="8" t="s">
        <v>51</v>
      </c>
      <c r="AH4955" s="89">
        <v>0</v>
      </c>
      <c r="AI4955" t="e">
        <v>#N/A</v>
      </c>
    </row>
    <row r="4956" spans="1:35" ht="14.25" hidden="1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3101</v>
      </c>
      <c r="I4956" s="64" t="s">
        <v>3612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4"/>
      <c r="AF4956" s="65"/>
      <c r="AG4956" s="8" t="s">
        <v>51</v>
      </c>
      <c r="AH4956" s="89">
        <v>0</v>
      </c>
      <c r="AI4956" t="e">
        <v>#N/A</v>
      </c>
    </row>
    <row r="4957" spans="1:35" ht="14.25" hidden="1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3123</v>
      </c>
      <c r="I4957" s="64" t="s">
        <v>3612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4"/>
      <c r="AF4957" s="65"/>
      <c r="AG4957" s="8" t="s">
        <v>42</v>
      </c>
      <c r="AH4957" s="10"/>
      <c r="AI4957" t="e">
        <v>#N/A</v>
      </c>
    </row>
    <row r="4958" spans="1:35" ht="14.25" hidden="1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1838</v>
      </c>
      <c r="F4958" s="8" t="s">
        <v>1838</v>
      </c>
      <c r="G4958" s="8" t="s">
        <v>1838</v>
      </c>
      <c r="H4958" s="101" t="s">
        <v>3123</v>
      </c>
      <c r="I4958" s="64" t="s">
        <v>3612</v>
      </c>
      <c r="J4958" s="64"/>
      <c r="K4958" s="64"/>
      <c r="L4958" s="10" t="s">
        <v>1838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4"/>
      <c r="AF4958" s="65"/>
      <c r="AG4958" s="8" t="s">
        <v>42</v>
      </c>
      <c r="AH4958" s="10"/>
      <c r="AI4958" t="e">
        <v>#N/A</v>
      </c>
    </row>
    <row r="4959" spans="1:35" ht="14.25" hidden="1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3126</v>
      </c>
      <c r="I4959" s="64" t="s">
        <v>3612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4"/>
      <c r="AF4959" s="65"/>
      <c r="AG4959" s="8" t="s">
        <v>51</v>
      </c>
      <c r="AH4959" s="10">
        <v>0</v>
      </c>
      <c r="AI4959" t="e">
        <v>#N/A</v>
      </c>
    </row>
    <row r="4960" spans="1:35" ht="14.25" hidden="1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3129</v>
      </c>
      <c r="F4960" s="8" t="s">
        <v>3129</v>
      </c>
      <c r="G4960" s="8" t="s">
        <v>3129</v>
      </c>
      <c r="H4960" s="101" t="s">
        <v>2838</v>
      </c>
      <c r="I4960" s="64" t="s">
        <v>2839</v>
      </c>
      <c r="J4960" s="64" t="s">
        <v>2840</v>
      </c>
      <c r="K4960" s="64" t="s">
        <v>32</v>
      </c>
      <c r="L4960" s="8" t="s">
        <v>3129</v>
      </c>
      <c r="M4960" s="64"/>
      <c r="N4960" s="8" t="s">
        <v>3079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4"/>
      <c r="AF4960" s="65"/>
      <c r="AG4960" s="8" t="s">
        <v>51</v>
      </c>
      <c r="AH4960" s="10">
        <v>0</v>
      </c>
      <c r="AI4960" t="e">
        <v>#N/A</v>
      </c>
    </row>
    <row r="4961" spans="1:35" ht="14.25" hidden="1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2838</v>
      </c>
      <c r="I4961" s="64" t="s">
        <v>2839</v>
      </c>
      <c r="J4961" s="64" t="s">
        <v>2840</v>
      </c>
      <c r="K4961" s="64" t="s">
        <v>32</v>
      </c>
      <c r="L4961" s="8" t="s">
        <v>317</v>
      </c>
      <c r="M4961" s="64"/>
      <c r="N4961" s="8" t="s">
        <v>3079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4"/>
      <c r="AF4961" s="65"/>
      <c r="AG4961" s="8" t="s">
        <v>42</v>
      </c>
      <c r="AH4961" s="10">
        <v>0</v>
      </c>
      <c r="AI4961" t="e">
        <v>#N/A</v>
      </c>
    </row>
    <row r="4962" spans="1:35" ht="14.25" hidden="1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2838</v>
      </c>
      <c r="I4962" s="64" t="s">
        <v>2839</v>
      </c>
      <c r="J4962" s="64" t="s">
        <v>2840</v>
      </c>
      <c r="K4962" s="64" t="s">
        <v>32</v>
      </c>
      <c r="L4962" s="8" t="s">
        <v>805</v>
      </c>
      <c r="M4962" s="64"/>
      <c r="N4962" s="8" t="s">
        <v>3079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4"/>
      <c r="AF4962" s="65"/>
      <c r="AG4962" s="8" t="s">
        <v>42</v>
      </c>
      <c r="AH4962" s="10">
        <v>0</v>
      </c>
      <c r="AI4962" t="e">
        <v>#N/A</v>
      </c>
    </row>
    <row r="4963" spans="1:35" ht="14.25" hidden="1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2838</v>
      </c>
      <c r="I4963" s="64" t="s">
        <v>2839</v>
      </c>
      <c r="J4963" s="64" t="s">
        <v>2840</v>
      </c>
      <c r="K4963" s="64" t="s">
        <v>32</v>
      </c>
      <c r="L4963" s="8" t="s">
        <v>713</v>
      </c>
      <c r="M4963" s="64"/>
      <c r="N4963" s="8" t="s">
        <v>3079</v>
      </c>
      <c r="O4963" s="8" t="s">
        <v>80</v>
      </c>
      <c r="P4963" s="10">
        <v>0</v>
      </c>
      <c r="Q4963" s="162"/>
      <c r="R4963" s="65" t="s">
        <v>3577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4" t="s">
        <v>3578</v>
      </c>
      <c r="AF4963" s="65"/>
      <c r="AG4963" s="8" t="s">
        <v>51</v>
      </c>
      <c r="AH4963" s="10">
        <v>0</v>
      </c>
      <c r="AI4963" t="e">
        <v>#N/A</v>
      </c>
    </row>
    <row r="4964" spans="1:35" ht="14.25" hidden="1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3131</v>
      </c>
      <c r="G4964" s="8" t="s">
        <v>542</v>
      </c>
      <c r="H4964" s="101" t="s">
        <v>2838</v>
      </c>
      <c r="I4964" s="64" t="s">
        <v>2839</v>
      </c>
      <c r="J4964" s="64" t="s">
        <v>2840</v>
      </c>
      <c r="K4964" s="64" t="s">
        <v>32</v>
      </c>
      <c r="L4964" s="8" t="s">
        <v>542</v>
      </c>
      <c r="M4964" s="64"/>
      <c r="N4964" s="8" t="s">
        <v>3079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4"/>
      <c r="AF4964" s="65"/>
      <c r="AG4964" s="8" t="s">
        <v>42</v>
      </c>
      <c r="AH4964" s="10">
        <v>0</v>
      </c>
      <c r="AI4964" t="e">
        <v>#N/A</v>
      </c>
    </row>
    <row r="4965" spans="1:35" ht="14.25" hidden="1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3133</v>
      </c>
      <c r="F4965" s="8" t="s">
        <v>3133</v>
      </c>
      <c r="G4965" s="8" t="s">
        <v>3133</v>
      </c>
      <c r="H4965" s="101" t="s">
        <v>2838</v>
      </c>
      <c r="I4965" s="64" t="s">
        <v>2839</v>
      </c>
      <c r="J4965" s="64" t="s">
        <v>2840</v>
      </c>
      <c r="K4965" s="64" t="s">
        <v>32</v>
      </c>
      <c r="L4965" s="8" t="s">
        <v>3133</v>
      </c>
      <c r="M4965" s="64"/>
      <c r="N4965" s="8" t="s">
        <v>3079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4"/>
      <c r="AF4965" s="65"/>
      <c r="AG4965" s="8" t="s">
        <v>51</v>
      </c>
      <c r="AH4965" s="10">
        <v>0</v>
      </c>
      <c r="AI4965" t="e">
        <v>#N/A</v>
      </c>
    </row>
    <row r="4966" spans="1:35" ht="14.25" hidden="1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2838</v>
      </c>
      <c r="I4966" s="64" t="s">
        <v>2839</v>
      </c>
      <c r="J4966" s="64" t="s">
        <v>2840</v>
      </c>
      <c r="K4966" s="64" t="s">
        <v>32</v>
      </c>
      <c r="L4966" s="8" t="s">
        <v>1143</v>
      </c>
      <c r="M4966" s="64"/>
      <c r="N4966" s="8" t="s">
        <v>3237</v>
      </c>
      <c r="O4966" s="8" t="s">
        <v>80</v>
      </c>
      <c r="P4966" s="10">
        <v>0</v>
      </c>
      <c r="Q4966" s="162"/>
      <c r="R4966" s="65" t="s">
        <v>3579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4"/>
      <c r="AF4966" s="65"/>
      <c r="AG4966" s="8" t="s">
        <v>42</v>
      </c>
      <c r="AH4966" s="10">
        <v>0</v>
      </c>
      <c r="AI4966" t="e">
        <v>#N/A</v>
      </c>
    </row>
    <row r="4967" spans="1:35" ht="14.25" hidden="1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2838</v>
      </c>
      <c r="I4967" s="64" t="s">
        <v>2839</v>
      </c>
      <c r="J4967" s="64" t="s">
        <v>2840</v>
      </c>
      <c r="K4967" s="64" t="s">
        <v>32</v>
      </c>
      <c r="L4967" s="8" t="s">
        <v>1143</v>
      </c>
      <c r="M4967" s="64"/>
      <c r="N4967" s="8" t="s">
        <v>3079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4"/>
      <c r="AF4967" s="65"/>
      <c r="AG4967" s="8" t="s">
        <v>42</v>
      </c>
      <c r="AH4967" s="10">
        <v>0</v>
      </c>
      <c r="AI4967" t="e">
        <v>#N/A</v>
      </c>
    </row>
    <row r="4968" spans="1:35" ht="14.25" hidden="1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1887</v>
      </c>
      <c r="F4968" s="8" t="s">
        <v>1888</v>
      </c>
      <c r="G4968" s="8" t="s">
        <v>1887</v>
      </c>
      <c r="H4968" s="101" t="s">
        <v>2838</v>
      </c>
      <c r="I4968" s="64" t="s">
        <v>2839</v>
      </c>
      <c r="J4968" s="64" t="s">
        <v>2840</v>
      </c>
      <c r="K4968" s="64" t="s">
        <v>32</v>
      </c>
      <c r="L4968" s="8" t="s">
        <v>1887</v>
      </c>
      <c r="M4968" s="64"/>
      <c r="N4968" s="8" t="s">
        <v>3079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4"/>
      <c r="AF4968" s="65"/>
      <c r="AG4968" s="8" t="s">
        <v>42</v>
      </c>
      <c r="AH4968" s="10">
        <v>0</v>
      </c>
      <c r="AI4968" t="e">
        <v>#N/A</v>
      </c>
    </row>
    <row r="4969" spans="1:35" ht="14.25" hidden="1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2864</v>
      </c>
      <c r="F4969" s="8" t="s">
        <v>2864</v>
      </c>
      <c r="G4969" s="8" t="s">
        <v>2864</v>
      </c>
      <c r="H4969" s="101" t="s">
        <v>2838</v>
      </c>
      <c r="I4969" s="64" t="s">
        <v>2839</v>
      </c>
      <c r="J4969" s="64" t="s">
        <v>2840</v>
      </c>
      <c r="K4969" s="64" t="s">
        <v>32</v>
      </c>
      <c r="L4969" s="8" t="s">
        <v>2864</v>
      </c>
      <c r="M4969" s="64"/>
      <c r="N4969" s="8" t="s">
        <v>3079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4"/>
      <c r="AF4969" s="65"/>
      <c r="AG4969" s="8" t="s">
        <v>42</v>
      </c>
      <c r="AH4969" s="10">
        <v>0</v>
      </c>
      <c r="AI4969" t="e">
        <v>#N/A</v>
      </c>
    </row>
    <row r="4970" spans="1:35" ht="14.25" hidden="1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3086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4" t="s">
        <v>3234</v>
      </c>
      <c r="AF4970" s="65"/>
      <c r="AG4970" s="65" t="s">
        <v>42</v>
      </c>
      <c r="AH4970" s="65">
        <v>0</v>
      </c>
      <c r="AI4970" t="e">
        <v>#N/A</v>
      </c>
    </row>
    <row r="4971" spans="1:35" ht="14.25" hidden="1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2319</v>
      </c>
      <c r="I4971" s="64" t="s">
        <v>106</v>
      </c>
      <c r="J4971" s="64" t="s">
        <v>3357</v>
      </c>
      <c r="K4971" s="64" t="s">
        <v>32</v>
      </c>
      <c r="L4971" s="65" t="s">
        <v>3236</v>
      </c>
      <c r="M4971" s="64"/>
      <c r="N4971" s="65" t="s">
        <v>3237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4" t="s">
        <v>3580</v>
      </c>
      <c r="AF4971" s="65"/>
      <c r="AG4971" s="65" t="s">
        <v>42</v>
      </c>
      <c r="AH4971" s="65">
        <v>0</v>
      </c>
      <c r="AI4971" t="e">
        <v>#N/A</v>
      </c>
    </row>
    <row r="4972" spans="1:35" ht="14.25" hidden="1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3086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4" t="s">
        <v>3581</v>
      </c>
      <c r="AF4972" s="65"/>
      <c r="AG4972" s="65" t="s">
        <v>42</v>
      </c>
      <c r="AH4972" s="65">
        <v>0</v>
      </c>
      <c r="AI4972" t="e">
        <v>#N/A</v>
      </c>
    </row>
    <row r="4973" spans="1:35" ht="14.25" hidden="1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3086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4" t="s">
        <v>3580</v>
      </c>
      <c r="AF4973" s="65"/>
      <c r="AG4973" s="65" t="s">
        <v>51</v>
      </c>
      <c r="AH4973" s="65">
        <v>0</v>
      </c>
      <c r="AI4973" t="e">
        <v>#N/A</v>
      </c>
    </row>
    <row r="4974" spans="1:35" ht="14.25" hidden="1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3582</v>
      </c>
      <c r="M4974" s="64"/>
      <c r="N4974" s="65" t="s">
        <v>3086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4" t="s">
        <v>3252</v>
      </c>
      <c r="AF4974" s="65"/>
      <c r="AG4974" s="65"/>
      <c r="AH4974" s="65"/>
      <c r="AI4974" t="e">
        <v>#N/A</v>
      </c>
    </row>
    <row r="4975" spans="1:35" ht="14.25" hidden="1" customHeight="1">
      <c r="A4975" s="7">
        <v>43862</v>
      </c>
      <c r="B4975" s="65" t="s">
        <v>32</v>
      </c>
      <c r="C4975" s="65" t="s">
        <v>188</v>
      </c>
      <c r="D4975" s="65" t="s">
        <v>3583</v>
      </c>
      <c r="E4975" s="65" t="s">
        <v>3584</v>
      </c>
      <c r="F4975" s="65" t="s">
        <v>3584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3585</v>
      </c>
      <c r="M4975" s="64"/>
      <c r="N4975" s="65" t="s">
        <v>3086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4" t="s">
        <v>3252</v>
      </c>
      <c r="AF4975" s="65"/>
      <c r="AG4975" s="65"/>
      <c r="AH4975" s="65"/>
      <c r="AI4975" t="e">
        <v>#N/A</v>
      </c>
    </row>
    <row r="4976" spans="1:35" ht="14.25" hidden="1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3586</v>
      </c>
      <c r="F4976" s="65" t="s">
        <v>3587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3588</v>
      </c>
      <c r="M4976" s="64"/>
      <c r="N4976" s="65" t="s">
        <v>3086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4" t="s">
        <v>3252</v>
      </c>
      <c r="AF4976" s="65"/>
      <c r="AG4976" s="65"/>
      <c r="AH4976" s="65"/>
      <c r="AI4976" t="e">
        <v>#N/A</v>
      </c>
    </row>
    <row r="4977" spans="1:35" ht="14.25" hidden="1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3586</v>
      </c>
      <c r="F4977" s="65" t="s">
        <v>3586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3086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4" t="s">
        <v>3252</v>
      </c>
      <c r="AF4977" s="65"/>
      <c r="AG4977" s="65"/>
      <c r="AH4977" s="65"/>
      <c r="AI4977" t="e">
        <v>#N/A</v>
      </c>
    </row>
    <row r="4978" spans="1:35" ht="14.25" hidden="1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3086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4" t="s">
        <v>3589</v>
      </c>
      <c r="AF4978" s="65"/>
      <c r="AG4978" s="65" t="s">
        <v>42</v>
      </c>
      <c r="AH4978" s="65">
        <v>0</v>
      </c>
      <c r="AI4978" t="e">
        <v>#N/A</v>
      </c>
    </row>
    <row r="4979" spans="1:35" ht="14.25" hidden="1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3590</v>
      </c>
      <c r="F4979" s="65" t="s">
        <v>3590</v>
      </c>
      <c r="G4979" s="65" t="s">
        <v>3590</v>
      </c>
      <c r="H4979" s="106" t="s">
        <v>2952</v>
      </c>
      <c r="I4979" s="64" t="s">
        <v>2953</v>
      </c>
      <c r="J4979" s="64" t="s">
        <v>2954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3504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4"/>
      <c r="AF4979" s="65"/>
      <c r="AG4979" s="65"/>
      <c r="AH4979" s="65"/>
      <c r="AI4979" t="e">
        <v>#N/A</v>
      </c>
    </row>
    <row r="4980" spans="1:35" ht="14.25" hidden="1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3591</v>
      </c>
      <c r="F4980" s="65" t="s">
        <v>3592</v>
      </c>
      <c r="G4980" s="65" t="s">
        <v>1676</v>
      </c>
      <c r="H4980" s="106" t="s">
        <v>2838</v>
      </c>
      <c r="I4980" s="64" t="s">
        <v>2839</v>
      </c>
      <c r="J4980" s="64" t="s">
        <v>2840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3510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64"/>
      <c r="AF4980" s="90"/>
      <c r="AG4980" s="90"/>
      <c r="AH4980" s="90"/>
      <c r="AI4980" t="e">
        <v>#N/A</v>
      </c>
    </row>
    <row r="4981" spans="1:35" ht="14.25" hidden="1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3593</v>
      </c>
      <c r="F4981" s="65" t="s">
        <v>3594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3510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64"/>
      <c r="AF4981" s="90"/>
      <c r="AG4981" s="90"/>
      <c r="AH4981" s="90"/>
      <c r="AI4981" t="e">
        <v>#N/A</v>
      </c>
    </row>
    <row r="4982" spans="1:35" ht="14.25" hidden="1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3510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64"/>
      <c r="AF4982" s="90"/>
      <c r="AG4982" s="90"/>
      <c r="AH4982" s="90"/>
      <c r="AI4982" t="e">
        <v>#N/A</v>
      </c>
    </row>
    <row r="4983" spans="1:35" ht="14.25" hidden="1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3510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64"/>
      <c r="AF4983" s="90"/>
      <c r="AG4983" s="90"/>
      <c r="AH4983" s="90"/>
      <c r="AI4983" t="e">
        <v>#N/A</v>
      </c>
    </row>
    <row r="4984" spans="1:35" ht="14.25" hidden="1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3510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64"/>
      <c r="AF4984" s="90"/>
      <c r="AG4984" s="90"/>
      <c r="AH4984" s="90"/>
      <c r="AI4984" t="e">
        <v>#N/A</v>
      </c>
    </row>
    <row r="4985" spans="1:35" ht="14.25" hidden="1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3595</v>
      </c>
      <c r="F4985" s="65" t="s">
        <v>3596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3510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/>
      <c r="AH4985" s="90"/>
      <c r="AI4985" t="e">
        <v>#N/A</v>
      </c>
    </row>
    <row r="4986" spans="1:35" ht="14.25" hidden="1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3597</v>
      </c>
      <c r="F4986" s="65" t="s">
        <v>3598</v>
      </c>
      <c r="G4986" s="65" t="s">
        <v>485</v>
      </c>
      <c r="H4986" s="106" t="s">
        <v>3175</v>
      </c>
      <c r="I4986" s="64" t="s">
        <v>106</v>
      </c>
      <c r="J4986" s="64" t="s">
        <v>3176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3510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64"/>
      <c r="AF4986" s="90"/>
      <c r="AG4986" s="90"/>
      <c r="AH4986" s="90"/>
      <c r="AI4986" t="e">
        <v>#N/A</v>
      </c>
    </row>
    <row r="4987" spans="1:35" ht="14.25" hidden="1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3599</v>
      </c>
      <c r="F4987" s="65" t="s">
        <v>3599</v>
      </c>
      <c r="G4987" s="65" t="s">
        <v>1143</v>
      </c>
      <c r="H4987" s="106" t="s">
        <v>3139</v>
      </c>
      <c r="I4987" s="64" t="s">
        <v>1995</v>
      </c>
      <c r="J4987" s="64" t="s">
        <v>3337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3510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64"/>
      <c r="AF4987" s="90"/>
      <c r="AG4987" s="90"/>
      <c r="AH4987" s="90"/>
      <c r="AI4987" t="e">
        <v>#N/A</v>
      </c>
    </row>
    <row r="4988" spans="1:35" ht="14.25" hidden="1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3600</v>
      </c>
      <c r="F4988" s="65" t="s">
        <v>3601</v>
      </c>
      <c r="G4988" s="65" t="s">
        <v>312</v>
      </c>
      <c r="H4988" s="106" t="s">
        <v>3602</v>
      </c>
      <c r="I4988" s="64" t="s">
        <v>37</v>
      </c>
      <c r="J4988" s="65" t="s">
        <v>3323</v>
      </c>
      <c r="K4988" s="64" t="s">
        <v>32</v>
      </c>
      <c r="L4988" s="65"/>
      <c r="M4988" s="64"/>
      <c r="N4988" s="65" t="s">
        <v>3363</v>
      </c>
      <c r="O4988" s="65" t="s">
        <v>80</v>
      </c>
      <c r="P4988" s="10">
        <v>0</v>
      </c>
      <c r="Q4988" s="179"/>
      <c r="R4988" s="65" t="s">
        <v>3510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65"/>
      <c r="AF4988" s="90"/>
      <c r="AG4988" s="90"/>
      <c r="AH4988" s="90"/>
      <c r="AI4988" t="e">
        <v>#N/A</v>
      </c>
    </row>
    <row r="4989" spans="1:35" ht="14.25" hidden="1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3603</v>
      </c>
      <c r="F4989" s="65" t="s">
        <v>3603</v>
      </c>
      <c r="G4989" s="65" t="s">
        <v>365</v>
      </c>
      <c r="H4989" s="106" t="s">
        <v>3602</v>
      </c>
      <c r="I4989" s="64" t="s">
        <v>37</v>
      </c>
      <c r="J4989" s="65" t="s">
        <v>3323</v>
      </c>
      <c r="K4989" s="64" t="s">
        <v>32</v>
      </c>
      <c r="L4989" s="65"/>
      <c r="M4989" s="64"/>
      <c r="N4989" s="65" t="s">
        <v>3365</v>
      </c>
      <c r="O4989" s="65" t="s">
        <v>80</v>
      </c>
      <c r="P4989" s="10">
        <v>0</v>
      </c>
      <c r="Q4989" s="179"/>
      <c r="R4989" s="65" t="s">
        <v>3510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65"/>
      <c r="AF4989" s="90"/>
      <c r="AG4989" s="90"/>
      <c r="AH4989" s="90"/>
      <c r="AI4989" t="e">
        <v>#N/A</v>
      </c>
    </row>
    <row r="4990" spans="1:35" ht="14.25" hidden="1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3600</v>
      </c>
      <c r="F4990" s="65" t="s">
        <v>3604</v>
      </c>
      <c r="G4990" s="65" t="s">
        <v>312</v>
      </c>
      <c r="H4990" s="106" t="s">
        <v>3602</v>
      </c>
      <c r="I4990" s="64" t="s">
        <v>37</v>
      </c>
      <c r="J4990" s="65" t="s">
        <v>3323</v>
      </c>
      <c r="K4990" s="64" t="s">
        <v>32</v>
      </c>
      <c r="L4990" s="65"/>
      <c r="M4990" s="64"/>
      <c r="N4990" s="65" t="s">
        <v>3363</v>
      </c>
      <c r="O4990" s="65" t="s">
        <v>80</v>
      </c>
      <c r="P4990" s="10">
        <v>0</v>
      </c>
      <c r="Q4990" s="179"/>
      <c r="R4990" s="65" t="s">
        <v>3510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65"/>
      <c r="AF4990" s="90"/>
      <c r="AG4990" s="90"/>
      <c r="AH4990" s="90"/>
      <c r="AI4990" t="e">
        <v>#N/A</v>
      </c>
    </row>
    <row r="4991" spans="1:35" ht="14.25" hidden="1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3605</v>
      </c>
      <c r="F4991" s="65" t="s">
        <v>3605</v>
      </c>
      <c r="G4991" s="65" t="s">
        <v>3617</v>
      </c>
      <c r="H4991" s="106" t="s">
        <v>3333</v>
      </c>
      <c r="I4991" s="64" t="s">
        <v>1995</v>
      </c>
      <c r="J4991" s="64" t="s">
        <v>1996</v>
      </c>
      <c r="K4991" s="64" t="s">
        <v>32</v>
      </c>
      <c r="L4991" s="65"/>
      <c r="M4991" s="64"/>
      <c r="N4991" s="65" t="s">
        <v>3365</v>
      </c>
      <c r="O4991" s="65" t="s">
        <v>80</v>
      </c>
      <c r="P4991" s="10">
        <v>0</v>
      </c>
      <c r="Q4991" s="179"/>
      <c r="R4991" s="65" t="s">
        <v>3510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64"/>
      <c r="AF4991" s="90"/>
      <c r="AG4991" s="90"/>
      <c r="AH4991" s="90"/>
      <c r="AI4991" t="e">
        <v>#N/A</v>
      </c>
    </row>
    <row r="4992" spans="1:35" ht="14.25" hidden="1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3604</v>
      </c>
      <c r="G4992" s="65" t="s">
        <v>312</v>
      </c>
      <c r="H4992" s="106" t="s">
        <v>3333</v>
      </c>
      <c r="I4992" s="64" t="s">
        <v>1995</v>
      </c>
      <c r="J4992" s="64" t="s">
        <v>1996</v>
      </c>
      <c r="K4992" s="64" t="s">
        <v>32</v>
      </c>
      <c r="L4992" s="65"/>
      <c r="M4992" s="64"/>
      <c r="N4992" s="65" t="s">
        <v>3365</v>
      </c>
      <c r="O4992" s="65" t="s">
        <v>80</v>
      </c>
      <c r="P4992" s="10">
        <v>0</v>
      </c>
      <c r="Q4992" s="179"/>
      <c r="R4992" s="65" t="s">
        <v>3510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64"/>
      <c r="AF4992" s="90"/>
      <c r="AG4992" s="90"/>
      <c r="AH4992" s="90"/>
      <c r="AI4992" t="e">
        <v>#N/A</v>
      </c>
    </row>
    <row r="4993" spans="1:35" ht="14.25" hidden="1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3606</v>
      </c>
      <c r="G4993" s="65" t="s">
        <v>312</v>
      </c>
      <c r="H4993" s="106" t="s">
        <v>3333</v>
      </c>
      <c r="I4993" s="64" t="s">
        <v>1995</v>
      </c>
      <c r="J4993" s="64" t="s">
        <v>1996</v>
      </c>
      <c r="K4993" s="64" t="s">
        <v>32</v>
      </c>
      <c r="L4993" s="65"/>
      <c r="M4993" s="64"/>
      <c r="N4993" s="65" t="s">
        <v>3363</v>
      </c>
      <c r="O4993" s="65" t="s">
        <v>80</v>
      </c>
      <c r="P4993" s="10">
        <v>0</v>
      </c>
      <c r="Q4993" s="179"/>
      <c r="R4993" s="65" t="s">
        <v>3510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64"/>
      <c r="AF4993" s="90"/>
      <c r="AG4993" s="90"/>
      <c r="AH4993" s="90"/>
      <c r="AI4993" t="e">
        <v>#N/A</v>
      </c>
    </row>
    <row r="4994" spans="1:35" ht="14.25" hidden="1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3604</v>
      </c>
      <c r="G4994" s="65" t="s">
        <v>312</v>
      </c>
      <c r="H4994" s="106" t="s">
        <v>3333</v>
      </c>
      <c r="I4994" s="64" t="s">
        <v>1995</v>
      </c>
      <c r="J4994" s="64" t="s">
        <v>1996</v>
      </c>
      <c r="K4994" s="64" t="s">
        <v>32</v>
      </c>
      <c r="L4994" s="65"/>
      <c r="M4994" s="64"/>
      <c r="N4994" s="65" t="s">
        <v>3363</v>
      </c>
      <c r="O4994" s="65" t="s">
        <v>80</v>
      </c>
      <c r="P4994" s="10">
        <v>0</v>
      </c>
      <c r="Q4994" s="179"/>
      <c r="R4994" s="65" t="s">
        <v>3510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64"/>
      <c r="AF4994" s="90"/>
      <c r="AG4994" s="90"/>
      <c r="AH4994" s="90"/>
      <c r="AI4994" t="e">
        <v>#N/A</v>
      </c>
    </row>
    <row r="4995" spans="1:35" ht="14.25" hidden="1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3590</v>
      </c>
      <c r="F4995" s="64" t="s">
        <v>3590</v>
      </c>
      <c r="G4995" s="64" t="s">
        <v>3590</v>
      </c>
      <c r="H4995" s="106" t="s">
        <v>3607</v>
      </c>
      <c r="I4995" s="64" t="s">
        <v>2953</v>
      </c>
      <c r="J4995" s="64" t="s">
        <v>2954</v>
      </c>
      <c r="K4995" s="64" t="s">
        <v>32</v>
      </c>
      <c r="L4995" s="90"/>
      <c r="M4995" s="64"/>
      <c r="N4995" s="65" t="s">
        <v>3363</v>
      </c>
      <c r="O4995" s="65" t="s">
        <v>80</v>
      </c>
      <c r="P4995" s="10">
        <v>0</v>
      </c>
      <c r="Q4995" s="179"/>
      <c r="R4995" s="65" t="s">
        <v>3504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64"/>
      <c r="AF4995" s="90"/>
      <c r="AG4995" s="90"/>
      <c r="AH4995" s="90"/>
      <c r="AI4995" t="e">
        <v>#N/A</v>
      </c>
    </row>
    <row r="4996" spans="1:35" ht="14.25" hidden="1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3257</v>
      </c>
      <c r="I4996" s="64" t="s">
        <v>106</v>
      </c>
      <c r="J4996" s="64" t="s">
        <v>3361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64" t="s">
        <v>3608</v>
      </c>
      <c r="AF4996" s="92"/>
      <c r="AG4996" s="92" t="s">
        <v>42</v>
      </c>
      <c r="AH4996" s="92">
        <v>0</v>
      </c>
      <c r="AI4996" t="e">
        <v>#N/A</v>
      </c>
    </row>
    <row r="4997" spans="1:35" ht="14.25" hidden="1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3257</v>
      </c>
      <c r="I4997" s="64" t="s">
        <v>106</v>
      </c>
      <c r="J4997" s="64" t="s">
        <v>3361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64" t="s">
        <v>3608</v>
      </c>
      <c r="AF4997" s="92"/>
      <c r="AG4997" s="92" t="s">
        <v>42</v>
      </c>
      <c r="AH4997" s="92">
        <v>0</v>
      </c>
      <c r="AI4997" t="e">
        <v>#N/A</v>
      </c>
    </row>
    <row r="4998" spans="1:35" ht="14.25" hidden="1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3257</v>
      </c>
      <c r="I4998" s="64" t="s">
        <v>106</v>
      </c>
      <c r="J4998" s="64" t="s">
        <v>3361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64" t="s">
        <v>3608</v>
      </c>
      <c r="AF4998" s="92"/>
      <c r="AG4998" s="92" t="s">
        <v>42</v>
      </c>
      <c r="AH4998" s="92">
        <v>0</v>
      </c>
      <c r="AI4998" t="e">
        <v>#N/A</v>
      </c>
    </row>
    <row r="4999" spans="1:35" ht="14.25" hidden="1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3257</v>
      </c>
      <c r="I4999" s="64" t="s">
        <v>106</v>
      </c>
      <c r="J4999" s="64" t="s">
        <v>3361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64" t="s">
        <v>3608</v>
      </c>
      <c r="AF4999" s="92"/>
      <c r="AG4999" s="92" t="s">
        <v>42</v>
      </c>
      <c r="AH4999" s="92">
        <v>0</v>
      </c>
      <c r="AI4999" t="e">
        <v>#N/A</v>
      </c>
    </row>
    <row r="5000" spans="1:35" ht="14.25" hidden="1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3257</v>
      </c>
      <c r="I5000" s="64" t="s">
        <v>106</v>
      </c>
      <c r="J5000" s="64" t="s">
        <v>3361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64" t="s">
        <v>3608</v>
      </c>
      <c r="AF5000" s="92"/>
      <c r="AG5000" s="92" t="s">
        <v>42</v>
      </c>
      <c r="AH5000" s="92">
        <v>0</v>
      </c>
      <c r="AI5000" t="e">
        <v>#N/A</v>
      </c>
    </row>
    <row r="5001" spans="1:35" ht="14.25" hidden="1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3257</v>
      </c>
      <c r="I5001" s="64" t="s">
        <v>106</v>
      </c>
      <c r="J5001" s="64" t="s">
        <v>3361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64" t="s">
        <v>3608</v>
      </c>
      <c r="AF5001" s="92"/>
      <c r="AG5001" s="92" t="s">
        <v>42</v>
      </c>
      <c r="AH5001" s="92">
        <v>0</v>
      </c>
      <c r="AI5001" t="e">
        <v>#N/A</v>
      </c>
    </row>
    <row r="5002" spans="1:35" ht="14.25" hidden="1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3257</v>
      </c>
      <c r="I5002" s="64" t="s">
        <v>106</v>
      </c>
      <c r="J5002" s="64" t="s">
        <v>3361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64" t="s">
        <v>3608</v>
      </c>
      <c r="AF5002" s="92"/>
      <c r="AG5002" s="92" t="s">
        <v>42</v>
      </c>
      <c r="AH5002" s="92">
        <v>0</v>
      </c>
      <c r="AI5002" t="e">
        <v>#N/A</v>
      </c>
    </row>
    <row r="5003" spans="1:35" ht="14.25" hidden="1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3257</v>
      </c>
      <c r="I5003" s="64" t="s">
        <v>106</v>
      </c>
      <c r="J5003" s="64" t="s">
        <v>3361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64" t="s">
        <v>3608</v>
      </c>
      <c r="AF5003" s="92"/>
      <c r="AG5003" s="92" t="s">
        <v>42</v>
      </c>
      <c r="AH5003" s="92">
        <v>0</v>
      </c>
      <c r="AI5003" t="e">
        <v>#N/A</v>
      </c>
    </row>
    <row r="5004" spans="1:35" ht="14.25" hidden="1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3257</v>
      </c>
      <c r="I5004" s="64" t="s">
        <v>106</v>
      </c>
      <c r="J5004" s="64" t="s">
        <v>3361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64" t="s">
        <v>3608</v>
      </c>
      <c r="AF5004" s="92"/>
      <c r="AG5004" s="92" t="s">
        <v>42</v>
      </c>
      <c r="AH5004" s="92">
        <v>0</v>
      </c>
      <c r="AI5004" t="e">
        <v>#N/A</v>
      </c>
    </row>
    <row r="5005" spans="1:35" ht="14.25" hidden="1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3257</v>
      </c>
      <c r="I5005" s="64" t="s">
        <v>106</v>
      </c>
      <c r="J5005" s="64" t="s">
        <v>3361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64" t="s">
        <v>3608</v>
      </c>
      <c r="AF5005" s="92"/>
      <c r="AG5005" s="92" t="s">
        <v>42</v>
      </c>
      <c r="AH5005" s="92">
        <v>0</v>
      </c>
      <c r="AI5005" t="e">
        <v>#N/A</v>
      </c>
    </row>
    <row r="5006" spans="1:35" ht="14.25" hidden="1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3257</v>
      </c>
      <c r="I5006" s="64" t="s">
        <v>106</v>
      </c>
      <c r="J5006" s="64" t="s">
        <v>3361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64" t="s">
        <v>3608</v>
      </c>
      <c r="AF5006" s="92"/>
      <c r="AG5006" s="92" t="s">
        <v>51</v>
      </c>
      <c r="AH5006" s="92">
        <v>0</v>
      </c>
      <c r="AI5006" t="e">
        <v>#N/A</v>
      </c>
    </row>
    <row r="5007" spans="1:35" ht="14.25" hidden="1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3257</v>
      </c>
      <c r="I5007" s="64" t="s">
        <v>106</v>
      </c>
      <c r="J5007" s="64" t="s">
        <v>3361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3542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64" t="s">
        <v>3608</v>
      </c>
      <c r="AF5007" s="92"/>
      <c r="AG5007" s="92" t="s">
        <v>42</v>
      </c>
      <c r="AH5007" s="92">
        <v>0</v>
      </c>
      <c r="AI5007" t="e">
        <v>#N/A</v>
      </c>
    </row>
    <row r="5008" spans="1:35" ht="14.25" hidden="1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3257</v>
      </c>
      <c r="I5008" s="64" t="s">
        <v>106</v>
      </c>
      <c r="J5008" s="64" t="s">
        <v>3361</v>
      </c>
      <c r="K5008" s="64" t="s">
        <v>32</v>
      </c>
      <c r="L5008" s="92" t="s">
        <v>1826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64" t="s">
        <v>3608</v>
      </c>
      <c r="AF5008" s="92"/>
      <c r="AG5008" s="92" t="s">
        <v>51</v>
      </c>
      <c r="AH5008" s="92">
        <v>0</v>
      </c>
      <c r="AI5008" t="e">
        <v>#N/A</v>
      </c>
    </row>
    <row r="5009" spans="1:35" ht="14.25" hidden="1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3257</v>
      </c>
      <c r="I5009" s="64" t="s">
        <v>106</v>
      </c>
      <c r="J5009" s="64" t="s">
        <v>3361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64" t="s">
        <v>3608</v>
      </c>
      <c r="AF5009" s="92"/>
      <c r="AG5009" s="92" t="s">
        <v>42</v>
      </c>
      <c r="AH5009" s="92">
        <v>0</v>
      </c>
      <c r="AI5009" t="e">
        <v>#N/A</v>
      </c>
    </row>
    <row r="5010" spans="1:35" ht="14.25" hidden="1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3257</v>
      </c>
      <c r="I5010" s="64" t="s">
        <v>106</v>
      </c>
      <c r="J5010" s="64" t="s">
        <v>3361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64" t="s">
        <v>3608</v>
      </c>
      <c r="AF5010" s="92"/>
      <c r="AG5010" s="92" t="s">
        <v>42</v>
      </c>
      <c r="AH5010" s="92">
        <v>0</v>
      </c>
      <c r="AI5010" t="e">
        <v>#N/A</v>
      </c>
    </row>
    <row r="5011" spans="1:35" ht="14.25" hidden="1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3257</v>
      </c>
      <c r="I5011" s="64" t="s">
        <v>106</v>
      </c>
      <c r="J5011" s="64" t="s">
        <v>3361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64" t="s">
        <v>3608</v>
      </c>
      <c r="AF5011" s="92"/>
      <c r="AG5011" s="92" t="s">
        <v>42</v>
      </c>
      <c r="AH5011" s="92">
        <v>0</v>
      </c>
      <c r="AI5011" t="e">
        <v>#N/A</v>
      </c>
    </row>
    <row r="5012" spans="1:35" ht="14.25" hidden="1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3257</v>
      </c>
      <c r="I5012" s="64" t="s">
        <v>106</v>
      </c>
      <c r="J5012" s="64" t="s">
        <v>3361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64" t="s">
        <v>3608</v>
      </c>
      <c r="AF5012" s="92"/>
      <c r="AG5012" s="92" t="s">
        <v>42</v>
      </c>
      <c r="AH5012" s="92">
        <v>0</v>
      </c>
      <c r="AI5012" t="e">
        <v>#N/A</v>
      </c>
    </row>
    <row r="5013" spans="1:35" ht="14.25" hidden="1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3257</v>
      </c>
      <c r="I5013" s="64" t="s">
        <v>106</v>
      </c>
      <c r="J5013" s="64" t="s">
        <v>3361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64" t="s">
        <v>3608</v>
      </c>
      <c r="AF5013" s="92"/>
      <c r="AG5013" s="92" t="s">
        <v>42</v>
      </c>
      <c r="AH5013" s="92">
        <v>0</v>
      </c>
      <c r="AI5013" t="e">
        <v>#N/A</v>
      </c>
    </row>
    <row r="5014" spans="1:35" ht="14.25" hidden="1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3257</v>
      </c>
      <c r="I5014" s="64" t="s">
        <v>106</v>
      </c>
      <c r="J5014" s="64" t="s">
        <v>3361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64" t="s">
        <v>3608</v>
      </c>
      <c r="AF5014" s="92"/>
      <c r="AG5014" s="95" t="s">
        <v>42</v>
      </c>
      <c r="AH5014" s="93">
        <v>0</v>
      </c>
      <c r="AI5014" t="e">
        <v>#N/A</v>
      </c>
    </row>
    <row r="5015" spans="1:35" ht="14.25" hidden="1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3257</v>
      </c>
      <c r="I5015" s="64" t="s">
        <v>106</v>
      </c>
      <c r="J5015" s="64" t="s">
        <v>3361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64" t="s">
        <v>3608</v>
      </c>
      <c r="AF5015" s="92"/>
      <c r="AG5015" s="95" t="s">
        <v>42</v>
      </c>
      <c r="AH5015" s="93">
        <v>0</v>
      </c>
      <c r="AI5015" t="e">
        <v>#N/A</v>
      </c>
    </row>
    <row r="5016" spans="1:35" ht="14.25" hidden="1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3257</v>
      </c>
      <c r="I5016" s="64" t="s">
        <v>106</v>
      </c>
      <c r="J5016" s="64" t="s">
        <v>3361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64" t="s">
        <v>3608</v>
      </c>
      <c r="AF5016" s="92"/>
      <c r="AG5016" s="95" t="s">
        <v>42</v>
      </c>
      <c r="AH5016" s="93">
        <v>0</v>
      </c>
      <c r="AI5016" t="e">
        <v>#N/A</v>
      </c>
    </row>
    <row r="5017" spans="1:35" ht="14.25" hidden="1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3257</v>
      </c>
      <c r="I5017" s="64" t="s">
        <v>106</v>
      </c>
      <c r="J5017" s="64" t="s">
        <v>3361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64" t="s">
        <v>3608</v>
      </c>
      <c r="AF5017" s="92"/>
      <c r="AG5017" s="95" t="s">
        <v>42</v>
      </c>
      <c r="AH5017" s="93">
        <v>0</v>
      </c>
      <c r="AI5017" t="e">
        <v>#N/A</v>
      </c>
    </row>
    <row r="5018" spans="1:35" ht="14.25" hidden="1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3257</v>
      </c>
      <c r="I5018" s="64" t="s">
        <v>106</v>
      </c>
      <c r="J5018" s="64" t="s">
        <v>3361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64" t="s">
        <v>3608</v>
      </c>
      <c r="AF5018" s="92"/>
      <c r="AG5018" s="95" t="s">
        <v>42</v>
      </c>
      <c r="AH5018" s="93">
        <v>0</v>
      </c>
      <c r="AI5018" t="e">
        <v>#N/A</v>
      </c>
    </row>
    <row r="5019" spans="1:35" ht="14.25" hidden="1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3257</v>
      </c>
      <c r="I5019" s="64" t="s">
        <v>106</v>
      </c>
      <c r="J5019" s="64" t="s">
        <v>3361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64" t="s">
        <v>3608</v>
      </c>
      <c r="AF5019" s="92"/>
      <c r="AG5019" s="95" t="s">
        <v>42</v>
      </c>
      <c r="AH5019" s="93">
        <v>0</v>
      </c>
      <c r="AI5019" t="e">
        <v>#N/A</v>
      </c>
    </row>
    <row r="5020" spans="1:35" ht="14.25" hidden="1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2851</v>
      </c>
      <c r="F5020" s="92" t="s">
        <v>3609</v>
      </c>
      <c r="G5020" s="92" t="s">
        <v>2851</v>
      </c>
      <c r="H5020" s="109" t="s">
        <v>3259</v>
      </c>
      <c r="I5020" s="64" t="s">
        <v>106</v>
      </c>
      <c r="J5020" s="64" t="s">
        <v>3364</v>
      </c>
      <c r="K5020" s="64" t="s">
        <v>32</v>
      </c>
      <c r="L5020" s="92" t="s">
        <v>2851</v>
      </c>
      <c r="M5020" s="92"/>
      <c r="N5020" s="92" t="s">
        <v>3079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64" t="s">
        <v>3608</v>
      </c>
      <c r="AF5020" s="92"/>
      <c r="AG5020" s="92" t="s">
        <v>42</v>
      </c>
      <c r="AH5020" s="99">
        <v>0</v>
      </c>
      <c r="AI5020" t="e">
        <v>#N/A</v>
      </c>
    </row>
    <row r="5021" spans="1:35" ht="14.25" hidden="1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1746</v>
      </c>
      <c r="F5021" s="92" t="s">
        <v>3260</v>
      </c>
      <c r="G5021" s="92" t="s">
        <v>1746</v>
      </c>
      <c r="H5021" s="109" t="s">
        <v>3259</v>
      </c>
      <c r="I5021" s="64" t="s">
        <v>106</v>
      </c>
      <c r="J5021" s="64" t="s">
        <v>3364</v>
      </c>
      <c r="K5021" s="64" t="s">
        <v>32</v>
      </c>
      <c r="L5021" s="92" t="s">
        <v>1746</v>
      </c>
      <c r="M5021" s="92"/>
      <c r="N5021" s="92" t="s">
        <v>3079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64" t="s">
        <v>3608</v>
      </c>
      <c r="AF5021" s="92"/>
      <c r="AG5021" s="92" t="s">
        <v>42</v>
      </c>
      <c r="AH5021" s="99">
        <v>0</v>
      </c>
      <c r="AI5021" t="e">
        <v>#N/A</v>
      </c>
    </row>
    <row r="5022" spans="1:35" ht="14.25" hidden="1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1746</v>
      </c>
      <c r="F5022" s="92" t="s">
        <v>3261</v>
      </c>
      <c r="G5022" s="92" t="s">
        <v>1746</v>
      </c>
      <c r="H5022" s="109" t="s">
        <v>3259</v>
      </c>
      <c r="I5022" s="64" t="s">
        <v>106</v>
      </c>
      <c r="J5022" s="64" t="s">
        <v>3364</v>
      </c>
      <c r="K5022" s="64" t="s">
        <v>32</v>
      </c>
      <c r="L5022" s="92" t="s">
        <v>1746</v>
      </c>
      <c r="M5022" s="92"/>
      <c r="N5022" s="92" t="s">
        <v>3079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64" t="s">
        <v>3608</v>
      </c>
      <c r="AF5022" s="92"/>
      <c r="AG5022" s="92" t="s">
        <v>42</v>
      </c>
      <c r="AH5022" s="99">
        <v>0</v>
      </c>
      <c r="AI5022" t="e">
        <v>#N/A</v>
      </c>
    </row>
    <row r="5023" spans="1:35" ht="14.25" hidden="1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2851</v>
      </c>
      <c r="F5023" s="92" t="s">
        <v>3262</v>
      </c>
      <c r="G5023" s="92" t="s">
        <v>2851</v>
      </c>
      <c r="H5023" s="109" t="s">
        <v>3259</v>
      </c>
      <c r="I5023" s="64" t="s">
        <v>106</v>
      </c>
      <c r="J5023" s="64" t="s">
        <v>3364</v>
      </c>
      <c r="K5023" s="64" t="s">
        <v>32</v>
      </c>
      <c r="L5023" s="92" t="s">
        <v>2851</v>
      </c>
      <c r="M5023" s="92"/>
      <c r="N5023" s="92" t="s">
        <v>3079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64" t="s">
        <v>3608</v>
      </c>
      <c r="AF5023" s="92"/>
      <c r="AG5023" s="92" t="s">
        <v>42</v>
      </c>
      <c r="AH5023" s="99">
        <v>0</v>
      </c>
      <c r="AI5023" t="e">
        <v>#N/A</v>
      </c>
    </row>
    <row r="5024" spans="1:35" ht="14.25" hidden="1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3090</v>
      </c>
      <c r="F5024" s="92" t="s">
        <v>3090</v>
      </c>
      <c r="G5024" s="92" t="s">
        <v>3090</v>
      </c>
      <c r="H5024" s="109" t="s">
        <v>3259</v>
      </c>
      <c r="I5024" s="64" t="s">
        <v>106</v>
      </c>
      <c r="J5024" s="64" t="s">
        <v>3364</v>
      </c>
      <c r="K5024" s="64" t="s">
        <v>32</v>
      </c>
      <c r="L5024" s="92" t="s">
        <v>3090</v>
      </c>
      <c r="M5024" s="92"/>
      <c r="N5024" s="92" t="s">
        <v>57</v>
      </c>
      <c r="O5024" s="92" t="s">
        <v>80</v>
      </c>
      <c r="P5024" s="93">
        <v>0</v>
      </c>
      <c r="Q5024" s="180" t="s">
        <v>3576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64" t="s">
        <v>3608</v>
      </c>
      <c r="AF5024" s="92"/>
      <c r="AG5024" s="92" t="s">
        <v>42</v>
      </c>
      <c r="AH5024" s="99">
        <v>0</v>
      </c>
      <c r="AI5024" t="e">
        <v>#N/A</v>
      </c>
    </row>
    <row r="5025" spans="1:35" ht="14.25" hidden="1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3092</v>
      </c>
      <c r="F5025" s="92" t="s">
        <v>3263</v>
      </c>
      <c r="G5025" s="92" t="s">
        <v>1746</v>
      </c>
      <c r="H5025" s="109" t="s">
        <v>3259</v>
      </c>
      <c r="I5025" s="64" t="s">
        <v>106</v>
      </c>
      <c r="J5025" s="64" t="s">
        <v>3364</v>
      </c>
      <c r="K5025" s="64" t="s">
        <v>32</v>
      </c>
      <c r="L5025" s="92" t="s">
        <v>3092</v>
      </c>
      <c r="M5025" s="92"/>
      <c r="N5025" s="92" t="s">
        <v>57</v>
      </c>
      <c r="O5025" s="92" t="s">
        <v>80</v>
      </c>
      <c r="P5025" s="93">
        <v>0</v>
      </c>
      <c r="Q5025" s="180" t="s">
        <v>3542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64" t="s">
        <v>3608</v>
      </c>
      <c r="AF5025" s="92"/>
      <c r="AG5025" s="92" t="s">
        <v>42</v>
      </c>
      <c r="AH5025" s="99">
        <v>0</v>
      </c>
      <c r="AI5025" t="e">
        <v>#N/A</v>
      </c>
    </row>
    <row r="5026" spans="1:35" ht="14.25" hidden="1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3610</v>
      </c>
      <c r="G5026" s="98" t="s">
        <v>738</v>
      </c>
      <c r="H5026" s="110" t="s">
        <v>3134</v>
      </c>
      <c r="I5026" s="64" t="s">
        <v>106</v>
      </c>
      <c r="J5026" s="64" t="s">
        <v>3135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64" t="s">
        <v>3608</v>
      </c>
      <c r="AF5026" s="92"/>
      <c r="AG5026" s="100" t="s">
        <v>42</v>
      </c>
      <c r="AH5026" s="93">
        <v>0</v>
      </c>
      <c r="AI5026" t="e">
        <v>#N/A</v>
      </c>
    </row>
    <row r="5027" spans="1:35" ht="14.25" hidden="1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1705</v>
      </c>
      <c r="F5027" s="8" t="s">
        <v>1705</v>
      </c>
      <c r="G5027" s="8" t="s">
        <v>1705</v>
      </c>
      <c r="H5027" s="101" t="s">
        <v>1994</v>
      </c>
      <c r="I5027" s="8" t="s">
        <v>1995</v>
      </c>
      <c r="J5027" s="8" t="s">
        <v>1996</v>
      </c>
      <c r="K5027" s="8" t="s">
        <v>32</v>
      </c>
      <c r="L5027" s="8" t="s">
        <v>1706</v>
      </c>
      <c r="M5027" s="24"/>
      <c r="N5027" s="8" t="s">
        <v>3632</v>
      </c>
      <c r="O5027" s="8" t="s">
        <v>41</v>
      </c>
      <c r="P5027" s="24">
        <v>0</v>
      </c>
      <c r="Q5027" s="166" t="s">
        <v>2165</v>
      </c>
      <c r="S5027" s="14">
        <v>43782.84</v>
      </c>
      <c r="U5027" s="12">
        <v>0</v>
      </c>
      <c r="V5027" s="12">
        <f t="shared" ref="V5027:V5029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E5027" s="8"/>
      <c r="AG5027" s="14" t="s">
        <v>42</v>
      </c>
      <c r="AI5027" t="e">
        <v>#N/A</v>
      </c>
    </row>
    <row r="5028" spans="1:35" ht="14.25" hidden="1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1705</v>
      </c>
      <c r="F5028" s="8" t="s">
        <v>1705</v>
      </c>
      <c r="G5028" s="8" t="s">
        <v>1705</v>
      </c>
      <c r="H5028" s="101" t="s">
        <v>1994</v>
      </c>
      <c r="I5028" s="64" t="s">
        <v>1995</v>
      </c>
      <c r="J5028" s="64" t="s">
        <v>1996</v>
      </c>
      <c r="K5028" s="64" t="s">
        <v>32</v>
      </c>
      <c r="L5028" s="8" t="s">
        <v>1706</v>
      </c>
      <c r="M5028" s="64"/>
      <c r="N5028" s="8" t="s">
        <v>3632</v>
      </c>
      <c r="O5028" s="8" t="s">
        <v>41</v>
      </c>
      <c r="P5028" s="24">
        <v>0</v>
      </c>
      <c r="Q5028" s="166" t="s">
        <v>2165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E5028" s="64"/>
      <c r="AG5028" s="14" t="s">
        <v>42</v>
      </c>
      <c r="AI5028" t="e">
        <v>#N/A</v>
      </c>
    </row>
    <row r="5029" spans="1:35" s="188" customFormat="1" ht="14.25" customHeight="1">
      <c r="A5029" s="186">
        <v>43831</v>
      </c>
      <c r="B5029" s="98" t="s">
        <v>32</v>
      </c>
      <c r="C5029" s="98" t="s">
        <v>1516</v>
      </c>
      <c r="D5029" s="98" t="s">
        <v>1554</v>
      </c>
      <c r="E5029" s="92" t="s">
        <v>1526</v>
      </c>
      <c r="F5029" s="194" t="s">
        <v>4523</v>
      </c>
      <c r="G5029" s="98" t="s">
        <v>1526</v>
      </c>
      <c r="H5029" s="98" t="s">
        <v>60</v>
      </c>
      <c r="I5029" s="98" t="s">
        <v>61</v>
      </c>
      <c r="J5029" s="98" t="s">
        <v>62</v>
      </c>
      <c r="K5029" s="98" t="str">
        <f>VLOOKUP(H5029,[1]媒体表!C:T,18,0)</f>
        <v>北京多彩</v>
      </c>
      <c r="L5029" s="98" t="s">
        <v>63</v>
      </c>
      <c r="M5029" s="98"/>
      <c r="N5029" s="98" t="s">
        <v>57</v>
      </c>
      <c r="O5029" s="189" t="s">
        <v>41</v>
      </c>
      <c r="P5029" s="185">
        <v>0.02</v>
      </c>
      <c r="Q5029" s="199"/>
      <c r="R5029" s="92" t="s">
        <v>4482</v>
      </c>
      <c r="T5029" s="95">
        <v>8580956.0199999996</v>
      </c>
      <c r="U5029" s="96">
        <v>6364233.7800000003</v>
      </c>
      <c r="V5029" s="95">
        <f t="shared" si="627"/>
        <v>2216722.2399999993</v>
      </c>
      <c r="W5029" s="95">
        <f t="shared" si="628"/>
        <v>6239444.8823529417</v>
      </c>
      <c r="Y5029" s="96">
        <f t="shared" si="622"/>
        <v>6227444.8823529417</v>
      </c>
      <c r="Z5029" s="95">
        <f t="shared" si="625"/>
        <v>6239444.8823529417</v>
      </c>
      <c r="AA5029" s="96">
        <f t="shared" si="626"/>
        <v>124788.89764705859</v>
      </c>
      <c r="AB5029" s="198">
        <v>12000</v>
      </c>
      <c r="AC5029" s="93">
        <v>5.5E-2</v>
      </c>
      <c r="AE5029" s="98"/>
      <c r="AG5029" s="194" t="s">
        <v>42</v>
      </c>
      <c r="AH5029" s="196">
        <v>0</v>
      </c>
      <c r="AI5029" s="188" t="e">
        <v>#N/A</v>
      </c>
    </row>
    <row r="5030" spans="1:35" ht="14.25" hidden="1" customHeight="1">
      <c r="A5030" s="7">
        <v>43862</v>
      </c>
      <c r="B5030" s="64" t="s">
        <v>32</v>
      </c>
      <c r="C5030" s="64" t="s">
        <v>1516</v>
      </c>
      <c r="D5030" s="64" t="s">
        <v>1554</v>
      </c>
      <c r="E5030" s="65" t="s">
        <v>1580</v>
      </c>
      <c r="F5030" s="64" t="s">
        <v>1581</v>
      </c>
      <c r="G5030" s="64" t="s">
        <v>1526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4482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hidden="1" customHeight="1">
      <c r="A5031" s="7">
        <v>43862</v>
      </c>
      <c r="B5031" s="64" t="s">
        <v>32</v>
      </c>
      <c r="C5031" s="64" t="s">
        <v>1516</v>
      </c>
      <c r="D5031" s="64" t="s">
        <v>1554</v>
      </c>
      <c r="E5031" s="65" t="s">
        <v>1586</v>
      </c>
      <c r="F5031" s="64" t="s">
        <v>1587</v>
      </c>
      <c r="G5031" s="64" t="s">
        <v>1526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4482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hidden="1" customHeight="1">
      <c r="A5032" s="7">
        <v>43862</v>
      </c>
      <c r="B5032" s="64" t="s">
        <v>32</v>
      </c>
      <c r="C5032" s="64" t="s">
        <v>1516</v>
      </c>
      <c r="D5032" s="64" t="s">
        <v>1554</v>
      </c>
      <c r="E5032" s="65" t="s">
        <v>1588</v>
      </c>
      <c r="F5032" s="64" t="s">
        <v>1589</v>
      </c>
      <c r="G5032" s="64" t="s">
        <v>1526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4482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hidden="1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1786</v>
      </c>
      <c r="F5033" s="8" t="s">
        <v>1786</v>
      </c>
      <c r="G5033" s="8" t="s">
        <v>1786</v>
      </c>
      <c r="H5033" s="101" t="s">
        <v>1994</v>
      </c>
      <c r="I5033" s="64" t="s">
        <v>3636</v>
      </c>
      <c r="J5033" s="64"/>
      <c r="K5033" s="64" t="s">
        <v>32</v>
      </c>
      <c r="L5033" s="87" t="s">
        <v>3637</v>
      </c>
      <c r="M5033" s="64"/>
      <c r="N5033" s="8" t="s">
        <v>40</v>
      </c>
      <c r="O5033" s="88" t="s">
        <v>80</v>
      </c>
      <c r="P5033" s="87">
        <v>0</v>
      </c>
      <c r="Q5033" s="178" t="s">
        <v>3638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4"/>
      <c r="AF5033" s="65"/>
      <c r="AG5033" s="8"/>
      <c r="AH5033" s="87"/>
      <c r="AI5033" t="e">
        <v>#N/A</v>
      </c>
    </row>
    <row r="5034" spans="1:35" ht="14.25" hidden="1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1786</v>
      </c>
      <c r="F5034" s="8" t="s">
        <v>1786</v>
      </c>
      <c r="G5034" s="8" t="s">
        <v>1786</v>
      </c>
      <c r="H5034" s="101" t="s">
        <v>1994</v>
      </c>
      <c r="I5034" s="64" t="s">
        <v>3636</v>
      </c>
      <c r="J5034" s="64"/>
      <c r="K5034" s="64" t="s">
        <v>32</v>
      </c>
      <c r="L5034" s="87" t="s">
        <v>3637</v>
      </c>
      <c r="M5034" s="64"/>
      <c r="N5034" s="8" t="s">
        <v>40</v>
      </c>
      <c r="O5034" s="88" t="s">
        <v>80</v>
      </c>
      <c r="P5034" s="87">
        <v>0</v>
      </c>
      <c r="Q5034" s="178" t="s">
        <v>4474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4"/>
      <c r="AF5034" s="65"/>
      <c r="AG5034" s="8"/>
      <c r="AH5034" s="87"/>
      <c r="AI5034" t="e">
        <v>#N/A</v>
      </c>
    </row>
    <row r="5035" spans="1:35" ht="14.25" hidden="1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3639</v>
      </c>
      <c r="F5035" s="116" t="s">
        <v>3640</v>
      </c>
      <c r="G5035" s="116" t="s">
        <v>3640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hidden="1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hidden="1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3366</v>
      </c>
      <c r="F5037" s="65" t="s">
        <v>3366</v>
      </c>
      <c r="G5037" s="65" t="s">
        <v>3366</v>
      </c>
      <c r="H5037" s="65" t="s">
        <v>36</v>
      </c>
      <c r="I5037" s="65" t="s">
        <v>3710</v>
      </c>
      <c r="J5037" s="65" t="s">
        <v>3323</v>
      </c>
      <c r="K5037" s="65" t="s">
        <v>32</v>
      </c>
      <c r="L5037" s="65" t="s">
        <v>3367</v>
      </c>
      <c r="M5037" s="65"/>
      <c r="N5037" s="65" t="s">
        <v>57</v>
      </c>
      <c r="O5037" s="65" t="s">
        <v>80</v>
      </c>
      <c r="P5037" s="10">
        <v>0</v>
      </c>
      <c r="Q5037" s="162" t="s">
        <v>3711</v>
      </c>
      <c r="R5037" s="65" t="s">
        <v>3712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3264</v>
      </c>
      <c r="AI5037" t="e">
        <v>#N/A</v>
      </c>
    </row>
    <row r="5038" spans="1:35" ht="14.25" hidden="1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3713</v>
      </c>
      <c r="F5038" s="65" t="s">
        <v>3713</v>
      </c>
      <c r="G5038" s="65" t="s">
        <v>3713</v>
      </c>
      <c r="H5038" s="65" t="s">
        <v>36</v>
      </c>
      <c r="I5038" s="65" t="s">
        <v>3710</v>
      </c>
      <c r="J5038" s="65" t="s">
        <v>3323</v>
      </c>
      <c r="K5038" s="65" t="s">
        <v>32</v>
      </c>
      <c r="L5038" s="65" t="s">
        <v>3367</v>
      </c>
      <c r="M5038" s="65"/>
      <c r="N5038" s="65" t="s">
        <v>57</v>
      </c>
      <c r="O5038" s="65" t="s">
        <v>80</v>
      </c>
      <c r="P5038" s="10">
        <v>0</v>
      </c>
      <c r="Q5038" s="162" t="s">
        <v>3711</v>
      </c>
      <c r="R5038" s="65" t="s">
        <v>3714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3264</v>
      </c>
      <c r="AI5038" t="e">
        <v>#N/A</v>
      </c>
    </row>
    <row r="5039" spans="1:35" ht="14.25" hidden="1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3710</v>
      </c>
      <c r="J5039" s="65" t="s">
        <v>3323</v>
      </c>
      <c r="K5039" s="65" t="s">
        <v>32</v>
      </c>
      <c r="L5039" s="65" t="s">
        <v>3715</v>
      </c>
      <c r="M5039" s="65"/>
      <c r="N5039" s="65" t="s">
        <v>57</v>
      </c>
      <c r="O5039" s="65" t="s">
        <v>41</v>
      </c>
      <c r="P5039" s="10">
        <v>0.1</v>
      </c>
      <c r="Q5039" s="162" t="s">
        <v>3716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3264</v>
      </c>
      <c r="AI5039" t="e">
        <v>#N/A</v>
      </c>
    </row>
    <row r="5040" spans="1:35" ht="14.25" hidden="1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3710</v>
      </c>
      <c r="J5040" s="65" t="s">
        <v>3323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3264</v>
      </c>
      <c r="AI5040" t="e">
        <v>#N/A</v>
      </c>
    </row>
    <row r="5041" spans="1:35" ht="14.25" hidden="1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3710</v>
      </c>
      <c r="J5041" s="65" t="s">
        <v>3323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3717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3264</v>
      </c>
      <c r="AI5041" t="e">
        <v>#N/A</v>
      </c>
    </row>
    <row r="5042" spans="1:35" ht="14.25" hidden="1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3710</v>
      </c>
      <c r="J5042" s="65" t="s">
        <v>3323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3264</v>
      </c>
      <c r="AI5042" t="e">
        <v>#N/A</v>
      </c>
    </row>
    <row r="5043" spans="1:35" ht="14.25" hidden="1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3710</v>
      </c>
      <c r="J5043" s="65" t="s">
        <v>3323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3264</v>
      </c>
      <c r="AI5043" t="e">
        <v>#N/A</v>
      </c>
    </row>
    <row r="5044" spans="1:35" ht="14.25" hidden="1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3710</v>
      </c>
      <c r="J5044" s="65" t="s">
        <v>3323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3264</v>
      </c>
      <c r="AI5044" t="e">
        <v>#N/A</v>
      </c>
    </row>
    <row r="5045" spans="1:35" ht="14.25" hidden="1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3718</v>
      </c>
      <c r="F5045" s="65" t="s">
        <v>3719</v>
      </c>
      <c r="G5045" s="65" t="s">
        <v>3718</v>
      </c>
      <c r="H5045" s="65" t="s">
        <v>36</v>
      </c>
      <c r="I5045" s="65" t="s">
        <v>3710</v>
      </c>
      <c r="J5045" s="65" t="s">
        <v>3323</v>
      </c>
      <c r="K5045" s="65" t="s">
        <v>32</v>
      </c>
      <c r="L5045" s="65" t="s">
        <v>3720</v>
      </c>
      <c r="M5045" s="65"/>
      <c r="N5045" s="65" t="s">
        <v>40</v>
      </c>
      <c r="O5045" s="65" t="s">
        <v>80</v>
      </c>
      <c r="P5045" s="10">
        <v>0</v>
      </c>
      <c r="Q5045" s="162" t="s">
        <v>3721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3264</v>
      </c>
      <c r="AI5045" t="e">
        <v>#N/A</v>
      </c>
    </row>
    <row r="5046" spans="1:35" ht="14.25" hidden="1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3722</v>
      </c>
      <c r="F5046" s="65" t="s">
        <v>3722</v>
      </c>
      <c r="G5046" s="65" t="s">
        <v>3722</v>
      </c>
      <c r="H5046" s="65" t="s">
        <v>36</v>
      </c>
      <c r="I5046" s="65" t="s">
        <v>3710</v>
      </c>
      <c r="J5046" s="65" t="s">
        <v>3323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3723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3264</v>
      </c>
      <c r="AI5046" t="e">
        <v>#N/A</v>
      </c>
    </row>
    <row r="5047" spans="1:35" ht="14.25" hidden="1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3722</v>
      </c>
      <c r="F5047" s="65" t="s">
        <v>3722</v>
      </c>
      <c r="G5047" s="65" t="s">
        <v>3722</v>
      </c>
      <c r="H5047" s="65" t="s">
        <v>36</v>
      </c>
      <c r="I5047" s="65" t="s">
        <v>3710</v>
      </c>
      <c r="J5047" s="65" t="s">
        <v>3323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3723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3264</v>
      </c>
      <c r="AI5047" t="e">
        <v>#N/A</v>
      </c>
    </row>
    <row r="5048" spans="1:35" ht="14.25" hidden="1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3722</v>
      </c>
      <c r="F5048" s="65" t="s">
        <v>3724</v>
      </c>
      <c r="G5048" s="65" t="s">
        <v>3722</v>
      </c>
      <c r="H5048" s="65" t="s">
        <v>36</v>
      </c>
      <c r="I5048" s="65" t="s">
        <v>3710</v>
      </c>
      <c r="J5048" s="65" t="s">
        <v>3323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3725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3264</v>
      </c>
      <c r="AI5048" t="e">
        <v>#N/A</v>
      </c>
    </row>
    <row r="5049" spans="1:35" ht="14.25" hidden="1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3710</v>
      </c>
      <c r="J5049" s="65" t="s">
        <v>3323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3726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3264</v>
      </c>
      <c r="AI5049" t="e">
        <v>#N/A</v>
      </c>
    </row>
    <row r="5050" spans="1:35" ht="14.25" hidden="1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3727</v>
      </c>
      <c r="F5050" s="65" t="s">
        <v>3727</v>
      </c>
      <c r="G5050" s="65" t="s">
        <v>3727</v>
      </c>
      <c r="H5050" s="65" t="s">
        <v>36</v>
      </c>
      <c r="I5050" s="65" t="s">
        <v>3710</v>
      </c>
      <c r="J5050" s="65" t="s">
        <v>3323</v>
      </c>
      <c r="K5050" s="65" t="s">
        <v>32</v>
      </c>
      <c r="L5050" s="65" t="s">
        <v>3728</v>
      </c>
      <c r="M5050" s="65"/>
      <c r="N5050" s="65" t="s">
        <v>57</v>
      </c>
      <c r="O5050" s="65" t="s">
        <v>41</v>
      </c>
      <c r="P5050" s="10">
        <v>0.04</v>
      </c>
      <c r="Q5050" s="162" t="s">
        <v>3729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3264</v>
      </c>
      <c r="AI5050" t="e">
        <v>#N/A</v>
      </c>
    </row>
    <row r="5051" spans="1:35" ht="14.25" hidden="1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3710</v>
      </c>
      <c r="J5051" s="65" t="s">
        <v>3323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3264</v>
      </c>
      <c r="AI5051">
        <v>12</v>
      </c>
    </row>
    <row r="5052" spans="1:35" ht="14.25" hidden="1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3710</v>
      </c>
      <c r="J5052" s="65" t="s">
        <v>3323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3730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3264</v>
      </c>
      <c r="AI5052">
        <v>12</v>
      </c>
    </row>
    <row r="5053" spans="1:35" ht="14.25" hidden="1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3731</v>
      </c>
      <c r="F5053" s="65" t="s">
        <v>3731</v>
      </c>
      <c r="G5053" s="65" t="s">
        <v>3731</v>
      </c>
      <c r="H5053" s="65" t="s">
        <v>36</v>
      </c>
      <c r="I5053" s="65" t="s">
        <v>3710</v>
      </c>
      <c r="J5053" s="65" t="s">
        <v>3323</v>
      </c>
      <c r="K5053" s="65" t="s">
        <v>32</v>
      </c>
      <c r="L5053" s="65" t="s">
        <v>3732</v>
      </c>
      <c r="M5053" s="65"/>
      <c r="N5053" s="65" t="s">
        <v>40</v>
      </c>
      <c r="O5053" s="65" t="s">
        <v>80</v>
      </c>
      <c r="P5053" s="10">
        <v>0</v>
      </c>
      <c r="Q5053" s="162" t="s">
        <v>3733</v>
      </c>
      <c r="R5053" s="65" t="s">
        <v>3734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3264</v>
      </c>
      <c r="AI5053" t="e">
        <v>#N/A</v>
      </c>
    </row>
    <row r="5054" spans="1:35" ht="14.25" hidden="1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2095</v>
      </c>
      <c r="F5054" s="65" t="s">
        <v>2095</v>
      </c>
      <c r="G5054" s="65" t="s">
        <v>2095</v>
      </c>
      <c r="H5054" s="65" t="s">
        <v>36</v>
      </c>
      <c r="I5054" s="65" t="s">
        <v>3710</v>
      </c>
      <c r="J5054" s="65" t="s">
        <v>3323</v>
      </c>
      <c r="K5054" s="65" t="s">
        <v>32</v>
      </c>
      <c r="L5054" s="65" t="s">
        <v>3371</v>
      </c>
      <c r="M5054" s="65"/>
      <c r="N5054" s="65" t="s">
        <v>57</v>
      </c>
      <c r="O5054" s="65" t="s">
        <v>41</v>
      </c>
      <c r="P5054" s="10">
        <v>0.04</v>
      </c>
      <c r="Q5054" s="162" t="s">
        <v>3735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3264</v>
      </c>
      <c r="AI5054" t="e">
        <v>#N/A</v>
      </c>
    </row>
    <row r="5055" spans="1:35" ht="14.25" hidden="1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3710</v>
      </c>
      <c r="J5055" s="65" t="s">
        <v>3323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3264</v>
      </c>
      <c r="AI5055" t="e">
        <v>#N/A</v>
      </c>
    </row>
    <row r="5056" spans="1:35" ht="14.25" hidden="1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3710</v>
      </c>
      <c r="J5056" s="65" t="s">
        <v>3323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3736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3264</v>
      </c>
      <c r="AI5056" t="e">
        <v>#N/A</v>
      </c>
    </row>
    <row r="5057" spans="1:35" ht="14.25" hidden="1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3710</v>
      </c>
      <c r="J5057" s="65" t="s">
        <v>3323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3737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3264</v>
      </c>
      <c r="AI5057" t="e">
        <v>#N/A</v>
      </c>
    </row>
    <row r="5058" spans="1:35" ht="14.25" hidden="1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3710</v>
      </c>
      <c r="J5058" s="65" t="s">
        <v>3323</v>
      </c>
      <c r="K5058" s="65" t="s">
        <v>32</v>
      </c>
      <c r="L5058" s="65" t="s">
        <v>3738</v>
      </c>
      <c r="M5058" s="65"/>
      <c r="N5058" s="65" t="s">
        <v>40</v>
      </c>
      <c r="O5058" s="65" t="s">
        <v>80</v>
      </c>
      <c r="P5058" s="10">
        <v>0</v>
      </c>
      <c r="Q5058" s="162" t="s">
        <v>3739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3264</v>
      </c>
      <c r="AI5058" t="e">
        <v>#N/A</v>
      </c>
    </row>
    <row r="5059" spans="1:35" ht="14.25" hidden="1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3710</v>
      </c>
      <c r="J5059" s="65" t="s">
        <v>3323</v>
      </c>
      <c r="K5059" s="65" t="s">
        <v>32</v>
      </c>
      <c r="L5059" s="65" t="s">
        <v>3740</v>
      </c>
      <c r="M5059" s="65"/>
      <c r="N5059" s="65" t="s">
        <v>40</v>
      </c>
      <c r="O5059" s="65" t="s">
        <v>41</v>
      </c>
      <c r="P5059" s="10">
        <v>0.02</v>
      </c>
      <c r="Q5059" s="162" t="s">
        <v>3741</v>
      </c>
      <c r="R5059" s="65" t="s">
        <v>3742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3264</v>
      </c>
      <c r="AI5059" t="e">
        <v>#N/A</v>
      </c>
    </row>
    <row r="5060" spans="1:35" ht="14.25" hidden="1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3710</v>
      </c>
      <c r="J5060" s="65" t="s">
        <v>3323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3264</v>
      </c>
      <c r="AI5060" t="e">
        <v>#N/A</v>
      </c>
    </row>
    <row r="5061" spans="1:35" ht="14.25" hidden="1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3710</v>
      </c>
      <c r="J5061" s="65" t="s">
        <v>3323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3264</v>
      </c>
      <c r="AI5061" t="e">
        <v>#N/A</v>
      </c>
    </row>
    <row r="5062" spans="1:35" ht="14.25" hidden="1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3710</v>
      </c>
      <c r="J5062" s="65" t="s">
        <v>3323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3743</v>
      </c>
      <c r="R5062" s="65" t="s">
        <v>3744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3264</v>
      </c>
      <c r="AI5062" t="e">
        <v>#N/A</v>
      </c>
    </row>
    <row r="5063" spans="1:35" ht="14.25" hidden="1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3710</v>
      </c>
      <c r="J5063" s="65" t="s">
        <v>3323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3743</v>
      </c>
      <c r="R5063" s="65" t="s">
        <v>3745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3264</v>
      </c>
      <c r="AI5063" t="e">
        <v>#N/A</v>
      </c>
    </row>
    <row r="5064" spans="1:35" ht="14.25" hidden="1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3746</v>
      </c>
      <c r="F5064" s="65" t="s">
        <v>3747</v>
      </c>
      <c r="G5064" s="65" t="s">
        <v>3746</v>
      </c>
      <c r="H5064" s="65" t="s">
        <v>36</v>
      </c>
      <c r="I5064" s="65" t="s">
        <v>3710</v>
      </c>
      <c r="J5064" s="65" t="s">
        <v>3323</v>
      </c>
      <c r="K5064" s="65" t="s">
        <v>32</v>
      </c>
      <c r="L5064" s="65" t="s">
        <v>3748</v>
      </c>
      <c r="M5064" s="65"/>
      <c r="N5064" s="65" t="s">
        <v>40</v>
      </c>
      <c r="O5064" s="65" t="s">
        <v>80</v>
      </c>
      <c r="P5064" s="10">
        <v>0</v>
      </c>
      <c r="Q5064" s="162" t="s">
        <v>3749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3264</v>
      </c>
      <c r="AI5064" t="e">
        <v>#N/A</v>
      </c>
    </row>
    <row r="5065" spans="1:35" ht="14.25" hidden="1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3710</v>
      </c>
      <c r="J5065" s="65" t="s">
        <v>3323</v>
      </c>
      <c r="K5065" s="65" t="s">
        <v>32</v>
      </c>
      <c r="L5065" s="65" t="s">
        <v>3750</v>
      </c>
      <c r="M5065" s="65"/>
      <c r="N5065" s="65" t="s">
        <v>40</v>
      </c>
      <c r="O5065" s="65" t="s">
        <v>80</v>
      </c>
      <c r="P5065" s="10">
        <v>0</v>
      </c>
      <c r="Q5065" s="162" t="s">
        <v>3751</v>
      </c>
      <c r="R5065" s="65" t="s">
        <v>3752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3264</v>
      </c>
      <c r="AI5065" t="e">
        <v>#N/A</v>
      </c>
    </row>
    <row r="5066" spans="1:35" ht="14.25" hidden="1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3753</v>
      </c>
      <c r="F5066" s="65" t="s">
        <v>3753</v>
      </c>
      <c r="G5066" s="65" t="s">
        <v>3753</v>
      </c>
      <c r="H5066" s="65" t="s">
        <v>36</v>
      </c>
      <c r="I5066" s="65" t="s">
        <v>3710</v>
      </c>
      <c r="J5066" s="65" t="s">
        <v>3323</v>
      </c>
      <c r="K5066" s="65" t="s">
        <v>32</v>
      </c>
      <c r="L5066" s="65" t="s">
        <v>3754</v>
      </c>
      <c r="M5066" s="65"/>
      <c r="N5066" s="65" t="s">
        <v>40</v>
      </c>
      <c r="O5066" s="65" t="s">
        <v>41</v>
      </c>
      <c r="P5066" s="10">
        <v>0.06</v>
      </c>
      <c r="Q5066" s="162" t="s">
        <v>3755</v>
      </c>
      <c r="R5066" s="65" t="s">
        <v>3752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3264</v>
      </c>
      <c r="AI5066" t="e">
        <v>#N/A</v>
      </c>
    </row>
    <row r="5067" spans="1:35" ht="14.25" hidden="1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3756</v>
      </c>
      <c r="F5067" s="65" t="s">
        <v>3756</v>
      </c>
      <c r="G5067" s="65" t="s">
        <v>3756</v>
      </c>
      <c r="H5067" s="65" t="s">
        <v>36</v>
      </c>
      <c r="I5067" s="65" t="s">
        <v>3710</v>
      </c>
      <c r="J5067" s="65" t="s">
        <v>3323</v>
      </c>
      <c r="K5067" s="65" t="s">
        <v>32</v>
      </c>
      <c r="L5067" s="65" t="s">
        <v>3757</v>
      </c>
      <c r="M5067" s="65"/>
      <c r="N5067" s="65" t="s">
        <v>40</v>
      </c>
      <c r="O5067" s="65" t="s">
        <v>80</v>
      </c>
      <c r="P5067" s="10">
        <v>0</v>
      </c>
      <c r="Q5067" s="162" t="s">
        <v>3758</v>
      </c>
      <c r="R5067" s="65" t="s">
        <v>3742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3264</v>
      </c>
      <c r="AI5067" t="e">
        <v>#N/A</v>
      </c>
    </row>
    <row r="5068" spans="1:35" ht="14.25" hidden="1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3710</v>
      </c>
      <c r="J5068" s="65" t="s">
        <v>3323</v>
      </c>
      <c r="K5068" s="65" t="s">
        <v>32</v>
      </c>
      <c r="L5068" s="65" t="s">
        <v>3759</v>
      </c>
      <c r="M5068" s="65"/>
      <c r="N5068" s="65" t="s">
        <v>57</v>
      </c>
      <c r="O5068" s="65" t="s">
        <v>41</v>
      </c>
      <c r="P5068" s="10">
        <v>0.08</v>
      </c>
      <c r="Q5068" s="162" t="s">
        <v>3760</v>
      </c>
      <c r="R5068" s="65" t="s">
        <v>3742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3264</v>
      </c>
      <c r="AI5068">
        <v>72</v>
      </c>
    </row>
    <row r="5069" spans="1:35" ht="14.25" hidden="1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3710</v>
      </c>
      <c r="J5069" s="65" t="s">
        <v>3323</v>
      </c>
      <c r="K5069" s="65" t="s">
        <v>32</v>
      </c>
      <c r="L5069" s="65" t="s">
        <v>3761</v>
      </c>
      <c r="M5069" s="65"/>
      <c r="N5069" s="65" t="s">
        <v>57</v>
      </c>
      <c r="O5069" s="65" t="s">
        <v>41</v>
      </c>
      <c r="P5069" s="10">
        <v>0.08</v>
      </c>
      <c r="Q5069" s="162" t="s">
        <v>3762</v>
      </c>
      <c r="R5069" s="65" t="s">
        <v>3742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3264</v>
      </c>
      <c r="AI5069">
        <v>72</v>
      </c>
    </row>
    <row r="5070" spans="1:35" ht="14.25" hidden="1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3710</v>
      </c>
      <c r="J5070" s="65" t="s">
        <v>3323</v>
      </c>
      <c r="K5070" s="65" t="s">
        <v>32</v>
      </c>
      <c r="L5070" s="65" t="s">
        <v>3763</v>
      </c>
      <c r="M5070" s="65"/>
      <c r="N5070" s="65" t="s">
        <v>57</v>
      </c>
      <c r="O5070" s="65" t="s">
        <v>41</v>
      </c>
      <c r="P5070" s="10">
        <v>0.08</v>
      </c>
      <c r="Q5070" s="162" t="s">
        <v>3764</v>
      </c>
      <c r="R5070" s="65" t="s">
        <v>3765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3264</v>
      </c>
      <c r="AI5070">
        <v>72</v>
      </c>
    </row>
    <row r="5071" spans="1:35" ht="14.25" hidden="1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3710</v>
      </c>
      <c r="J5071" s="65" t="s">
        <v>3323</v>
      </c>
      <c r="K5071" s="65" t="s">
        <v>32</v>
      </c>
      <c r="L5071" s="65" t="s">
        <v>3766</v>
      </c>
      <c r="M5071" s="65"/>
      <c r="N5071" s="65" t="s">
        <v>57</v>
      </c>
      <c r="O5071" s="65" t="s">
        <v>41</v>
      </c>
      <c r="P5071" s="10">
        <v>0.08</v>
      </c>
      <c r="Q5071" s="162" t="s">
        <v>3767</v>
      </c>
      <c r="R5071" s="65" t="s">
        <v>3742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3264</v>
      </c>
      <c r="AI5071">
        <v>72</v>
      </c>
    </row>
    <row r="5072" spans="1:35" ht="14.25" hidden="1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3710</v>
      </c>
      <c r="J5072" s="65" t="s">
        <v>3323</v>
      </c>
      <c r="K5072" s="65" t="s">
        <v>32</v>
      </c>
      <c r="L5072" s="65" t="s">
        <v>3768</v>
      </c>
      <c r="M5072" s="65"/>
      <c r="N5072" s="65" t="s">
        <v>57</v>
      </c>
      <c r="O5072" s="65" t="s">
        <v>41</v>
      </c>
      <c r="P5072" s="10">
        <v>0.08</v>
      </c>
      <c r="Q5072" s="162" t="s">
        <v>3769</v>
      </c>
      <c r="R5072" s="65" t="s">
        <v>3765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3264</v>
      </c>
      <c r="AI5072">
        <v>72</v>
      </c>
    </row>
    <row r="5073" spans="1:35" ht="14.25" hidden="1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3710</v>
      </c>
      <c r="J5073" s="65" t="s">
        <v>3323</v>
      </c>
      <c r="K5073" s="65" t="s">
        <v>32</v>
      </c>
      <c r="L5073" s="65" t="s">
        <v>3770</v>
      </c>
      <c r="M5073" s="65"/>
      <c r="N5073" s="65" t="s">
        <v>57</v>
      </c>
      <c r="O5073" s="65" t="s">
        <v>41</v>
      </c>
      <c r="P5073" s="10">
        <v>0.08</v>
      </c>
      <c r="Q5073" s="162" t="s">
        <v>3771</v>
      </c>
      <c r="R5073" s="65" t="s">
        <v>3734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3264</v>
      </c>
      <c r="AI5073">
        <v>72</v>
      </c>
    </row>
    <row r="5074" spans="1:35" ht="14.25" hidden="1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3710</v>
      </c>
      <c r="J5074" s="65" t="s">
        <v>3323</v>
      </c>
      <c r="K5074" s="65" t="s">
        <v>32</v>
      </c>
      <c r="L5074" s="65" t="s">
        <v>3772</v>
      </c>
      <c r="M5074" s="65"/>
      <c r="N5074" s="65" t="s">
        <v>57</v>
      </c>
      <c r="O5074" s="65" t="s">
        <v>41</v>
      </c>
      <c r="P5074" s="10">
        <v>0.08</v>
      </c>
      <c r="Q5074" s="162" t="s">
        <v>3773</v>
      </c>
      <c r="R5074" s="65" t="s">
        <v>3765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3264</v>
      </c>
      <c r="AI5074">
        <v>72</v>
      </c>
    </row>
    <row r="5075" spans="1:35" ht="14.25" hidden="1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3710</v>
      </c>
      <c r="J5075" s="65" t="s">
        <v>3323</v>
      </c>
      <c r="K5075" s="65" t="s">
        <v>32</v>
      </c>
      <c r="L5075" s="65" t="s">
        <v>3774</v>
      </c>
      <c r="M5075" s="65"/>
      <c r="N5075" s="65" t="s">
        <v>57</v>
      </c>
      <c r="O5075" s="65" t="s">
        <v>41</v>
      </c>
      <c r="P5075" s="10">
        <v>0.08</v>
      </c>
      <c r="Q5075" s="162" t="s">
        <v>3775</v>
      </c>
      <c r="R5075" s="65" t="s">
        <v>3742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3264</v>
      </c>
      <c r="AI5075">
        <v>72</v>
      </c>
    </row>
    <row r="5076" spans="1:35" ht="14.25" hidden="1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3776</v>
      </c>
      <c r="F5076" s="65" t="s">
        <v>3776</v>
      </c>
      <c r="G5076" s="65" t="s">
        <v>3776</v>
      </c>
      <c r="H5076" s="65" t="s">
        <v>36</v>
      </c>
      <c r="I5076" s="65" t="s">
        <v>3710</v>
      </c>
      <c r="J5076" s="65" t="s">
        <v>3323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3723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3264</v>
      </c>
      <c r="AI5076" t="e">
        <v>#N/A</v>
      </c>
    </row>
    <row r="5077" spans="1:35" ht="14.25" hidden="1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3776</v>
      </c>
      <c r="F5077" s="65" t="s">
        <v>3776</v>
      </c>
      <c r="G5077" s="65" t="s">
        <v>3776</v>
      </c>
      <c r="H5077" s="65" t="s">
        <v>36</v>
      </c>
      <c r="I5077" s="65" t="s">
        <v>3710</v>
      </c>
      <c r="J5077" s="65" t="s">
        <v>3323</v>
      </c>
      <c r="K5077" s="65" t="s">
        <v>32</v>
      </c>
      <c r="L5077" s="65" t="s">
        <v>3777</v>
      </c>
      <c r="M5077" s="65"/>
      <c r="N5077" s="65" t="s">
        <v>40</v>
      </c>
      <c r="O5077" s="65" t="s">
        <v>41</v>
      </c>
      <c r="P5077" s="10">
        <v>0.04</v>
      </c>
      <c r="Q5077" s="162" t="s">
        <v>3778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3264</v>
      </c>
      <c r="AI5077" t="e">
        <v>#N/A</v>
      </c>
    </row>
    <row r="5078" spans="1:35" ht="14.25" hidden="1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3381</v>
      </c>
      <c r="F5078" s="65" t="s">
        <v>3381</v>
      </c>
      <c r="G5078" s="65" t="s">
        <v>3381</v>
      </c>
      <c r="H5078" s="65" t="s">
        <v>36</v>
      </c>
      <c r="I5078" s="65" t="s">
        <v>3710</v>
      </c>
      <c r="J5078" s="65" t="s">
        <v>3323</v>
      </c>
      <c r="K5078" s="65" t="s">
        <v>32</v>
      </c>
      <c r="L5078" s="65" t="s">
        <v>3382</v>
      </c>
      <c r="M5078" s="65"/>
      <c r="N5078" s="65" t="s">
        <v>40</v>
      </c>
      <c r="O5078" s="65" t="s">
        <v>80</v>
      </c>
      <c r="P5078" s="10">
        <v>0</v>
      </c>
      <c r="Q5078" s="162" t="s">
        <v>3779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3264</v>
      </c>
      <c r="AI5078" t="e">
        <v>#N/A</v>
      </c>
    </row>
    <row r="5079" spans="1:35" ht="14.25" hidden="1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3381</v>
      </c>
      <c r="F5079" s="65" t="s">
        <v>3381</v>
      </c>
      <c r="G5079" s="65" t="s">
        <v>3381</v>
      </c>
      <c r="H5079" s="65" t="s">
        <v>36</v>
      </c>
      <c r="I5079" s="65" t="s">
        <v>3710</v>
      </c>
      <c r="J5079" s="65" t="s">
        <v>3323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3780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3264</v>
      </c>
      <c r="AI5079" t="e">
        <v>#N/A</v>
      </c>
    </row>
    <row r="5080" spans="1:35" ht="14.25" hidden="1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3710</v>
      </c>
      <c r="J5080" s="65" t="s">
        <v>3323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3264</v>
      </c>
      <c r="AI5080" t="e">
        <v>#N/A</v>
      </c>
    </row>
    <row r="5081" spans="1:35" ht="14.25" hidden="1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3781</v>
      </c>
      <c r="G5081" s="65" t="s">
        <v>273</v>
      </c>
      <c r="H5081" s="65" t="s">
        <v>36</v>
      </c>
      <c r="I5081" s="65" t="s">
        <v>3710</v>
      </c>
      <c r="J5081" s="65" t="s">
        <v>3323</v>
      </c>
      <c r="K5081" s="65" t="s">
        <v>32</v>
      </c>
      <c r="L5081" s="65" t="s">
        <v>3782</v>
      </c>
      <c r="M5081" s="65"/>
      <c r="N5081" s="65" t="s">
        <v>40</v>
      </c>
      <c r="O5081" s="65" t="s">
        <v>41</v>
      </c>
      <c r="P5081" s="10">
        <v>0.02</v>
      </c>
      <c r="Q5081" s="162" t="s">
        <v>3783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3264</v>
      </c>
      <c r="AI5081" t="e">
        <v>#N/A</v>
      </c>
    </row>
    <row r="5082" spans="1:35" ht="14.25" hidden="1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3710</v>
      </c>
      <c r="J5082" s="65" t="s">
        <v>3323</v>
      </c>
      <c r="K5082" s="65" t="s">
        <v>32</v>
      </c>
      <c r="L5082" s="65" t="s">
        <v>3383</v>
      </c>
      <c r="M5082" s="65"/>
      <c r="N5082" s="65" t="s">
        <v>40</v>
      </c>
      <c r="O5082" s="65" t="s">
        <v>41</v>
      </c>
      <c r="P5082" s="10">
        <v>0.02</v>
      </c>
      <c r="Q5082" s="162" t="s">
        <v>3784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3264</v>
      </c>
      <c r="AI5082" t="e">
        <v>#N/A</v>
      </c>
    </row>
    <row r="5083" spans="1:35" ht="14.25" hidden="1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3710</v>
      </c>
      <c r="J5083" s="65" t="s">
        <v>3323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3785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3264</v>
      </c>
      <c r="AI5083" t="e">
        <v>#N/A</v>
      </c>
    </row>
    <row r="5084" spans="1:35" ht="14.25" hidden="1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2986</v>
      </c>
      <c r="F5084" s="65" t="s">
        <v>2986</v>
      </c>
      <c r="G5084" s="65" t="s">
        <v>2986</v>
      </c>
      <c r="H5084" s="65" t="s">
        <v>36</v>
      </c>
      <c r="I5084" s="65" t="s">
        <v>3710</v>
      </c>
      <c r="J5084" s="65" t="s">
        <v>3323</v>
      </c>
      <c r="K5084" s="65" t="s">
        <v>32</v>
      </c>
      <c r="L5084" s="65" t="s">
        <v>3786</v>
      </c>
      <c r="M5084" s="65"/>
      <c r="N5084" s="65" t="s">
        <v>40</v>
      </c>
      <c r="O5084" s="65" t="s">
        <v>41</v>
      </c>
      <c r="P5084" s="10">
        <v>0.02</v>
      </c>
      <c r="Q5084" s="162" t="s">
        <v>3787</v>
      </c>
      <c r="R5084" s="65" t="s">
        <v>3788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3264</v>
      </c>
      <c r="AI5084" t="e">
        <v>#N/A</v>
      </c>
    </row>
    <row r="5085" spans="1:35" ht="14.25" hidden="1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3710</v>
      </c>
      <c r="J5085" s="65" t="s">
        <v>3323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3264</v>
      </c>
      <c r="AI5085" t="e">
        <v>#N/A</v>
      </c>
    </row>
    <row r="5086" spans="1:35" ht="14.25" hidden="1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3710</v>
      </c>
      <c r="J5086" s="65" t="s">
        <v>3323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3264</v>
      </c>
      <c r="AI5086" t="e">
        <v>#N/A</v>
      </c>
    </row>
    <row r="5087" spans="1:35" ht="14.25" hidden="1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3710</v>
      </c>
      <c r="J5087" s="65" t="s">
        <v>3323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3789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3264</v>
      </c>
      <c r="AI5087" t="e">
        <v>#N/A</v>
      </c>
    </row>
    <row r="5088" spans="1:35" ht="14.25" hidden="1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3710</v>
      </c>
      <c r="J5088" s="65" t="s">
        <v>3323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3790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3264</v>
      </c>
      <c r="AI5088" t="e">
        <v>#N/A</v>
      </c>
    </row>
    <row r="5089" spans="1:35" ht="14.25" hidden="1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3710</v>
      </c>
      <c r="J5089" s="65" t="s">
        <v>3323</v>
      </c>
      <c r="K5089" s="65" t="s">
        <v>32</v>
      </c>
      <c r="L5089" s="65" t="s">
        <v>3386</v>
      </c>
      <c r="M5089" s="65"/>
      <c r="N5089" s="65" t="s">
        <v>40</v>
      </c>
      <c r="O5089" s="65" t="s">
        <v>80</v>
      </c>
      <c r="P5089" s="10">
        <v>0</v>
      </c>
      <c r="Q5089" s="162" t="s">
        <v>3791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3264</v>
      </c>
      <c r="AI5089" t="e">
        <v>#N/A</v>
      </c>
    </row>
    <row r="5090" spans="1:35" ht="14.25" hidden="1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3710</v>
      </c>
      <c r="J5090" s="65" t="s">
        <v>3323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3264</v>
      </c>
      <c r="AI5090" t="e">
        <v>#N/A</v>
      </c>
    </row>
    <row r="5091" spans="1:35" ht="14.25" hidden="1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3388</v>
      </c>
      <c r="F5091" s="65" t="s">
        <v>3388</v>
      </c>
      <c r="G5091" s="65" t="s">
        <v>3388</v>
      </c>
      <c r="H5091" s="65" t="s">
        <v>36</v>
      </c>
      <c r="I5091" s="65" t="s">
        <v>3710</v>
      </c>
      <c r="J5091" s="65" t="s">
        <v>3323</v>
      </c>
      <c r="K5091" s="65" t="s">
        <v>32</v>
      </c>
      <c r="L5091" s="65" t="s">
        <v>3389</v>
      </c>
      <c r="M5091" s="65"/>
      <c r="N5091" s="65" t="s">
        <v>40</v>
      </c>
      <c r="O5091" s="65" t="s">
        <v>80</v>
      </c>
      <c r="P5091" s="10">
        <v>0</v>
      </c>
      <c r="Q5091" s="162" t="s">
        <v>3792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3264</v>
      </c>
      <c r="AI5091" t="e">
        <v>#N/A</v>
      </c>
    </row>
    <row r="5092" spans="1:35" ht="14.25" hidden="1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3793</v>
      </c>
      <c r="F5092" s="65" t="s">
        <v>3793</v>
      </c>
      <c r="G5092" s="65" t="s">
        <v>3793</v>
      </c>
      <c r="H5092" s="65" t="s">
        <v>36</v>
      </c>
      <c r="I5092" s="65" t="s">
        <v>3710</v>
      </c>
      <c r="J5092" s="65" t="s">
        <v>3323</v>
      </c>
      <c r="K5092" s="65" t="s">
        <v>32</v>
      </c>
      <c r="L5092" s="65" t="s">
        <v>3794</v>
      </c>
      <c r="M5092" s="65"/>
      <c r="N5092" s="65" t="s">
        <v>40</v>
      </c>
      <c r="O5092" s="65" t="s">
        <v>80</v>
      </c>
      <c r="P5092" s="10">
        <v>0</v>
      </c>
      <c r="Q5092" s="162" t="s">
        <v>3795</v>
      </c>
      <c r="R5092" s="65" t="s">
        <v>3752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3264</v>
      </c>
      <c r="AI5092" t="e">
        <v>#N/A</v>
      </c>
    </row>
    <row r="5093" spans="1:35" ht="14.25" hidden="1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3710</v>
      </c>
      <c r="J5093" s="65" t="s">
        <v>3323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3796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3264</v>
      </c>
      <c r="AI5093" t="e">
        <v>#N/A</v>
      </c>
    </row>
    <row r="5094" spans="1:35" ht="14.25" hidden="1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3710</v>
      </c>
      <c r="J5094" s="65" t="s">
        <v>3323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3797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3264</v>
      </c>
      <c r="AI5094" t="e">
        <v>#N/A</v>
      </c>
    </row>
    <row r="5095" spans="1:35" ht="14.25" hidden="1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3710</v>
      </c>
      <c r="J5095" s="65" t="s">
        <v>3323</v>
      </c>
      <c r="K5095" s="65" t="s">
        <v>32</v>
      </c>
      <c r="L5095" s="65" t="s">
        <v>3798</v>
      </c>
      <c r="M5095" s="65"/>
      <c r="N5095" s="65" t="s">
        <v>40</v>
      </c>
      <c r="O5095" s="65" t="s">
        <v>80</v>
      </c>
      <c r="P5095" s="10">
        <v>0</v>
      </c>
      <c r="Q5095" s="162" t="s">
        <v>3799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3264</v>
      </c>
      <c r="AI5095" t="e">
        <v>#N/A</v>
      </c>
    </row>
    <row r="5096" spans="1:35" ht="14.25" hidden="1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3800</v>
      </c>
      <c r="F5096" s="65" t="s">
        <v>3800</v>
      </c>
      <c r="G5096" s="65" t="s">
        <v>3800</v>
      </c>
      <c r="H5096" s="65" t="s">
        <v>36</v>
      </c>
      <c r="I5096" s="65" t="s">
        <v>3710</v>
      </c>
      <c r="J5096" s="65" t="s">
        <v>3323</v>
      </c>
      <c r="K5096" s="65" t="s">
        <v>32</v>
      </c>
      <c r="L5096" s="65" t="s">
        <v>3801</v>
      </c>
      <c r="M5096" s="65"/>
      <c r="N5096" s="65" t="s">
        <v>57</v>
      </c>
      <c r="O5096" s="65" t="s">
        <v>80</v>
      </c>
      <c r="P5096" s="10">
        <v>0</v>
      </c>
      <c r="Q5096" s="162" t="s">
        <v>3802</v>
      </c>
      <c r="R5096" s="65" t="s">
        <v>3765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3264</v>
      </c>
      <c r="AI5096" t="e">
        <v>#N/A</v>
      </c>
    </row>
    <row r="5097" spans="1:35" ht="14.25" hidden="1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3396</v>
      </c>
      <c r="F5097" s="65" t="s">
        <v>3396</v>
      </c>
      <c r="G5097" s="65" t="s">
        <v>3396</v>
      </c>
      <c r="H5097" s="65" t="s">
        <v>36</v>
      </c>
      <c r="I5097" s="65" t="s">
        <v>3710</v>
      </c>
      <c r="J5097" s="65" t="s">
        <v>3323</v>
      </c>
      <c r="K5097" s="65" t="s">
        <v>32</v>
      </c>
      <c r="L5097" s="65" t="s">
        <v>3397</v>
      </c>
      <c r="M5097" s="65"/>
      <c r="N5097" s="65" t="s">
        <v>40</v>
      </c>
      <c r="O5097" s="65" t="s">
        <v>80</v>
      </c>
      <c r="P5097" s="10">
        <v>0</v>
      </c>
      <c r="Q5097" s="162" t="s">
        <v>3803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3264</v>
      </c>
      <c r="AI5097">
        <v>45</v>
      </c>
    </row>
    <row r="5098" spans="1:35" ht="14.25" hidden="1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3390</v>
      </c>
      <c r="F5098" s="65" t="s">
        <v>3390</v>
      </c>
      <c r="G5098" s="65" t="s">
        <v>3390</v>
      </c>
      <c r="H5098" s="65" t="s">
        <v>36</v>
      </c>
      <c r="I5098" s="65" t="s">
        <v>3710</v>
      </c>
      <c r="J5098" s="65" t="s">
        <v>3323</v>
      </c>
      <c r="K5098" s="65" t="s">
        <v>32</v>
      </c>
      <c r="L5098" s="65" t="s">
        <v>3391</v>
      </c>
      <c r="M5098" s="65"/>
      <c r="N5098" s="65" t="s">
        <v>40</v>
      </c>
      <c r="O5098" s="65" t="s">
        <v>41</v>
      </c>
      <c r="P5098" s="10">
        <v>0.03</v>
      </c>
      <c r="Q5098" s="162" t="s">
        <v>3804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3264</v>
      </c>
      <c r="AI5098" t="e">
        <v>#N/A</v>
      </c>
    </row>
    <row r="5099" spans="1:35" ht="14.25" hidden="1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3710</v>
      </c>
      <c r="J5099" s="65" t="s">
        <v>3323</v>
      </c>
      <c r="K5099" s="65" t="s">
        <v>32</v>
      </c>
      <c r="L5099" s="65" t="s">
        <v>3393</v>
      </c>
      <c r="M5099" s="65"/>
      <c r="N5099" s="65" t="s">
        <v>40</v>
      </c>
      <c r="O5099" s="65" t="s">
        <v>80</v>
      </c>
      <c r="P5099" s="10">
        <v>0</v>
      </c>
      <c r="Q5099" s="162" t="s">
        <v>3805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3264</v>
      </c>
      <c r="AI5099" t="e">
        <v>#N/A</v>
      </c>
    </row>
    <row r="5100" spans="1:35" ht="14.25" hidden="1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3394</v>
      </c>
      <c r="F5100" s="65" t="s">
        <v>3394</v>
      </c>
      <c r="G5100" s="65" t="s">
        <v>3394</v>
      </c>
      <c r="H5100" s="65" t="s">
        <v>36</v>
      </c>
      <c r="I5100" s="65" t="s">
        <v>3710</v>
      </c>
      <c r="J5100" s="65" t="s">
        <v>3323</v>
      </c>
      <c r="K5100" s="65" t="s">
        <v>32</v>
      </c>
      <c r="L5100" s="65" t="s">
        <v>3395</v>
      </c>
      <c r="M5100" s="65"/>
      <c r="N5100" s="65" t="s">
        <v>40</v>
      </c>
      <c r="O5100" s="65" t="s">
        <v>41</v>
      </c>
      <c r="P5100" s="10">
        <v>0.03</v>
      </c>
      <c r="Q5100" s="162" t="s">
        <v>3806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3264</v>
      </c>
      <c r="AI5100" t="e">
        <v>#N/A</v>
      </c>
    </row>
    <row r="5101" spans="1:35" ht="14.25" hidden="1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3710</v>
      </c>
      <c r="J5101" s="65" t="s">
        <v>3323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3807</v>
      </c>
      <c r="R5101" s="65" t="s">
        <v>3742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3264</v>
      </c>
      <c r="AI5101" t="e">
        <v>#N/A</v>
      </c>
    </row>
    <row r="5102" spans="1:35" ht="14.25" hidden="1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3710</v>
      </c>
      <c r="J5102" s="65" t="s">
        <v>3323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3807</v>
      </c>
      <c r="R5102" s="65" t="s">
        <v>3752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3264</v>
      </c>
      <c r="AI5102" t="e">
        <v>#N/A</v>
      </c>
    </row>
    <row r="5103" spans="1:35" ht="14.25" hidden="1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3710</v>
      </c>
      <c r="J5103" s="65" t="s">
        <v>3323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3808</v>
      </c>
      <c r="R5103" s="65" t="s">
        <v>3809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3264</v>
      </c>
      <c r="AI5103" t="e">
        <v>#N/A</v>
      </c>
    </row>
    <row r="5104" spans="1:35" ht="14.25" hidden="1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3810</v>
      </c>
      <c r="F5104" s="65" t="s">
        <v>3810</v>
      </c>
      <c r="G5104" s="65" t="s">
        <v>3810</v>
      </c>
      <c r="H5104" s="65" t="s">
        <v>36</v>
      </c>
      <c r="I5104" s="65" t="s">
        <v>3710</v>
      </c>
      <c r="J5104" s="65" t="s">
        <v>3323</v>
      </c>
      <c r="K5104" s="65" t="s">
        <v>32</v>
      </c>
      <c r="L5104" s="65" t="s">
        <v>3811</v>
      </c>
      <c r="M5104" s="65"/>
      <c r="N5104" s="65" t="s">
        <v>40</v>
      </c>
      <c r="O5104" s="65" t="s">
        <v>41</v>
      </c>
      <c r="P5104" s="10">
        <v>0.03</v>
      </c>
      <c r="Q5104" s="162" t="s">
        <v>3812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3264</v>
      </c>
      <c r="AI5104" t="e">
        <v>#N/A</v>
      </c>
    </row>
    <row r="5105" spans="1:35" ht="14.25" hidden="1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3710</v>
      </c>
      <c r="J5105" s="65" t="s">
        <v>3323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3813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3264</v>
      </c>
      <c r="AI5105" t="e">
        <v>#N/A</v>
      </c>
    </row>
    <row r="5106" spans="1:35" ht="14.25" hidden="1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3710</v>
      </c>
      <c r="J5106" s="65" t="s">
        <v>3323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3814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3264</v>
      </c>
      <c r="AI5106" t="e">
        <v>#N/A</v>
      </c>
    </row>
    <row r="5107" spans="1:35" ht="14.25" hidden="1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3710</v>
      </c>
      <c r="J5107" s="65" t="s">
        <v>3323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3264</v>
      </c>
      <c r="AI5107" t="e">
        <v>#N/A</v>
      </c>
    </row>
    <row r="5108" spans="1:35" ht="14.25" hidden="1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3401</v>
      </c>
      <c r="G5108" s="65" t="s">
        <v>667</v>
      </c>
      <c r="H5108" s="65" t="s">
        <v>36</v>
      </c>
      <c r="I5108" s="65" t="s">
        <v>3710</v>
      </c>
      <c r="J5108" s="65" t="s">
        <v>3323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3815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3264</v>
      </c>
      <c r="AI5108" t="e">
        <v>#N/A</v>
      </c>
    </row>
    <row r="5109" spans="1:35" ht="14.25" hidden="1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3710</v>
      </c>
      <c r="J5109" s="65" t="s">
        <v>3323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3264</v>
      </c>
      <c r="AI5109" t="e">
        <v>#N/A</v>
      </c>
    </row>
    <row r="5110" spans="1:35" ht="14.25" hidden="1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3710</v>
      </c>
      <c r="J5110" s="65" t="s">
        <v>3323</v>
      </c>
      <c r="K5110" s="65" t="s">
        <v>32</v>
      </c>
      <c r="L5110" s="65" t="s">
        <v>3816</v>
      </c>
      <c r="M5110" s="65"/>
      <c r="N5110" s="65" t="s">
        <v>57</v>
      </c>
      <c r="O5110" s="65" t="s">
        <v>41</v>
      </c>
      <c r="P5110" s="10">
        <v>0.08</v>
      </c>
      <c r="Q5110" s="162" t="s">
        <v>3817</v>
      </c>
      <c r="R5110" s="65" t="s">
        <v>3752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3264</v>
      </c>
      <c r="AI5110">
        <v>34</v>
      </c>
    </row>
    <row r="5111" spans="1:35" ht="14.25" hidden="1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3710</v>
      </c>
      <c r="J5111" s="65" t="s">
        <v>3323</v>
      </c>
      <c r="K5111" s="65" t="s">
        <v>32</v>
      </c>
      <c r="L5111" s="65" t="s">
        <v>3818</v>
      </c>
      <c r="M5111" s="65"/>
      <c r="N5111" s="65" t="s">
        <v>57</v>
      </c>
      <c r="O5111" s="65" t="s">
        <v>41</v>
      </c>
      <c r="P5111" s="10">
        <v>0.08</v>
      </c>
      <c r="Q5111" s="162" t="s">
        <v>3819</v>
      </c>
      <c r="R5111" s="65" t="s">
        <v>3752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3264</v>
      </c>
      <c r="AI5111">
        <v>34</v>
      </c>
    </row>
    <row r="5112" spans="1:35" ht="14.25" hidden="1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3710</v>
      </c>
      <c r="J5112" s="65" t="s">
        <v>3323</v>
      </c>
      <c r="K5112" s="65" t="s">
        <v>32</v>
      </c>
      <c r="L5112" s="65" t="s">
        <v>3820</v>
      </c>
      <c r="M5112" s="65"/>
      <c r="N5112" s="65" t="s">
        <v>40</v>
      </c>
      <c r="O5112" s="65" t="s">
        <v>41</v>
      </c>
      <c r="P5112" s="10">
        <v>0.03</v>
      </c>
      <c r="Q5112" s="162" t="s">
        <v>3821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3264</v>
      </c>
      <c r="AI5112">
        <v>3</v>
      </c>
    </row>
    <row r="5113" spans="1:35" ht="14.25" hidden="1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3710</v>
      </c>
      <c r="J5113" s="65" t="s">
        <v>3323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3822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3264</v>
      </c>
      <c r="AI5113" t="e">
        <v>#N/A</v>
      </c>
    </row>
    <row r="5114" spans="1:35" ht="14.25" hidden="1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3710</v>
      </c>
      <c r="J5114" s="65" t="s">
        <v>3323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3264</v>
      </c>
      <c r="AI5114" t="e">
        <v>#N/A</v>
      </c>
    </row>
    <row r="5115" spans="1:35" ht="14.25" hidden="1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3710</v>
      </c>
      <c r="J5115" s="65" t="s">
        <v>3323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3823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3264</v>
      </c>
      <c r="AI5115" t="e">
        <v>#N/A</v>
      </c>
    </row>
    <row r="5116" spans="1:35" ht="14.25" hidden="1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3710</v>
      </c>
      <c r="J5116" s="65" t="s">
        <v>3323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3824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3264</v>
      </c>
      <c r="AI5116" t="e">
        <v>#N/A</v>
      </c>
    </row>
    <row r="5117" spans="1:35" ht="14.25" hidden="1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3710</v>
      </c>
      <c r="J5117" s="65" t="s">
        <v>3323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3264</v>
      </c>
      <c r="AI5117" t="e">
        <v>#N/A</v>
      </c>
    </row>
    <row r="5118" spans="1:35" ht="14.25" hidden="1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3710</v>
      </c>
      <c r="J5118" s="65" t="s">
        <v>3323</v>
      </c>
      <c r="K5118" s="65" t="s">
        <v>32</v>
      </c>
      <c r="L5118" s="65" t="s">
        <v>3825</v>
      </c>
      <c r="M5118" s="65"/>
      <c r="N5118" s="65" t="s">
        <v>40</v>
      </c>
      <c r="O5118" s="65" t="s">
        <v>72</v>
      </c>
      <c r="P5118" s="10">
        <v>0.96</v>
      </c>
      <c r="Q5118" s="162" t="s">
        <v>3826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3264</v>
      </c>
      <c r="AI5118" t="e">
        <v>#N/A</v>
      </c>
    </row>
    <row r="5119" spans="1:35" ht="14.25" hidden="1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3710</v>
      </c>
      <c r="J5119" s="65" t="s">
        <v>3323</v>
      </c>
      <c r="K5119" s="65" t="s">
        <v>32</v>
      </c>
      <c r="L5119" s="65" t="s">
        <v>3827</v>
      </c>
      <c r="M5119" s="65"/>
      <c r="N5119" s="65" t="s">
        <v>40</v>
      </c>
      <c r="O5119" s="65" t="s">
        <v>72</v>
      </c>
      <c r="P5119" s="10">
        <v>0.96</v>
      </c>
      <c r="Q5119" s="162" t="s">
        <v>3828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3264</v>
      </c>
      <c r="AI5119" t="e">
        <v>#N/A</v>
      </c>
    </row>
    <row r="5120" spans="1:35" ht="14.25" hidden="1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3710</v>
      </c>
      <c r="J5120" s="65" t="s">
        <v>3323</v>
      </c>
      <c r="K5120" s="65" t="s">
        <v>32</v>
      </c>
      <c r="L5120" s="65" t="s">
        <v>3829</v>
      </c>
      <c r="M5120" s="65"/>
      <c r="N5120" s="65" t="s">
        <v>40</v>
      </c>
      <c r="O5120" s="65" t="s">
        <v>72</v>
      </c>
      <c r="P5120" s="10">
        <v>0.96</v>
      </c>
      <c r="Q5120" s="162" t="s">
        <v>3830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3264</v>
      </c>
      <c r="AI5120" t="e">
        <v>#N/A</v>
      </c>
    </row>
    <row r="5121" spans="1:35" ht="14.25" hidden="1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3710</v>
      </c>
      <c r="J5121" s="65" t="s">
        <v>3323</v>
      </c>
      <c r="K5121" s="65" t="s">
        <v>32</v>
      </c>
      <c r="L5121" s="65" t="s">
        <v>3831</v>
      </c>
      <c r="M5121" s="65"/>
      <c r="N5121" s="65" t="s">
        <v>40</v>
      </c>
      <c r="O5121" s="65" t="s">
        <v>72</v>
      </c>
      <c r="P5121" s="10">
        <v>0.96</v>
      </c>
      <c r="Q5121" s="162" t="s">
        <v>3832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3264</v>
      </c>
      <c r="AI5121" t="e">
        <v>#N/A</v>
      </c>
    </row>
    <row r="5122" spans="1:35" ht="14.25" hidden="1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3710</v>
      </c>
      <c r="J5122" s="65" t="s">
        <v>3323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3833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3264</v>
      </c>
      <c r="AI5122" t="e">
        <v>#N/A</v>
      </c>
    </row>
    <row r="5123" spans="1:35" ht="14.25" hidden="1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3710</v>
      </c>
      <c r="J5123" s="65" t="s">
        <v>3323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3834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3264</v>
      </c>
      <c r="AI5123" t="e">
        <v>#N/A</v>
      </c>
    </row>
    <row r="5124" spans="1:35" ht="14.25" hidden="1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3710</v>
      </c>
      <c r="J5124" s="65" t="s">
        <v>3323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3835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3264</v>
      </c>
      <c r="AI5124" t="e">
        <v>#N/A</v>
      </c>
    </row>
    <row r="5125" spans="1:35" ht="14.25" hidden="1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3710</v>
      </c>
      <c r="J5125" s="65" t="s">
        <v>3323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3836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3264</v>
      </c>
      <c r="AI5125" t="e">
        <v>#N/A</v>
      </c>
    </row>
    <row r="5126" spans="1:35" ht="14.25" hidden="1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3710</v>
      </c>
      <c r="J5126" s="65" t="s">
        <v>3323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3837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3264</v>
      </c>
      <c r="AI5126" t="e">
        <v>#N/A</v>
      </c>
    </row>
    <row r="5127" spans="1:35" ht="14.25" hidden="1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3710</v>
      </c>
      <c r="J5127" s="65" t="s">
        <v>3323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3838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3264</v>
      </c>
      <c r="AI5127" t="e">
        <v>#N/A</v>
      </c>
    </row>
    <row r="5128" spans="1:35" ht="14.25" hidden="1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3710</v>
      </c>
      <c r="J5128" s="65" t="s">
        <v>3323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3839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3264</v>
      </c>
      <c r="AI5128" t="e">
        <v>#N/A</v>
      </c>
    </row>
    <row r="5129" spans="1:35" ht="14.25" hidden="1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3710</v>
      </c>
      <c r="J5129" s="65" t="s">
        <v>3323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3840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3264</v>
      </c>
      <c r="AI5129" t="e">
        <v>#N/A</v>
      </c>
    </row>
    <row r="5130" spans="1:35" ht="14.25" hidden="1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3710</v>
      </c>
      <c r="J5130" s="65" t="s">
        <v>3323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3841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3264</v>
      </c>
      <c r="AI5130" t="e">
        <v>#N/A</v>
      </c>
    </row>
    <row r="5131" spans="1:35" ht="14.25" hidden="1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3710</v>
      </c>
      <c r="J5131" s="65" t="s">
        <v>3323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3842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3264</v>
      </c>
      <c r="AI5131" t="e">
        <v>#N/A</v>
      </c>
    </row>
    <row r="5132" spans="1:35" ht="14.25" hidden="1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3710</v>
      </c>
      <c r="J5132" s="65" t="s">
        <v>3323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3843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3264</v>
      </c>
      <c r="AI5132" t="e">
        <v>#N/A</v>
      </c>
    </row>
    <row r="5133" spans="1:35" ht="14.25" hidden="1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3710</v>
      </c>
      <c r="J5133" s="65" t="s">
        <v>3323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3844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3264</v>
      </c>
      <c r="AI5133" t="e">
        <v>#N/A</v>
      </c>
    </row>
    <row r="5134" spans="1:35" ht="14.25" hidden="1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3710</v>
      </c>
      <c r="J5134" s="65" t="s">
        <v>3323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3845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3264</v>
      </c>
      <c r="AI5134" t="e">
        <v>#N/A</v>
      </c>
    </row>
    <row r="5135" spans="1:35" ht="14.25" hidden="1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3710</v>
      </c>
      <c r="J5135" s="65" t="s">
        <v>3323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3846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3264</v>
      </c>
      <c r="AI5135" t="e">
        <v>#N/A</v>
      </c>
    </row>
    <row r="5136" spans="1:35" ht="14.25" hidden="1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3710</v>
      </c>
      <c r="J5136" s="65" t="s">
        <v>3323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3847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3264</v>
      </c>
      <c r="AI5136" t="e">
        <v>#N/A</v>
      </c>
    </row>
    <row r="5137" spans="1:35" ht="14.25" hidden="1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3710</v>
      </c>
      <c r="J5137" s="65" t="s">
        <v>3323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3848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3264</v>
      </c>
      <c r="AI5137" t="e">
        <v>#N/A</v>
      </c>
    </row>
    <row r="5138" spans="1:35" ht="14.25" hidden="1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3710</v>
      </c>
      <c r="J5138" s="65" t="s">
        <v>3323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3849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3264</v>
      </c>
      <c r="AI5138" t="e">
        <v>#N/A</v>
      </c>
    </row>
    <row r="5139" spans="1:35" ht="14.25" hidden="1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3710</v>
      </c>
      <c r="J5139" s="65" t="s">
        <v>3323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3850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3264</v>
      </c>
      <c r="AI5139" t="e">
        <v>#N/A</v>
      </c>
    </row>
    <row r="5140" spans="1:35" ht="14.25" hidden="1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3710</v>
      </c>
      <c r="J5140" s="65" t="s">
        <v>3323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3851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3264</v>
      </c>
      <c r="AI5140" t="e">
        <v>#N/A</v>
      </c>
    </row>
    <row r="5141" spans="1:35" ht="14.25" hidden="1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3710</v>
      </c>
      <c r="J5141" s="65" t="s">
        <v>3323</v>
      </c>
      <c r="K5141" s="65" t="s">
        <v>32</v>
      </c>
      <c r="L5141" s="65" t="s">
        <v>3852</v>
      </c>
      <c r="M5141" s="65"/>
      <c r="N5141" s="65" t="s">
        <v>40</v>
      </c>
      <c r="O5141" s="65" t="s">
        <v>72</v>
      </c>
      <c r="P5141" s="10">
        <v>0.96</v>
      </c>
      <c r="Q5141" s="162" t="s">
        <v>3853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3264</v>
      </c>
      <c r="AI5141" t="e">
        <v>#N/A</v>
      </c>
    </row>
    <row r="5142" spans="1:35" ht="14.25" hidden="1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3710</v>
      </c>
      <c r="J5142" s="65" t="s">
        <v>3323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3854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3264</v>
      </c>
      <c r="AI5142" t="e">
        <v>#N/A</v>
      </c>
    </row>
    <row r="5143" spans="1:35" ht="14.25" hidden="1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3710</v>
      </c>
      <c r="J5143" s="65" t="s">
        <v>3323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3855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3264</v>
      </c>
      <c r="AI5143" t="e">
        <v>#N/A</v>
      </c>
    </row>
    <row r="5144" spans="1:35" ht="14.25" hidden="1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3710</v>
      </c>
      <c r="J5144" s="65" t="s">
        <v>3323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3856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3264</v>
      </c>
      <c r="AI5144" t="e">
        <v>#N/A</v>
      </c>
    </row>
    <row r="5145" spans="1:35" ht="14.25" hidden="1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3710</v>
      </c>
      <c r="J5145" s="65" t="s">
        <v>3323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3857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3264</v>
      </c>
      <c r="AI5145" t="e">
        <v>#N/A</v>
      </c>
    </row>
    <row r="5146" spans="1:35" ht="14.25" hidden="1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3710</v>
      </c>
      <c r="J5146" s="65" t="s">
        <v>3323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3858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3264</v>
      </c>
      <c r="AI5146" t="e">
        <v>#N/A</v>
      </c>
    </row>
    <row r="5147" spans="1:35" ht="14.25" hidden="1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3710</v>
      </c>
      <c r="J5147" s="65" t="s">
        <v>3323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3859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3264</v>
      </c>
      <c r="AI5147" t="e">
        <v>#N/A</v>
      </c>
    </row>
    <row r="5148" spans="1:35" ht="14.25" hidden="1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3710</v>
      </c>
      <c r="J5148" s="65" t="s">
        <v>3323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3860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3264</v>
      </c>
      <c r="AI5148" t="e">
        <v>#N/A</v>
      </c>
    </row>
    <row r="5149" spans="1:35" ht="14.25" hidden="1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3710</v>
      </c>
      <c r="J5149" s="65" t="s">
        <v>3323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3861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3264</v>
      </c>
      <c r="AI5149" t="e">
        <v>#N/A</v>
      </c>
    </row>
    <row r="5150" spans="1:35" ht="14.25" hidden="1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3710</v>
      </c>
      <c r="J5150" s="65" t="s">
        <v>3323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3862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3264</v>
      </c>
      <c r="AI5150" t="e">
        <v>#N/A</v>
      </c>
    </row>
    <row r="5151" spans="1:35" ht="14.25" hidden="1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3710</v>
      </c>
      <c r="J5151" s="65" t="s">
        <v>3323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3863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3264</v>
      </c>
      <c r="AI5151" t="e">
        <v>#N/A</v>
      </c>
    </row>
    <row r="5152" spans="1:35" ht="14.25" hidden="1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3133</v>
      </c>
      <c r="F5152" s="65" t="s">
        <v>3133</v>
      </c>
      <c r="G5152" s="65" t="s">
        <v>3133</v>
      </c>
      <c r="H5152" s="65" t="s">
        <v>36</v>
      </c>
      <c r="I5152" s="65" t="s">
        <v>3710</v>
      </c>
      <c r="J5152" s="65" t="s">
        <v>3323</v>
      </c>
      <c r="K5152" s="65" t="s">
        <v>32</v>
      </c>
      <c r="L5152" s="65" t="s">
        <v>3405</v>
      </c>
      <c r="M5152" s="65"/>
      <c r="N5152" s="65" t="s">
        <v>40</v>
      </c>
      <c r="O5152" s="65" t="s">
        <v>80</v>
      </c>
      <c r="P5152" s="10">
        <v>0</v>
      </c>
      <c r="Q5152" s="162" t="s">
        <v>3864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3264</v>
      </c>
      <c r="AI5152" t="e">
        <v>#N/A</v>
      </c>
    </row>
    <row r="5153" spans="1:35" ht="14.25" hidden="1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3710</v>
      </c>
      <c r="J5153" s="65" t="s">
        <v>3323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3865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3264</v>
      </c>
      <c r="AI5153" t="e">
        <v>#N/A</v>
      </c>
    </row>
    <row r="5154" spans="1:35" ht="14.25" hidden="1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3710</v>
      </c>
      <c r="J5154" s="65" t="s">
        <v>3323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3866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3264</v>
      </c>
      <c r="AI5154" t="e">
        <v>#N/A</v>
      </c>
    </row>
    <row r="5155" spans="1:35" ht="14.25" hidden="1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3710</v>
      </c>
      <c r="J5155" s="65" t="s">
        <v>3323</v>
      </c>
      <c r="K5155" s="65" t="s">
        <v>32</v>
      </c>
      <c r="L5155" s="65" t="s">
        <v>3867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3868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hidden="1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3710</v>
      </c>
      <c r="J5156" s="65" t="s">
        <v>3323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3723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3264</v>
      </c>
      <c r="AI5156" t="e">
        <v>#N/A</v>
      </c>
    </row>
    <row r="5157" spans="1:35" ht="14.25" hidden="1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3869</v>
      </c>
      <c r="G5157" s="65" t="s">
        <v>867</v>
      </c>
      <c r="H5157" s="65" t="s">
        <v>36</v>
      </c>
      <c r="I5157" s="65" t="s">
        <v>3710</v>
      </c>
      <c r="J5157" s="65" t="s">
        <v>3323</v>
      </c>
      <c r="K5157" s="65" t="s">
        <v>32</v>
      </c>
      <c r="L5157" s="65" t="s">
        <v>3870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3725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3264</v>
      </c>
      <c r="AI5157" t="e">
        <v>#N/A</v>
      </c>
    </row>
    <row r="5158" spans="1:35" ht="14.25" hidden="1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3710</v>
      </c>
      <c r="J5158" s="65" t="s">
        <v>3323</v>
      </c>
      <c r="K5158" s="65" t="s">
        <v>32</v>
      </c>
      <c r="L5158" s="65" t="s">
        <v>3871</v>
      </c>
      <c r="M5158" s="65"/>
      <c r="N5158" s="65" t="s">
        <v>40</v>
      </c>
      <c r="O5158" s="65" t="s">
        <v>80</v>
      </c>
      <c r="P5158" s="10">
        <v>0</v>
      </c>
      <c r="Q5158" s="162" t="s">
        <v>3872</v>
      </c>
      <c r="R5158" s="65" t="s">
        <v>3742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3264</v>
      </c>
      <c r="AI5158" t="e">
        <v>#N/A</v>
      </c>
    </row>
    <row r="5159" spans="1:35" ht="14.25" hidden="1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3873</v>
      </c>
      <c r="F5159" s="65" t="s">
        <v>3873</v>
      </c>
      <c r="G5159" s="65" t="s">
        <v>3873</v>
      </c>
      <c r="H5159" s="65" t="s">
        <v>36</v>
      </c>
      <c r="I5159" s="65" t="s">
        <v>3710</v>
      </c>
      <c r="J5159" s="65" t="s">
        <v>3323</v>
      </c>
      <c r="K5159" s="65" t="s">
        <v>32</v>
      </c>
      <c r="L5159" s="65" t="s">
        <v>3874</v>
      </c>
      <c r="M5159" s="65"/>
      <c r="N5159" s="65" t="s">
        <v>40</v>
      </c>
      <c r="O5159" s="65" t="s">
        <v>41</v>
      </c>
      <c r="P5159" s="10">
        <v>0.03</v>
      </c>
      <c r="Q5159" s="162" t="s">
        <v>3875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3264</v>
      </c>
      <c r="AI5159" t="e">
        <v>#N/A</v>
      </c>
    </row>
    <row r="5160" spans="1:35" ht="14.25" hidden="1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3406</v>
      </c>
      <c r="F5160" s="65" t="s">
        <v>3406</v>
      </c>
      <c r="G5160" s="65" t="s">
        <v>3406</v>
      </c>
      <c r="H5160" s="65" t="s">
        <v>36</v>
      </c>
      <c r="I5160" s="65" t="s">
        <v>3710</v>
      </c>
      <c r="J5160" s="65" t="s">
        <v>3323</v>
      </c>
      <c r="K5160" s="65" t="s">
        <v>32</v>
      </c>
      <c r="L5160" s="65" t="s">
        <v>3876</v>
      </c>
      <c r="M5160" s="65"/>
      <c r="N5160" s="65" t="s">
        <v>40</v>
      </c>
      <c r="O5160" s="65" t="s">
        <v>80</v>
      </c>
      <c r="P5160" s="10">
        <v>0</v>
      </c>
      <c r="Q5160" s="162" t="s">
        <v>3877</v>
      </c>
      <c r="R5160" s="65" t="s">
        <v>3742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3264</v>
      </c>
      <c r="AI5160" t="e">
        <v>#N/A</v>
      </c>
    </row>
    <row r="5161" spans="1:35" ht="14.25" hidden="1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3878</v>
      </c>
      <c r="F5161" s="65" t="s">
        <v>3878</v>
      </c>
      <c r="G5161" s="65" t="s">
        <v>3878</v>
      </c>
      <c r="H5161" s="65" t="s">
        <v>36</v>
      </c>
      <c r="I5161" s="65" t="s">
        <v>3710</v>
      </c>
      <c r="J5161" s="65" t="s">
        <v>3323</v>
      </c>
      <c r="K5161" s="65" t="s">
        <v>32</v>
      </c>
      <c r="L5161" s="65" t="s">
        <v>3879</v>
      </c>
      <c r="M5161" s="65"/>
      <c r="N5161" s="65" t="s">
        <v>40</v>
      </c>
      <c r="O5161" s="65" t="s">
        <v>80</v>
      </c>
      <c r="P5161" s="10">
        <v>0</v>
      </c>
      <c r="Q5161" s="162" t="s">
        <v>3880</v>
      </c>
      <c r="R5161" s="65" t="s">
        <v>3752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3264</v>
      </c>
      <c r="AI5161" t="e">
        <v>#N/A</v>
      </c>
    </row>
    <row r="5162" spans="1:35" ht="14.25" hidden="1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3710</v>
      </c>
      <c r="J5162" s="65" t="s">
        <v>3323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3745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3264</v>
      </c>
      <c r="AI5162" t="e">
        <v>#N/A</v>
      </c>
    </row>
    <row r="5163" spans="1:35" ht="14.25" hidden="1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3710</v>
      </c>
      <c r="J5163" s="65" t="s">
        <v>3323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3881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3264</v>
      </c>
      <c r="AI5163" t="e">
        <v>#N/A</v>
      </c>
    </row>
    <row r="5164" spans="1:35" ht="14.25" hidden="1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1778</v>
      </c>
      <c r="F5164" s="65" t="s">
        <v>1779</v>
      </c>
      <c r="G5164" s="65" t="s">
        <v>1778</v>
      </c>
      <c r="H5164" s="65" t="s">
        <v>36</v>
      </c>
      <c r="I5164" s="65" t="s">
        <v>3710</v>
      </c>
      <c r="J5164" s="65" t="s">
        <v>3323</v>
      </c>
      <c r="K5164" s="65" t="s">
        <v>32</v>
      </c>
      <c r="L5164" s="65" t="s">
        <v>3882</v>
      </c>
      <c r="M5164" s="65"/>
      <c r="N5164" s="65" t="s">
        <v>40</v>
      </c>
      <c r="O5164" s="65" t="s">
        <v>41</v>
      </c>
      <c r="P5164" s="10">
        <v>0.02</v>
      </c>
      <c r="Q5164" s="162" t="s">
        <v>3883</v>
      </c>
      <c r="R5164" s="65" t="s">
        <v>3752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3264</v>
      </c>
      <c r="AI5164" t="e">
        <v>#N/A</v>
      </c>
    </row>
    <row r="5165" spans="1:35" ht="14.25" hidden="1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3710</v>
      </c>
      <c r="J5165" s="65" t="s">
        <v>3323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3884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3264</v>
      </c>
      <c r="AI5165" t="e">
        <v>#N/A</v>
      </c>
    </row>
    <row r="5166" spans="1:35" ht="14.25" hidden="1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3885</v>
      </c>
      <c r="F5166" s="65" t="s">
        <v>3885</v>
      </c>
      <c r="G5166" s="65" t="s">
        <v>3885</v>
      </c>
      <c r="H5166" s="65" t="s">
        <v>36</v>
      </c>
      <c r="I5166" s="65" t="s">
        <v>3710</v>
      </c>
      <c r="J5166" s="65" t="s">
        <v>3323</v>
      </c>
      <c r="K5166" s="65" t="s">
        <v>32</v>
      </c>
      <c r="L5166" s="65" t="s">
        <v>3886</v>
      </c>
      <c r="M5166" s="65"/>
      <c r="N5166" s="65" t="s">
        <v>40</v>
      </c>
      <c r="O5166" s="65" t="s">
        <v>41</v>
      </c>
      <c r="P5166" s="10">
        <v>0.03</v>
      </c>
      <c r="Q5166" s="162" t="s">
        <v>3887</v>
      </c>
      <c r="R5166" s="65" t="s">
        <v>3742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3264</v>
      </c>
      <c r="AI5166" t="e">
        <v>#N/A</v>
      </c>
    </row>
    <row r="5167" spans="1:35" ht="14.25" hidden="1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3885</v>
      </c>
      <c r="F5167" s="65" t="s">
        <v>3885</v>
      </c>
      <c r="G5167" s="65" t="s">
        <v>3885</v>
      </c>
      <c r="H5167" s="65" t="s">
        <v>36</v>
      </c>
      <c r="I5167" s="65" t="s">
        <v>3710</v>
      </c>
      <c r="J5167" s="65" t="s">
        <v>3323</v>
      </c>
      <c r="K5167" s="65" t="s">
        <v>32</v>
      </c>
      <c r="L5167" s="65" t="s">
        <v>3888</v>
      </c>
      <c r="M5167" s="65"/>
      <c r="N5167" s="65" t="s">
        <v>40</v>
      </c>
      <c r="O5167" s="65" t="s">
        <v>41</v>
      </c>
      <c r="P5167" s="10">
        <v>0.03</v>
      </c>
      <c r="Q5167" s="162" t="s">
        <v>3889</v>
      </c>
      <c r="R5167" s="65" t="s">
        <v>3742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3264</v>
      </c>
      <c r="AI5167" t="e">
        <v>#N/A</v>
      </c>
    </row>
    <row r="5168" spans="1:35" ht="14.25" hidden="1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3890</v>
      </c>
      <c r="F5168" s="65" t="s">
        <v>3890</v>
      </c>
      <c r="G5168" s="65" t="s">
        <v>3890</v>
      </c>
      <c r="H5168" s="65" t="s">
        <v>36</v>
      </c>
      <c r="I5168" s="65" t="s">
        <v>3710</v>
      </c>
      <c r="J5168" s="65" t="s">
        <v>3323</v>
      </c>
      <c r="K5168" s="65" t="s">
        <v>32</v>
      </c>
      <c r="L5168" s="65" t="s">
        <v>3891</v>
      </c>
      <c r="M5168" s="65"/>
      <c r="N5168" s="65" t="s">
        <v>40</v>
      </c>
      <c r="O5168" s="65" t="s">
        <v>41</v>
      </c>
      <c r="P5168" s="10">
        <v>0.02</v>
      </c>
      <c r="Q5168" s="162" t="s">
        <v>3892</v>
      </c>
      <c r="R5168" s="65" t="s">
        <v>3742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3264</v>
      </c>
      <c r="AI5168" t="e">
        <v>#N/A</v>
      </c>
    </row>
    <row r="5169" spans="1:35" ht="14.25" hidden="1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3893</v>
      </c>
      <c r="F5169" s="65" t="s">
        <v>3893</v>
      </c>
      <c r="G5169" s="65" t="s">
        <v>3893</v>
      </c>
      <c r="H5169" s="65" t="s">
        <v>36</v>
      </c>
      <c r="I5169" s="65" t="s">
        <v>3710</v>
      </c>
      <c r="J5169" s="65" t="s">
        <v>3323</v>
      </c>
      <c r="K5169" s="65" t="s">
        <v>32</v>
      </c>
      <c r="L5169" s="65" t="s">
        <v>3894</v>
      </c>
      <c r="M5169" s="65"/>
      <c r="N5169" s="65" t="s">
        <v>40</v>
      </c>
      <c r="O5169" s="65" t="s">
        <v>41</v>
      </c>
      <c r="P5169" s="10">
        <v>0.04</v>
      </c>
      <c r="Q5169" s="162" t="s">
        <v>3895</v>
      </c>
      <c r="R5169" s="65" t="s">
        <v>3752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3264</v>
      </c>
      <c r="AI5169" t="e">
        <v>#N/A</v>
      </c>
    </row>
    <row r="5170" spans="1:35" ht="14.25" hidden="1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3896</v>
      </c>
      <c r="F5170" s="65" t="s">
        <v>3896</v>
      </c>
      <c r="G5170" s="65" t="s">
        <v>3896</v>
      </c>
      <c r="H5170" s="65" t="s">
        <v>36</v>
      </c>
      <c r="I5170" s="65" t="s">
        <v>3710</v>
      </c>
      <c r="J5170" s="65" t="s">
        <v>3323</v>
      </c>
      <c r="K5170" s="65" t="s">
        <v>32</v>
      </c>
      <c r="L5170" s="65" t="s">
        <v>3897</v>
      </c>
      <c r="M5170" s="65"/>
      <c r="N5170" s="65" t="s">
        <v>40</v>
      </c>
      <c r="O5170" s="65" t="s">
        <v>41</v>
      </c>
      <c r="P5170" s="10">
        <v>0.02</v>
      </c>
      <c r="Q5170" s="162" t="s">
        <v>3898</v>
      </c>
      <c r="R5170" s="65" t="s">
        <v>3742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3264</v>
      </c>
      <c r="AI5170" t="e">
        <v>#N/A</v>
      </c>
    </row>
    <row r="5171" spans="1:35" ht="14.25" hidden="1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3710</v>
      </c>
      <c r="J5171" s="65" t="s">
        <v>3323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3264</v>
      </c>
      <c r="AI5171" t="e">
        <v>#N/A</v>
      </c>
    </row>
    <row r="5172" spans="1:35" ht="14.25" hidden="1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2459</v>
      </c>
      <c r="F5172" s="65" t="s">
        <v>2459</v>
      </c>
      <c r="G5172" s="65" t="s">
        <v>2459</v>
      </c>
      <c r="H5172" s="65" t="s">
        <v>36</v>
      </c>
      <c r="I5172" s="65" t="s">
        <v>3710</v>
      </c>
      <c r="J5172" s="65" t="s">
        <v>3323</v>
      </c>
      <c r="K5172" s="65" t="s">
        <v>32</v>
      </c>
      <c r="L5172" s="65" t="s">
        <v>3899</v>
      </c>
      <c r="M5172" s="65"/>
      <c r="N5172" s="65" t="s">
        <v>57</v>
      </c>
      <c r="O5172" s="65" t="s">
        <v>41</v>
      </c>
      <c r="P5172" s="10">
        <v>0.05</v>
      </c>
      <c r="Q5172" s="162" t="s">
        <v>3900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3264</v>
      </c>
      <c r="AI5172">
        <v>8</v>
      </c>
    </row>
    <row r="5173" spans="1:35" ht="14.25" hidden="1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3710</v>
      </c>
      <c r="J5173" s="65" t="s">
        <v>3323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3901</v>
      </c>
      <c r="R5173" s="65" t="s">
        <v>3714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3264</v>
      </c>
      <c r="AI5173" t="e">
        <v>#N/A</v>
      </c>
    </row>
    <row r="5174" spans="1:35" ht="14.25" hidden="1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3710</v>
      </c>
      <c r="J5174" s="65" t="s">
        <v>3323</v>
      </c>
      <c r="K5174" s="65" t="s">
        <v>32</v>
      </c>
      <c r="L5174" s="65" t="s">
        <v>3902</v>
      </c>
      <c r="M5174" s="65"/>
      <c r="N5174" s="65" t="s">
        <v>40</v>
      </c>
      <c r="O5174" s="65" t="s">
        <v>41</v>
      </c>
      <c r="P5174" s="10">
        <v>0.03</v>
      </c>
      <c r="Q5174" s="162" t="s">
        <v>3903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3264</v>
      </c>
      <c r="AI5174" t="e">
        <v>#N/A</v>
      </c>
    </row>
    <row r="5175" spans="1:35" ht="14.25" hidden="1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3710</v>
      </c>
      <c r="J5175" s="65" t="s">
        <v>3323</v>
      </c>
      <c r="K5175" s="65" t="s">
        <v>32</v>
      </c>
      <c r="L5175" s="65" t="s">
        <v>3417</v>
      </c>
      <c r="M5175" s="65"/>
      <c r="N5175" s="65" t="s">
        <v>40</v>
      </c>
      <c r="O5175" s="65" t="s">
        <v>41</v>
      </c>
      <c r="P5175" s="10">
        <v>0.03</v>
      </c>
      <c r="Q5175" s="162" t="s">
        <v>3904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3264</v>
      </c>
      <c r="AI5175" t="e">
        <v>#N/A</v>
      </c>
    </row>
    <row r="5176" spans="1:35" ht="14.25" hidden="1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3710</v>
      </c>
      <c r="J5176" s="65" t="s">
        <v>3323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3905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3264</v>
      </c>
      <c r="AI5176" t="e">
        <v>#N/A</v>
      </c>
    </row>
    <row r="5177" spans="1:35" ht="14.25" hidden="1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3906</v>
      </c>
      <c r="F5177" s="65" t="s">
        <v>3906</v>
      </c>
      <c r="G5177" s="65" t="s">
        <v>3906</v>
      </c>
      <c r="H5177" s="65" t="s">
        <v>36</v>
      </c>
      <c r="I5177" s="65" t="s">
        <v>3710</v>
      </c>
      <c r="J5177" s="65" t="s">
        <v>3323</v>
      </c>
      <c r="K5177" s="65" t="s">
        <v>32</v>
      </c>
      <c r="L5177" s="65" t="s">
        <v>3907</v>
      </c>
      <c r="M5177" s="65"/>
      <c r="N5177" s="65" t="s">
        <v>40</v>
      </c>
      <c r="O5177" s="65" t="s">
        <v>80</v>
      </c>
      <c r="P5177" s="10">
        <v>0</v>
      </c>
      <c r="Q5177" s="162" t="s">
        <v>3908</v>
      </c>
      <c r="R5177" s="65" t="s">
        <v>3752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3264</v>
      </c>
      <c r="AI5177" t="e">
        <v>#N/A</v>
      </c>
    </row>
    <row r="5178" spans="1:35" ht="14.25" hidden="1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3906</v>
      </c>
      <c r="F5178" s="65" t="s">
        <v>3906</v>
      </c>
      <c r="G5178" s="65" t="s">
        <v>3906</v>
      </c>
      <c r="H5178" s="65" t="s">
        <v>36</v>
      </c>
      <c r="I5178" s="65" t="s">
        <v>3710</v>
      </c>
      <c r="J5178" s="65" t="s">
        <v>3323</v>
      </c>
      <c r="K5178" s="65" t="s">
        <v>32</v>
      </c>
      <c r="L5178" s="65" t="s">
        <v>3909</v>
      </c>
      <c r="M5178" s="65"/>
      <c r="N5178" s="65" t="s">
        <v>57</v>
      </c>
      <c r="O5178" s="65" t="s">
        <v>80</v>
      </c>
      <c r="P5178" s="10">
        <v>0</v>
      </c>
      <c r="Q5178" s="162" t="s">
        <v>3910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3264</v>
      </c>
      <c r="AI5178" t="e">
        <v>#N/A</v>
      </c>
    </row>
    <row r="5179" spans="1:35" ht="14.25" hidden="1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3710</v>
      </c>
      <c r="J5179" s="65" t="s">
        <v>3323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3911</v>
      </c>
      <c r="R5179" s="65" t="s">
        <v>3742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3264</v>
      </c>
      <c r="AI5179" t="e">
        <v>#N/A</v>
      </c>
    </row>
    <row r="5180" spans="1:35" ht="14.25" hidden="1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3710</v>
      </c>
      <c r="J5180" s="65" t="s">
        <v>3323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3911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3264</v>
      </c>
      <c r="AI5180" t="e">
        <v>#N/A</v>
      </c>
    </row>
    <row r="5181" spans="1:35" ht="14.25" hidden="1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3710</v>
      </c>
      <c r="J5181" s="65" t="s">
        <v>3323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3912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3264</v>
      </c>
      <c r="AI5181" t="e">
        <v>#N/A</v>
      </c>
    </row>
    <row r="5182" spans="1:35" ht="14.25" hidden="1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3913</v>
      </c>
      <c r="F5182" s="65" t="s">
        <v>3914</v>
      </c>
      <c r="G5182" s="65" t="s">
        <v>3913</v>
      </c>
      <c r="H5182" s="65" t="s">
        <v>36</v>
      </c>
      <c r="I5182" s="65" t="s">
        <v>3710</v>
      </c>
      <c r="J5182" s="65" t="s">
        <v>3323</v>
      </c>
      <c r="K5182" s="65" t="s">
        <v>32</v>
      </c>
      <c r="L5182" s="65" t="s">
        <v>3915</v>
      </c>
      <c r="M5182" s="65"/>
      <c r="N5182" s="65" t="s">
        <v>40</v>
      </c>
      <c r="O5182" s="65" t="s">
        <v>80</v>
      </c>
      <c r="P5182" s="10">
        <v>0</v>
      </c>
      <c r="Q5182" s="162" t="s">
        <v>3916</v>
      </c>
      <c r="R5182" s="65" t="s">
        <v>3917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3264</v>
      </c>
      <c r="AI5182" t="e">
        <v>#N/A</v>
      </c>
    </row>
    <row r="5183" spans="1:35" ht="14.25" hidden="1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3710</v>
      </c>
      <c r="J5183" s="65" t="s">
        <v>3323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3264</v>
      </c>
      <c r="AI5183" t="e">
        <v>#N/A</v>
      </c>
    </row>
    <row r="5184" spans="1:35" ht="14.25" hidden="1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3710</v>
      </c>
      <c r="J5184" s="65" t="s">
        <v>3323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3264</v>
      </c>
      <c r="AI5184" t="e">
        <v>#N/A</v>
      </c>
    </row>
    <row r="5185" spans="1:35" ht="14.25" hidden="1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3710</v>
      </c>
      <c r="J5185" s="65" t="s">
        <v>3323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3264</v>
      </c>
      <c r="AI5185" t="e">
        <v>#N/A</v>
      </c>
    </row>
    <row r="5186" spans="1:35" ht="14.25" hidden="1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3710</v>
      </c>
      <c r="J5186" s="65" t="s">
        <v>3323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3918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3264</v>
      </c>
      <c r="AI5186" t="e">
        <v>#N/A</v>
      </c>
    </row>
    <row r="5187" spans="1:35" ht="14.25" hidden="1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3420</v>
      </c>
      <c r="F5187" s="65" t="s">
        <v>3420</v>
      </c>
      <c r="G5187" s="65" t="s">
        <v>3420</v>
      </c>
      <c r="H5187" s="65" t="s">
        <v>36</v>
      </c>
      <c r="I5187" s="65" t="s">
        <v>3710</v>
      </c>
      <c r="J5187" s="65" t="s">
        <v>3323</v>
      </c>
      <c r="K5187" s="65" t="s">
        <v>32</v>
      </c>
      <c r="L5187" s="65" t="s">
        <v>3919</v>
      </c>
      <c r="M5187" s="65"/>
      <c r="N5187" s="65" t="s">
        <v>40</v>
      </c>
      <c r="O5187" s="65" t="s">
        <v>41</v>
      </c>
      <c r="P5187" s="10">
        <v>0.02</v>
      </c>
      <c r="Q5187" s="162" t="s">
        <v>3920</v>
      </c>
      <c r="R5187" s="65" t="s">
        <v>3742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3264</v>
      </c>
      <c r="AI5187" t="e">
        <v>#N/A</v>
      </c>
    </row>
    <row r="5188" spans="1:35" ht="14.25" hidden="1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3710</v>
      </c>
      <c r="J5188" s="65" t="s">
        <v>3323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3921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3264</v>
      </c>
      <c r="AI5188" t="e">
        <v>#N/A</v>
      </c>
    </row>
    <row r="5189" spans="1:35" ht="14.25" hidden="1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3922</v>
      </c>
      <c r="F5189" s="65" t="s">
        <v>3922</v>
      </c>
      <c r="G5189" s="65" t="s">
        <v>3922</v>
      </c>
      <c r="H5189" s="65" t="s">
        <v>36</v>
      </c>
      <c r="I5189" s="65" t="s">
        <v>3710</v>
      </c>
      <c r="J5189" s="65" t="s">
        <v>3323</v>
      </c>
      <c r="K5189" s="65" t="s">
        <v>32</v>
      </c>
      <c r="L5189" s="65" t="s">
        <v>3923</v>
      </c>
      <c r="M5189" s="65"/>
      <c r="N5189" s="65" t="s">
        <v>40</v>
      </c>
      <c r="O5189" s="65" t="s">
        <v>80</v>
      </c>
      <c r="P5189" s="10">
        <v>0</v>
      </c>
      <c r="Q5189" s="162" t="s">
        <v>3924</v>
      </c>
      <c r="R5189" s="65" t="s">
        <v>3917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3264</v>
      </c>
      <c r="AI5189" t="e">
        <v>#N/A</v>
      </c>
    </row>
    <row r="5190" spans="1:35" ht="14.25" hidden="1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3925</v>
      </c>
      <c r="F5190" s="65" t="s">
        <v>3925</v>
      </c>
      <c r="G5190" s="65" t="s">
        <v>3925</v>
      </c>
      <c r="H5190" s="65" t="s">
        <v>36</v>
      </c>
      <c r="I5190" s="65" t="s">
        <v>3710</v>
      </c>
      <c r="J5190" s="65" t="s">
        <v>3323</v>
      </c>
      <c r="K5190" s="65" t="s">
        <v>32</v>
      </c>
      <c r="L5190" s="65" t="s">
        <v>3926</v>
      </c>
      <c r="M5190" s="65"/>
      <c r="N5190" s="65" t="s">
        <v>40</v>
      </c>
      <c r="O5190" s="65" t="s">
        <v>41</v>
      </c>
      <c r="P5190" s="10">
        <v>0.02</v>
      </c>
      <c r="Q5190" s="162" t="s">
        <v>3927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3264</v>
      </c>
      <c r="AI5190" t="e">
        <v>#N/A</v>
      </c>
    </row>
    <row r="5191" spans="1:35" ht="14.25" hidden="1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3710</v>
      </c>
      <c r="J5191" s="65" t="s">
        <v>3323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3928</v>
      </c>
      <c r="R5191" s="65" t="s">
        <v>3752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3264</v>
      </c>
      <c r="AI5191" t="e">
        <v>#N/A</v>
      </c>
    </row>
    <row r="5192" spans="1:35" ht="14.25" hidden="1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3929</v>
      </c>
      <c r="F5192" s="65" t="s">
        <v>3929</v>
      </c>
      <c r="G5192" s="65" t="s">
        <v>3929</v>
      </c>
      <c r="H5192" s="65" t="s">
        <v>36</v>
      </c>
      <c r="I5192" s="65" t="s">
        <v>3710</v>
      </c>
      <c r="J5192" s="65" t="s">
        <v>3323</v>
      </c>
      <c r="K5192" s="65" t="s">
        <v>32</v>
      </c>
      <c r="L5192" s="65" t="s">
        <v>3930</v>
      </c>
      <c r="M5192" s="65"/>
      <c r="N5192" s="65" t="s">
        <v>40</v>
      </c>
      <c r="O5192" s="65" t="s">
        <v>41</v>
      </c>
      <c r="P5192" s="10">
        <v>0.04</v>
      </c>
      <c r="Q5192" s="162" t="s">
        <v>3931</v>
      </c>
      <c r="R5192" s="65" t="s">
        <v>3917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3264</v>
      </c>
      <c r="AI5192" t="e">
        <v>#N/A</v>
      </c>
    </row>
    <row r="5193" spans="1:35" ht="14.25" hidden="1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3710</v>
      </c>
      <c r="J5193" s="65" t="s">
        <v>3323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3264</v>
      </c>
      <c r="AI5193" t="e">
        <v>#N/A</v>
      </c>
    </row>
    <row r="5194" spans="1:35" ht="14.25" hidden="1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2583</v>
      </c>
      <c r="F5194" s="65" t="s">
        <v>3427</v>
      </c>
      <c r="G5194" s="65" t="s">
        <v>2583</v>
      </c>
      <c r="H5194" s="65" t="s">
        <v>36</v>
      </c>
      <c r="I5194" s="65" t="s">
        <v>3710</v>
      </c>
      <c r="J5194" s="65" t="s">
        <v>3323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3264</v>
      </c>
      <c r="AI5194" t="e">
        <v>#N/A</v>
      </c>
    </row>
    <row r="5195" spans="1:35" ht="14.25" hidden="1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2583</v>
      </c>
      <c r="F5195" s="65" t="s">
        <v>3427</v>
      </c>
      <c r="G5195" s="65" t="s">
        <v>2583</v>
      </c>
      <c r="H5195" s="65" t="s">
        <v>36</v>
      </c>
      <c r="I5195" s="65" t="s">
        <v>3710</v>
      </c>
      <c r="J5195" s="65" t="s">
        <v>3323</v>
      </c>
      <c r="K5195" s="65" t="s">
        <v>32</v>
      </c>
      <c r="L5195" s="65" t="s">
        <v>3428</v>
      </c>
      <c r="M5195" s="65"/>
      <c r="N5195" s="65" t="s">
        <v>57</v>
      </c>
      <c r="O5195" s="65" t="s">
        <v>41</v>
      </c>
      <c r="P5195" s="10">
        <v>0.04</v>
      </c>
      <c r="Q5195" s="162" t="s">
        <v>3932</v>
      </c>
      <c r="R5195" s="65" t="s">
        <v>3725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3264</v>
      </c>
      <c r="AI5195" t="e">
        <v>#N/A</v>
      </c>
    </row>
    <row r="5196" spans="1:35" ht="14.25" hidden="1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3710</v>
      </c>
      <c r="J5196" s="65" t="s">
        <v>3323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3264</v>
      </c>
      <c r="AI5196" t="e">
        <v>#N/A</v>
      </c>
    </row>
    <row r="5197" spans="1:35" ht="14.25" hidden="1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3710</v>
      </c>
      <c r="J5197" s="65" t="s">
        <v>3323</v>
      </c>
      <c r="K5197" s="65" t="s">
        <v>32</v>
      </c>
      <c r="L5197" s="65" t="s">
        <v>3428</v>
      </c>
      <c r="M5197" s="65"/>
      <c r="N5197" s="65" t="s">
        <v>57</v>
      </c>
      <c r="O5197" s="65" t="s">
        <v>41</v>
      </c>
      <c r="P5197" s="10">
        <v>0.04</v>
      </c>
      <c r="Q5197" s="162" t="s">
        <v>3932</v>
      </c>
      <c r="R5197" s="65" t="s">
        <v>3723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3264</v>
      </c>
      <c r="AI5197" t="e">
        <v>#N/A</v>
      </c>
    </row>
    <row r="5198" spans="1:35" ht="14.25" hidden="1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3710</v>
      </c>
      <c r="J5198" s="65" t="s">
        <v>3323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3264</v>
      </c>
      <c r="AI5198" t="e">
        <v>#N/A</v>
      </c>
    </row>
    <row r="5199" spans="1:35" ht="14.25" hidden="1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1851</v>
      </c>
      <c r="F5199" s="65" t="s">
        <v>1851</v>
      </c>
      <c r="G5199" s="65" t="s">
        <v>1851</v>
      </c>
      <c r="H5199" s="65" t="s">
        <v>36</v>
      </c>
      <c r="I5199" s="65" t="s">
        <v>3710</v>
      </c>
      <c r="J5199" s="65" t="s">
        <v>3323</v>
      </c>
      <c r="K5199" s="65" t="s">
        <v>32</v>
      </c>
      <c r="L5199" s="65" t="s">
        <v>3429</v>
      </c>
      <c r="M5199" s="65"/>
      <c r="N5199" s="65" t="s">
        <v>40</v>
      </c>
      <c r="O5199" s="65" t="s">
        <v>80</v>
      </c>
      <c r="P5199" s="10">
        <v>0</v>
      </c>
      <c r="Q5199" s="162" t="s">
        <v>3933</v>
      </c>
      <c r="R5199" s="65" t="s">
        <v>3917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3264</v>
      </c>
      <c r="AI5199" t="e">
        <v>#N/A</v>
      </c>
    </row>
    <row r="5200" spans="1:35" ht="14.25" hidden="1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3710</v>
      </c>
      <c r="J5200" s="65" t="s">
        <v>3323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3264</v>
      </c>
      <c r="AI5200" t="e">
        <v>#N/A</v>
      </c>
    </row>
    <row r="5201" spans="1:35" ht="14.25" hidden="1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3710</v>
      </c>
      <c r="J5201" s="65" t="s">
        <v>3323</v>
      </c>
      <c r="K5201" s="65" t="s">
        <v>32</v>
      </c>
      <c r="L5201" s="65" t="s">
        <v>3934</v>
      </c>
      <c r="M5201" s="65"/>
      <c r="N5201" s="65" t="s">
        <v>40</v>
      </c>
      <c r="O5201" s="65" t="s">
        <v>41</v>
      </c>
      <c r="P5201" s="10">
        <v>0.04</v>
      </c>
      <c r="Q5201" s="162" t="s">
        <v>3935</v>
      </c>
      <c r="R5201" s="65" t="s">
        <v>3734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3264</v>
      </c>
      <c r="AI5201" t="e">
        <v>#N/A</v>
      </c>
    </row>
    <row r="5202" spans="1:35" ht="14.25" hidden="1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3710</v>
      </c>
      <c r="J5202" s="65" t="s">
        <v>3323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3936</v>
      </c>
      <c r="R5202" s="65" t="s">
        <v>3752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3264</v>
      </c>
      <c r="AI5202" t="e">
        <v>#N/A</v>
      </c>
    </row>
    <row r="5203" spans="1:35" ht="14.25" hidden="1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3710</v>
      </c>
      <c r="J5203" s="65" t="s">
        <v>3323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3264</v>
      </c>
      <c r="AI5203" t="e">
        <v>#N/A</v>
      </c>
    </row>
    <row r="5204" spans="1:35" ht="14.25" hidden="1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3710</v>
      </c>
      <c r="J5204" s="65" t="s">
        <v>3323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3264</v>
      </c>
      <c r="AI5204" t="e">
        <v>#N/A</v>
      </c>
    </row>
    <row r="5205" spans="1:35" ht="14.25" hidden="1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3937</v>
      </c>
      <c r="F5205" s="65" t="s">
        <v>3937</v>
      </c>
      <c r="G5205" s="65" t="s">
        <v>3937</v>
      </c>
      <c r="H5205" s="65" t="s">
        <v>36</v>
      </c>
      <c r="I5205" s="65" t="s">
        <v>3710</v>
      </c>
      <c r="J5205" s="65" t="s">
        <v>3323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3264</v>
      </c>
      <c r="AI5205" t="e">
        <v>#N/A</v>
      </c>
    </row>
    <row r="5206" spans="1:35" ht="14.25" hidden="1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3710</v>
      </c>
      <c r="J5206" s="65" t="s">
        <v>3323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3264</v>
      </c>
      <c r="AI5206">
        <v>22</v>
      </c>
    </row>
    <row r="5207" spans="1:35" ht="14.25" hidden="1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3710</v>
      </c>
      <c r="J5207" s="65" t="s">
        <v>3323</v>
      </c>
      <c r="K5207" s="65" t="s">
        <v>32</v>
      </c>
      <c r="L5207" s="65" t="s">
        <v>3938</v>
      </c>
      <c r="M5207" s="65"/>
      <c r="N5207" s="65" t="s">
        <v>40</v>
      </c>
      <c r="O5207" s="65" t="s">
        <v>80</v>
      </c>
      <c r="P5207" s="10">
        <v>0</v>
      </c>
      <c r="Q5207" s="162" t="s">
        <v>3939</v>
      </c>
      <c r="R5207" s="65" t="s">
        <v>3734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3264</v>
      </c>
      <c r="AI5207">
        <v>22</v>
      </c>
    </row>
    <row r="5208" spans="1:35" ht="14.25" hidden="1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3710</v>
      </c>
      <c r="J5208" s="65" t="s">
        <v>3323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3264</v>
      </c>
      <c r="AI5208" t="e">
        <v>#N/A</v>
      </c>
    </row>
    <row r="5209" spans="1:35" ht="14.25" hidden="1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3710</v>
      </c>
      <c r="J5209" s="65" t="s">
        <v>3323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3264</v>
      </c>
      <c r="AI5209" t="e">
        <v>#N/A</v>
      </c>
    </row>
    <row r="5210" spans="1:35" ht="14.25" hidden="1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3710</v>
      </c>
      <c r="J5210" s="65" t="s">
        <v>3323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3940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3264</v>
      </c>
      <c r="AI5210" t="e">
        <v>#N/A</v>
      </c>
    </row>
    <row r="5211" spans="1:35" ht="14.25" hidden="1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3710</v>
      </c>
      <c r="J5211" s="65" t="s">
        <v>3323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3941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3264</v>
      </c>
      <c r="AI5211" t="e">
        <v>#N/A</v>
      </c>
    </row>
    <row r="5212" spans="1:35" ht="14.25" hidden="1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3710</v>
      </c>
      <c r="J5212" s="65" t="s">
        <v>3323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3942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3264</v>
      </c>
      <c r="AI5212" t="e">
        <v>#N/A</v>
      </c>
    </row>
    <row r="5213" spans="1:35" ht="14.25" hidden="1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3710</v>
      </c>
      <c r="J5213" s="65" t="s">
        <v>3323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3943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3264</v>
      </c>
      <c r="AI5213" t="e">
        <v>#N/A</v>
      </c>
    </row>
    <row r="5214" spans="1:35" ht="14.25" hidden="1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3710</v>
      </c>
      <c r="J5214" s="65" t="s">
        <v>3323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3944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3264</v>
      </c>
      <c r="AI5214" t="e">
        <v>#N/A</v>
      </c>
    </row>
    <row r="5215" spans="1:35" ht="14.25" hidden="1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3710</v>
      </c>
      <c r="J5215" s="65" t="s">
        <v>3323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3945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3264</v>
      </c>
      <c r="AI5215" t="e">
        <v>#N/A</v>
      </c>
    </row>
    <row r="5216" spans="1:35" ht="14.25" hidden="1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3710</v>
      </c>
      <c r="J5216" s="65" t="s">
        <v>3323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3945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3264</v>
      </c>
      <c r="AI5216" t="e">
        <v>#N/A</v>
      </c>
    </row>
    <row r="5217" spans="1:35" ht="14.25" hidden="1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3710</v>
      </c>
      <c r="J5217" s="65" t="s">
        <v>3323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3946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3264</v>
      </c>
      <c r="AI5217" t="e">
        <v>#N/A</v>
      </c>
    </row>
    <row r="5218" spans="1:35" ht="14.25" hidden="1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3710</v>
      </c>
      <c r="J5218" s="65" t="s">
        <v>3323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3947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3264</v>
      </c>
      <c r="AI5218" t="e">
        <v>#N/A</v>
      </c>
    </row>
    <row r="5219" spans="1:35" ht="14.25" hidden="1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3710</v>
      </c>
      <c r="J5219" s="65" t="s">
        <v>3323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3948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3264</v>
      </c>
      <c r="AI5219" t="e">
        <v>#N/A</v>
      </c>
    </row>
    <row r="5220" spans="1:35" ht="14.25" hidden="1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3710</v>
      </c>
      <c r="J5220" s="65" t="s">
        <v>3323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3949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3264</v>
      </c>
      <c r="AI5220" t="e">
        <v>#N/A</v>
      </c>
    </row>
    <row r="5221" spans="1:35" ht="14.25" hidden="1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3710</v>
      </c>
      <c r="J5221" s="65" t="s">
        <v>3323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3950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3264</v>
      </c>
      <c r="AI5221" t="e">
        <v>#N/A</v>
      </c>
    </row>
    <row r="5222" spans="1:35" ht="14.25" hidden="1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3710</v>
      </c>
      <c r="J5222" s="65" t="s">
        <v>3323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3951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3264</v>
      </c>
      <c r="AI5222" t="e">
        <v>#N/A</v>
      </c>
    </row>
    <row r="5223" spans="1:35" ht="14.25" hidden="1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3710</v>
      </c>
      <c r="J5223" s="65" t="s">
        <v>3323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3952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3264</v>
      </c>
      <c r="AI5223" t="e">
        <v>#N/A</v>
      </c>
    </row>
    <row r="5224" spans="1:35" ht="14.25" hidden="1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3710</v>
      </c>
      <c r="J5224" s="65" t="s">
        <v>3323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3953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3264</v>
      </c>
      <c r="AI5224" t="e">
        <v>#N/A</v>
      </c>
    </row>
    <row r="5225" spans="1:35" ht="14.25" hidden="1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3710</v>
      </c>
      <c r="J5225" s="65" t="s">
        <v>3323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3954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3264</v>
      </c>
      <c r="AI5225" t="e">
        <v>#N/A</v>
      </c>
    </row>
    <row r="5226" spans="1:35" ht="14.25" hidden="1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3710</v>
      </c>
      <c r="J5226" s="65" t="s">
        <v>3323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3955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3264</v>
      </c>
      <c r="AI5226" t="e">
        <v>#N/A</v>
      </c>
    </row>
    <row r="5227" spans="1:35" ht="14.25" hidden="1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3710</v>
      </c>
      <c r="J5227" s="65" t="s">
        <v>3323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3956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3264</v>
      </c>
      <c r="AI5227" t="e">
        <v>#N/A</v>
      </c>
    </row>
    <row r="5228" spans="1:35" ht="14.25" hidden="1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3710</v>
      </c>
      <c r="J5228" s="65" t="s">
        <v>3323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3957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3264</v>
      </c>
      <c r="AI5228" t="e">
        <v>#N/A</v>
      </c>
    </row>
    <row r="5229" spans="1:35" ht="14.25" hidden="1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3710</v>
      </c>
      <c r="J5229" s="65" t="s">
        <v>3323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3958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3264</v>
      </c>
      <c r="AI5229" t="e">
        <v>#N/A</v>
      </c>
    </row>
    <row r="5230" spans="1:35" ht="14.25" hidden="1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3710</v>
      </c>
      <c r="J5230" s="65" t="s">
        <v>3323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3959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3264</v>
      </c>
      <c r="AI5230" t="e">
        <v>#N/A</v>
      </c>
    </row>
    <row r="5231" spans="1:35" ht="14.25" hidden="1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3710</v>
      </c>
      <c r="J5231" s="65" t="s">
        <v>3323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3960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3264</v>
      </c>
      <c r="AI5231">
        <v>44</v>
      </c>
    </row>
    <row r="5232" spans="1:35" ht="14.25" hidden="1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3710</v>
      </c>
      <c r="J5232" s="65" t="s">
        <v>3323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3961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3264</v>
      </c>
      <c r="AI5232">
        <v>44</v>
      </c>
    </row>
    <row r="5233" spans="1:35" ht="14.25" hidden="1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3710</v>
      </c>
      <c r="J5233" s="65" t="s">
        <v>3323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3962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3264</v>
      </c>
      <c r="AI5233" t="e">
        <v>#N/A</v>
      </c>
    </row>
    <row r="5234" spans="1:35" ht="14.25" hidden="1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3710</v>
      </c>
      <c r="J5234" s="65" t="s">
        <v>3323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3962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3264</v>
      </c>
      <c r="AI5234" t="e">
        <v>#N/A</v>
      </c>
    </row>
    <row r="5235" spans="1:35" ht="14.25" hidden="1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3963</v>
      </c>
      <c r="F5235" s="65" t="s">
        <v>3963</v>
      </c>
      <c r="G5235" s="65" t="s">
        <v>3963</v>
      </c>
      <c r="H5235" s="65" t="s">
        <v>36</v>
      </c>
      <c r="I5235" s="65" t="s">
        <v>3710</v>
      </c>
      <c r="J5235" s="65" t="s">
        <v>3323</v>
      </c>
      <c r="K5235" s="65" t="s">
        <v>32</v>
      </c>
      <c r="L5235" s="65" t="s">
        <v>3964</v>
      </c>
      <c r="M5235" s="65"/>
      <c r="N5235" s="65" t="s">
        <v>40</v>
      </c>
      <c r="O5235" s="65" t="s">
        <v>41</v>
      </c>
      <c r="P5235" s="10">
        <v>0.02</v>
      </c>
      <c r="Q5235" s="162" t="s">
        <v>3965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3264</v>
      </c>
      <c r="AI5235">
        <v>14</v>
      </c>
    </row>
    <row r="5236" spans="1:35" ht="14.25" hidden="1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3436</v>
      </c>
      <c r="F5236" s="65" t="s">
        <v>3436</v>
      </c>
      <c r="G5236" s="65" t="s">
        <v>3436</v>
      </c>
      <c r="H5236" s="65" t="s">
        <v>36</v>
      </c>
      <c r="I5236" s="65" t="s">
        <v>3710</v>
      </c>
      <c r="J5236" s="65" t="s">
        <v>3323</v>
      </c>
      <c r="K5236" s="65" t="s">
        <v>32</v>
      </c>
      <c r="L5236" s="65" t="s">
        <v>3437</v>
      </c>
      <c r="M5236" s="65"/>
      <c r="N5236" s="65" t="s">
        <v>57</v>
      </c>
      <c r="O5236" s="65" t="s">
        <v>41</v>
      </c>
      <c r="P5236" s="10">
        <v>0.04</v>
      </c>
      <c r="Q5236" s="162" t="s">
        <v>3966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3264</v>
      </c>
      <c r="AI5236" t="e">
        <v>#N/A</v>
      </c>
    </row>
    <row r="5237" spans="1:35" ht="14.25" hidden="1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3436</v>
      </c>
      <c r="F5237" s="65" t="s">
        <v>3436</v>
      </c>
      <c r="G5237" s="65" t="s">
        <v>3436</v>
      </c>
      <c r="H5237" s="65" t="s">
        <v>36</v>
      </c>
      <c r="I5237" s="65" t="s">
        <v>3710</v>
      </c>
      <c r="J5237" s="65" t="s">
        <v>3323</v>
      </c>
      <c r="K5237" s="65" t="s">
        <v>32</v>
      </c>
      <c r="L5237" s="65" t="s">
        <v>3438</v>
      </c>
      <c r="M5237" s="65"/>
      <c r="N5237" s="65" t="s">
        <v>57</v>
      </c>
      <c r="O5237" s="65" t="s">
        <v>41</v>
      </c>
      <c r="P5237" s="10">
        <v>0.04</v>
      </c>
      <c r="Q5237" s="162" t="s">
        <v>3967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3264</v>
      </c>
      <c r="AI5237" t="e">
        <v>#N/A</v>
      </c>
    </row>
    <row r="5238" spans="1:35" ht="14.25" hidden="1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3436</v>
      </c>
      <c r="F5238" s="65" t="s">
        <v>3436</v>
      </c>
      <c r="G5238" s="65" t="s">
        <v>3436</v>
      </c>
      <c r="H5238" s="65" t="s">
        <v>36</v>
      </c>
      <c r="I5238" s="65" t="s">
        <v>3710</v>
      </c>
      <c r="J5238" s="65" t="s">
        <v>3323</v>
      </c>
      <c r="K5238" s="65" t="s">
        <v>32</v>
      </c>
      <c r="L5238" s="65" t="s">
        <v>3439</v>
      </c>
      <c r="M5238" s="65"/>
      <c r="N5238" s="65" t="s">
        <v>57</v>
      </c>
      <c r="O5238" s="65" t="s">
        <v>41</v>
      </c>
      <c r="P5238" s="10">
        <v>0.04</v>
      </c>
      <c r="Q5238" s="162" t="s">
        <v>3968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3264</v>
      </c>
      <c r="AI5238" t="e">
        <v>#N/A</v>
      </c>
    </row>
    <row r="5239" spans="1:35" ht="14.25" hidden="1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3710</v>
      </c>
      <c r="J5239" s="65" t="s">
        <v>3323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3264</v>
      </c>
      <c r="AI5239" t="e">
        <v>#N/A</v>
      </c>
    </row>
    <row r="5240" spans="1:35" ht="14.25" hidden="1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3710</v>
      </c>
      <c r="J5240" s="65" t="s">
        <v>3323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3264</v>
      </c>
      <c r="AI5240" t="e">
        <v>#N/A</v>
      </c>
    </row>
    <row r="5241" spans="1:35" ht="14.25" hidden="1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3710</v>
      </c>
      <c r="J5241" s="65" t="s">
        <v>3323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3969</v>
      </c>
      <c r="R5241" s="65" t="s">
        <v>3742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3264</v>
      </c>
      <c r="AI5241" t="e">
        <v>#N/A</v>
      </c>
    </row>
    <row r="5242" spans="1:35" ht="14.25" hidden="1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3710</v>
      </c>
      <c r="J5242" s="65" t="s">
        <v>3323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3264</v>
      </c>
      <c r="AI5242" t="e">
        <v>#N/A</v>
      </c>
    </row>
    <row r="5243" spans="1:35" ht="14.25" hidden="1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3710</v>
      </c>
      <c r="J5243" s="65" t="s">
        <v>3323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3970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3264</v>
      </c>
      <c r="AI5243">
        <v>4</v>
      </c>
    </row>
    <row r="5244" spans="1:35" ht="14.25" hidden="1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3710</v>
      </c>
      <c r="J5244" s="65" t="s">
        <v>3323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3264</v>
      </c>
      <c r="AI5244">
        <v>4</v>
      </c>
    </row>
    <row r="5245" spans="1:35" ht="14.25" hidden="1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3710</v>
      </c>
      <c r="J5245" s="65" t="s">
        <v>3323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3264</v>
      </c>
      <c r="AI5245">
        <v>4</v>
      </c>
    </row>
    <row r="5246" spans="1:35" ht="14.25" hidden="1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3445</v>
      </c>
      <c r="G5246" s="65" t="s">
        <v>1087</v>
      </c>
      <c r="H5246" s="65" t="s">
        <v>36</v>
      </c>
      <c r="I5246" s="65" t="s">
        <v>3710</v>
      </c>
      <c r="J5246" s="65" t="s">
        <v>3323</v>
      </c>
      <c r="K5246" s="65" t="s">
        <v>32</v>
      </c>
      <c r="L5246" s="65" t="s">
        <v>3446</v>
      </c>
      <c r="M5246" s="65"/>
      <c r="N5246" s="65" t="s">
        <v>40</v>
      </c>
      <c r="O5246" s="65" t="s">
        <v>41</v>
      </c>
      <c r="P5246" s="10">
        <v>0.01</v>
      </c>
      <c r="Q5246" s="162" t="s">
        <v>3971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3264</v>
      </c>
      <c r="AI5246" t="e">
        <v>#N/A</v>
      </c>
    </row>
    <row r="5247" spans="1:35" ht="14.25" hidden="1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3445</v>
      </c>
      <c r="G5247" s="65" t="s">
        <v>1087</v>
      </c>
      <c r="H5247" s="65" t="s">
        <v>36</v>
      </c>
      <c r="I5247" s="65" t="s">
        <v>3710</v>
      </c>
      <c r="J5247" s="65" t="s">
        <v>3323</v>
      </c>
      <c r="K5247" s="65" t="s">
        <v>32</v>
      </c>
      <c r="L5247" s="65" t="s">
        <v>3972</v>
      </c>
      <c r="M5247" s="65"/>
      <c r="N5247" s="65" t="s">
        <v>57</v>
      </c>
      <c r="O5247" s="65" t="s">
        <v>41</v>
      </c>
      <c r="P5247" s="10">
        <v>0.02</v>
      </c>
      <c r="Q5247" s="162" t="s">
        <v>3973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3264</v>
      </c>
      <c r="AI5247" t="e">
        <v>#N/A</v>
      </c>
    </row>
    <row r="5248" spans="1:35" ht="14.25" hidden="1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3710</v>
      </c>
      <c r="J5248" s="65" t="s">
        <v>3323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3264</v>
      </c>
      <c r="AI5248" s="133">
        <v>87</v>
      </c>
    </row>
    <row r="5249" spans="1:35" ht="14.25" hidden="1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3710</v>
      </c>
      <c r="J5249" s="65" t="s">
        <v>3323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3723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3264</v>
      </c>
      <c r="AI5249" s="133">
        <v>87</v>
      </c>
    </row>
    <row r="5250" spans="1:35" ht="14.25" hidden="1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3710</v>
      </c>
      <c r="J5250" s="65" t="s">
        <v>3323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3974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3975</v>
      </c>
      <c r="AI5250" s="133">
        <v>87</v>
      </c>
    </row>
    <row r="5251" spans="1:35" ht="14.25" hidden="1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3710</v>
      </c>
      <c r="J5251" s="65" t="s">
        <v>3323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3723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3975</v>
      </c>
      <c r="AI5251" s="133">
        <v>87</v>
      </c>
    </row>
    <row r="5252" spans="1:35" ht="14.25" hidden="1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3710</v>
      </c>
      <c r="J5252" s="65" t="s">
        <v>3323</v>
      </c>
      <c r="K5252" s="65" t="s">
        <v>32</v>
      </c>
      <c r="L5252" s="65" t="s">
        <v>3976</v>
      </c>
      <c r="M5252" s="65"/>
      <c r="N5252" s="65" t="s">
        <v>40</v>
      </c>
      <c r="O5252" s="65" t="s">
        <v>41</v>
      </c>
      <c r="P5252" s="10">
        <v>0.01</v>
      </c>
      <c r="Q5252" s="162" t="s">
        <v>3977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3975</v>
      </c>
      <c r="AI5252" s="133">
        <v>87</v>
      </c>
    </row>
    <row r="5253" spans="1:35" ht="14.25" hidden="1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1541</v>
      </c>
      <c r="F5253" s="65" t="s">
        <v>1541</v>
      </c>
      <c r="G5253" s="65" t="s">
        <v>1541</v>
      </c>
      <c r="H5253" s="65" t="s">
        <v>36</v>
      </c>
      <c r="I5253" s="65" t="s">
        <v>3710</v>
      </c>
      <c r="J5253" s="8" t="s">
        <v>38</v>
      </c>
      <c r="K5253" s="65" t="s">
        <v>32</v>
      </c>
      <c r="L5253" s="65" t="s">
        <v>1544</v>
      </c>
      <c r="M5253" s="65"/>
      <c r="N5253" s="65" t="s">
        <v>57</v>
      </c>
      <c r="O5253" s="65" t="s">
        <v>80</v>
      </c>
      <c r="P5253" s="10">
        <v>0</v>
      </c>
      <c r="Q5253" s="162" t="s">
        <v>3978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8"/>
      <c r="AF5253" s="65"/>
      <c r="AG5253" s="65" t="s">
        <v>42</v>
      </c>
      <c r="AH5253" s="10" t="s">
        <v>3264</v>
      </c>
      <c r="AI5253" t="e">
        <v>#N/A</v>
      </c>
    </row>
    <row r="5254" spans="1:35" ht="14.25" hidden="1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3979</v>
      </c>
      <c r="F5254" s="65" t="s">
        <v>3979</v>
      </c>
      <c r="G5254" s="65" t="s">
        <v>3979</v>
      </c>
      <c r="H5254" s="65" t="s">
        <v>36</v>
      </c>
      <c r="I5254" s="65" t="s">
        <v>3710</v>
      </c>
      <c r="J5254" s="8" t="s">
        <v>38</v>
      </c>
      <c r="K5254" s="65" t="s">
        <v>32</v>
      </c>
      <c r="L5254" s="65" t="s">
        <v>3980</v>
      </c>
      <c r="M5254" s="65"/>
      <c r="N5254" s="65" t="s">
        <v>57</v>
      </c>
      <c r="O5254" s="65" t="s">
        <v>80</v>
      </c>
      <c r="P5254" s="10">
        <v>0</v>
      </c>
      <c r="Q5254" s="162" t="s">
        <v>3981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8"/>
      <c r="AF5254" s="65"/>
      <c r="AG5254" s="65" t="s">
        <v>42</v>
      </c>
      <c r="AH5254" s="10" t="s">
        <v>3264</v>
      </c>
      <c r="AI5254" t="e">
        <v>#N/A</v>
      </c>
    </row>
    <row r="5255" spans="1:35" ht="14.25" hidden="1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3982</v>
      </c>
      <c r="F5255" s="65" t="s">
        <v>3982</v>
      </c>
      <c r="G5255" s="65" t="s">
        <v>3982</v>
      </c>
      <c r="H5255" s="65" t="s">
        <v>36</v>
      </c>
      <c r="I5255" s="65" t="s">
        <v>3710</v>
      </c>
      <c r="J5255" s="8" t="s">
        <v>38</v>
      </c>
      <c r="K5255" s="65" t="s">
        <v>32</v>
      </c>
      <c r="L5255" s="65" t="s">
        <v>3983</v>
      </c>
      <c r="M5255" s="65"/>
      <c r="N5255" s="65" t="s">
        <v>57</v>
      </c>
      <c r="O5255" s="65" t="s">
        <v>80</v>
      </c>
      <c r="P5255" s="10">
        <v>0</v>
      </c>
      <c r="Q5255" s="162" t="s">
        <v>3984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8"/>
      <c r="AF5255" s="65"/>
      <c r="AG5255" s="65" t="s">
        <v>42</v>
      </c>
      <c r="AH5255" s="10" t="s">
        <v>3264</v>
      </c>
      <c r="AI5255" t="e">
        <v>#N/A</v>
      </c>
    </row>
    <row r="5256" spans="1:35" ht="14.25" hidden="1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2916</v>
      </c>
      <c r="F5256" s="65" t="s">
        <v>2916</v>
      </c>
      <c r="G5256" s="65" t="s">
        <v>2916</v>
      </c>
      <c r="H5256" s="65" t="s">
        <v>36</v>
      </c>
      <c r="I5256" s="65" t="s">
        <v>3710</v>
      </c>
      <c r="J5256" s="8" t="s">
        <v>38</v>
      </c>
      <c r="K5256" s="65" t="s">
        <v>32</v>
      </c>
      <c r="L5256" s="65" t="s">
        <v>3985</v>
      </c>
      <c r="M5256" s="65"/>
      <c r="N5256" s="65" t="s">
        <v>40</v>
      </c>
      <c r="O5256" s="65" t="s">
        <v>80</v>
      </c>
      <c r="P5256" s="10">
        <v>0</v>
      </c>
      <c r="Q5256" s="162" t="s">
        <v>3986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8"/>
      <c r="AF5256" s="65"/>
      <c r="AG5256" s="65" t="s">
        <v>42</v>
      </c>
      <c r="AH5256" s="10" t="s">
        <v>3264</v>
      </c>
      <c r="AI5256" t="e">
        <v>#N/A</v>
      </c>
    </row>
    <row r="5257" spans="1:35" ht="14.25" hidden="1" customHeight="1">
      <c r="A5257" s="7">
        <v>43891</v>
      </c>
      <c r="B5257" s="65" t="s">
        <v>32</v>
      </c>
      <c r="C5257" s="65" t="s">
        <v>1516</v>
      </c>
      <c r="D5257" s="65" t="s">
        <v>1554</v>
      </c>
      <c r="E5257" s="65" t="s">
        <v>1555</v>
      </c>
      <c r="F5257" s="65" t="s">
        <v>1555</v>
      </c>
      <c r="G5257" s="65" t="s">
        <v>1555</v>
      </c>
      <c r="H5257" s="65" t="s">
        <v>36</v>
      </c>
      <c r="I5257" s="65" t="s">
        <v>3710</v>
      </c>
      <c r="J5257" s="8" t="s">
        <v>38</v>
      </c>
      <c r="K5257" s="65" t="s">
        <v>32</v>
      </c>
      <c r="L5257" s="65" t="s">
        <v>1556</v>
      </c>
      <c r="M5257" s="65"/>
      <c r="N5257" s="65" t="s">
        <v>57</v>
      </c>
      <c r="O5257" s="65" t="s">
        <v>80</v>
      </c>
      <c r="P5257" s="10">
        <v>0</v>
      </c>
      <c r="Q5257" s="162" t="s">
        <v>3987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8"/>
      <c r="AF5257" s="65"/>
      <c r="AG5257" s="65" t="s">
        <v>42</v>
      </c>
      <c r="AH5257" s="10" t="s">
        <v>3264</v>
      </c>
      <c r="AI5257" t="e">
        <v>#N/A</v>
      </c>
    </row>
    <row r="5258" spans="1:35" ht="14.25" hidden="1" customHeight="1">
      <c r="A5258" s="7">
        <v>43891</v>
      </c>
      <c r="B5258" s="65" t="s">
        <v>32</v>
      </c>
      <c r="C5258" s="65" t="s">
        <v>1516</v>
      </c>
      <c r="D5258" s="65" t="s">
        <v>1554</v>
      </c>
      <c r="E5258" s="65" t="s">
        <v>1572</v>
      </c>
      <c r="F5258" s="65" t="s">
        <v>1572</v>
      </c>
      <c r="G5258" s="65" t="s">
        <v>1572</v>
      </c>
      <c r="H5258" s="65" t="s">
        <v>36</v>
      </c>
      <c r="I5258" s="65" t="s">
        <v>3710</v>
      </c>
      <c r="J5258" s="8" t="s">
        <v>38</v>
      </c>
      <c r="K5258" s="65" t="s">
        <v>32</v>
      </c>
      <c r="L5258" s="65" t="s">
        <v>1574</v>
      </c>
      <c r="M5258" s="65"/>
      <c r="N5258" s="65" t="s">
        <v>57</v>
      </c>
      <c r="O5258" s="65" t="s">
        <v>80</v>
      </c>
      <c r="P5258" s="10">
        <v>0</v>
      </c>
      <c r="Q5258" s="162" t="s">
        <v>3988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8"/>
      <c r="AF5258" s="65"/>
      <c r="AG5258" s="65" t="s">
        <v>42</v>
      </c>
      <c r="AH5258" s="10" t="s">
        <v>3264</v>
      </c>
      <c r="AI5258" t="e">
        <v>#N/A</v>
      </c>
    </row>
    <row r="5259" spans="1:35" ht="14.25" hidden="1" customHeight="1">
      <c r="A5259" s="7">
        <v>43891</v>
      </c>
      <c r="B5259" s="65" t="s">
        <v>32</v>
      </c>
      <c r="C5259" s="65" t="s">
        <v>1516</v>
      </c>
      <c r="D5259" s="65" t="s">
        <v>1554</v>
      </c>
      <c r="E5259" s="65" t="s">
        <v>1572</v>
      </c>
      <c r="F5259" s="65" t="s">
        <v>1572</v>
      </c>
      <c r="G5259" s="65" t="s">
        <v>1572</v>
      </c>
      <c r="H5259" s="65" t="s">
        <v>36</v>
      </c>
      <c r="I5259" s="65" t="s">
        <v>3710</v>
      </c>
      <c r="J5259" s="8" t="s">
        <v>38</v>
      </c>
      <c r="K5259" s="65" t="s">
        <v>32</v>
      </c>
      <c r="L5259" s="65" t="s">
        <v>3452</v>
      </c>
      <c r="M5259" s="65"/>
      <c r="N5259" s="65" t="s">
        <v>57</v>
      </c>
      <c r="O5259" s="65" t="s">
        <v>80</v>
      </c>
      <c r="P5259" s="10">
        <v>0</v>
      </c>
      <c r="Q5259" s="162" t="s">
        <v>3989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8"/>
      <c r="AF5259" s="65"/>
      <c r="AG5259" s="65" t="s">
        <v>42</v>
      </c>
      <c r="AH5259" s="10" t="s">
        <v>3264</v>
      </c>
      <c r="AI5259" t="e">
        <v>#N/A</v>
      </c>
    </row>
    <row r="5260" spans="1:35" ht="14.25" hidden="1" customHeight="1">
      <c r="A5260" s="7">
        <v>43891</v>
      </c>
      <c r="B5260" s="65" t="s">
        <v>32</v>
      </c>
      <c r="C5260" s="65" t="s">
        <v>1516</v>
      </c>
      <c r="D5260" s="65" t="s">
        <v>1554</v>
      </c>
      <c r="E5260" s="65" t="s">
        <v>1576</v>
      </c>
      <c r="F5260" s="65" t="s">
        <v>1576</v>
      </c>
      <c r="G5260" s="65" t="s">
        <v>1576</v>
      </c>
      <c r="H5260" s="65" t="s">
        <v>36</v>
      </c>
      <c r="I5260" s="65" t="s">
        <v>3710</v>
      </c>
      <c r="J5260" s="8" t="s">
        <v>38</v>
      </c>
      <c r="K5260" s="65" t="s">
        <v>32</v>
      </c>
      <c r="L5260" s="65" t="s">
        <v>1578</v>
      </c>
      <c r="M5260" s="65"/>
      <c r="N5260" s="65" t="s">
        <v>57</v>
      </c>
      <c r="O5260" s="65" t="s">
        <v>80</v>
      </c>
      <c r="P5260" s="10">
        <v>0</v>
      </c>
      <c r="Q5260" s="162" t="s">
        <v>3990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8"/>
      <c r="AF5260" s="65"/>
      <c r="AG5260" s="65" t="s">
        <v>42</v>
      </c>
      <c r="AH5260" s="10" t="s">
        <v>3264</v>
      </c>
      <c r="AI5260" t="e">
        <v>#N/A</v>
      </c>
    </row>
    <row r="5261" spans="1:35" ht="14.25" hidden="1" customHeight="1">
      <c r="A5261" s="7">
        <v>43891</v>
      </c>
      <c r="B5261" s="65" t="s">
        <v>32</v>
      </c>
      <c r="C5261" s="65" t="s">
        <v>1516</v>
      </c>
      <c r="D5261" s="65" t="s">
        <v>1554</v>
      </c>
      <c r="E5261" s="65" t="s">
        <v>1592</v>
      </c>
      <c r="F5261" s="65" t="s">
        <v>1592</v>
      </c>
      <c r="G5261" s="65" t="s">
        <v>1592</v>
      </c>
      <c r="H5261" s="65" t="s">
        <v>36</v>
      </c>
      <c r="I5261" s="65" t="s">
        <v>3710</v>
      </c>
      <c r="J5261" s="8" t="s">
        <v>38</v>
      </c>
      <c r="K5261" s="65" t="s">
        <v>32</v>
      </c>
      <c r="L5261" s="65" t="s">
        <v>3453</v>
      </c>
      <c r="M5261" s="65"/>
      <c r="N5261" s="65" t="s">
        <v>40</v>
      </c>
      <c r="O5261" s="65" t="s">
        <v>80</v>
      </c>
      <c r="P5261" s="10">
        <v>0</v>
      </c>
      <c r="Q5261" s="162" t="s">
        <v>3991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8"/>
      <c r="AF5261" s="65"/>
      <c r="AG5261" s="65" t="s">
        <v>42</v>
      </c>
      <c r="AH5261" s="10" t="s">
        <v>3264</v>
      </c>
      <c r="AI5261" t="e">
        <v>#N/A</v>
      </c>
    </row>
    <row r="5262" spans="1:35" ht="14.25" hidden="1" customHeight="1">
      <c r="A5262" s="7">
        <v>43891</v>
      </c>
      <c r="B5262" s="65" t="s">
        <v>32</v>
      </c>
      <c r="C5262" s="65" t="s">
        <v>1516</v>
      </c>
      <c r="D5262" s="65" t="s">
        <v>1554</v>
      </c>
      <c r="E5262" s="65" t="s">
        <v>1541</v>
      </c>
      <c r="F5262" s="65" t="s">
        <v>3992</v>
      </c>
      <c r="G5262" s="65" t="s">
        <v>1541</v>
      </c>
      <c r="H5262" s="65" t="s">
        <v>36</v>
      </c>
      <c r="I5262" s="65" t="s">
        <v>3710</v>
      </c>
      <c r="J5262" s="8" t="s">
        <v>38</v>
      </c>
      <c r="K5262" s="65" t="s">
        <v>32</v>
      </c>
      <c r="L5262" s="65" t="s">
        <v>3450</v>
      </c>
      <c r="M5262" s="65"/>
      <c r="N5262" s="65" t="s">
        <v>40</v>
      </c>
      <c r="O5262" s="65" t="s">
        <v>80</v>
      </c>
      <c r="P5262" s="10">
        <v>0</v>
      </c>
      <c r="Q5262" s="162" t="s">
        <v>3993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8"/>
      <c r="AF5262" s="65"/>
      <c r="AG5262" s="65" t="s">
        <v>42</v>
      </c>
      <c r="AH5262" s="10" t="s">
        <v>3264</v>
      </c>
      <c r="AI5262" t="e">
        <v>#N/A</v>
      </c>
    </row>
    <row r="5263" spans="1:35" ht="14.25" hidden="1" customHeight="1">
      <c r="A5263" s="7">
        <v>43891</v>
      </c>
      <c r="B5263" s="65" t="s">
        <v>32</v>
      </c>
      <c r="C5263" s="65" t="s">
        <v>1516</v>
      </c>
      <c r="D5263" s="65" t="s">
        <v>1554</v>
      </c>
      <c r="E5263" s="65" t="s">
        <v>1541</v>
      </c>
      <c r="F5263" s="65" t="s">
        <v>3994</v>
      </c>
      <c r="G5263" s="65" t="s">
        <v>1541</v>
      </c>
      <c r="H5263" s="65" t="s">
        <v>36</v>
      </c>
      <c r="I5263" s="65" t="s">
        <v>3710</v>
      </c>
      <c r="J5263" s="8" t="s">
        <v>38</v>
      </c>
      <c r="K5263" s="65" t="s">
        <v>32</v>
      </c>
      <c r="L5263" s="65" t="s">
        <v>3995</v>
      </c>
      <c r="M5263" s="65"/>
      <c r="N5263" s="65" t="s">
        <v>40</v>
      </c>
      <c r="O5263" s="65" t="s">
        <v>80</v>
      </c>
      <c r="P5263" s="10">
        <v>0</v>
      </c>
      <c r="Q5263" s="162" t="s">
        <v>3996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8"/>
      <c r="AF5263" s="65"/>
      <c r="AG5263" s="65" t="s">
        <v>42</v>
      </c>
      <c r="AH5263" s="10" t="s">
        <v>3264</v>
      </c>
      <c r="AI5263" t="e">
        <v>#N/A</v>
      </c>
    </row>
    <row r="5264" spans="1:35" ht="14.25" hidden="1" customHeight="1">
      <c r="A5264" s="7">
        <v>43891</v>
      </c>
      <c r="B5264" s="65" t="s">
        <v>32</v>
      </c>
      <c r="C5264" s="65" t="s">
        <v>1516</v>
      </c>
      <c r="D5264" s="65" t="s">
        <v>1554</v>
      </c>
      <c r="E5264" s="65" t="s">
        <v>3997</v>
      </c>
      <c r="F5264" s="65" t="s">
        <v>3997</v>
      </c>
      <c r="G5264" s="65" t="s">
        <v>3997</v>
      </c>
      <c r="H5264" s="65" t="s">
        <v>36</v>
      </c>
      <c r="I5264" s="65" t="s">
        <v>3710</v>
      </c>
      <c r="J5264" s="8" t="s">
        <v>38</v>
      </c>
      <c r="K5264" s="65" t="s">
        <v>32</v>
      </c>
      <c r="L5264" s="65" t="s">
        <v>3998</v>
      </c>
      <c r="M5264" s="65"/>
      <c r="N5264" s="65" t="s">
        <v>57</v>
      </c>
      <c r="O5264" s="65" t="s">
        <v>80</v>
      </c>
      <c r="P5264" s="10">
        <v>0</v>
      </c>
      <c r="Q5264" s="162" t="s">
        <v>3999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8"/>
      <c r="AF5264" s="65"/>
      <c r="AG5264" s="65" t="s">
        <v>51</v>
      </c>
      <c r="AH5264" s="10" t="s">
        <v>3264</v>
      </c>
      <c r="AI5264" t="e">
        <v>#N/A</v>
      </c>
    </row>
    <row r="5265" spans="1:35" ht="14.25" hidden="1" customHeight="1">
      <c r="A5265" s="7">
        <v>43891</v>
      </c>
      <c r="B5265" s="65" t="s">
        <v>32</v>
      </c>
      <c r="C5265" s="65" t="s">
        <v>1516</v>
      </c>
      <c r="D5265" s="65" t="s">
        <v>1554</v>
      </c>
      <c r="E5265" s="65" t="s">
        <v>3454</v>
      </c>
      <c r="F5265" s="65" t="s">
        <v>3454</v>
      </c>
      <c r="G5265" s="65" t="s">
        <v>3454</v>
      </c>
      <c r="H5265" s="65" t="s">
        <v>36</v>
      </c>
      <c r="I5265" s="65" t="s">
        <v>3710</v>
      </c>
      <c r="J5265" s="8" t="s">
        <v>38</v>
      </c>
      <c r="K5265" s="65" t="s">
        <v>32</v>
      </c>
      <c r="L5265" s="65" t="s">
        <v>3455</v>
      </c>
      <c r="M5265" s="65"/>
      <c r="N5265" s="65" t="s">
        <v>57</v>
      </c>
      <c r="O5265" s="65" t="s">
        <v>80</v>
      </c>
      <c r="P5265" s="10">
        <v>0</v>
      </c>
      <c r="Q5265" s="162" t="s">
        <v>4000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8"/>
      <c r="AF5265" s="65"/>
      <c r="AG5265" s="65" t="s">
        <v>42</v>
      </c>
      <c r="AH5265" s="10" t="s">
        <v>3264</v>
      </c>
      <c r="AI5265" t="e">
        <v>#N/A</v>
      </c>
    </row>
    <row r="5266" spans="1:35" ht="14.25" hidden="1" customHeight="1">
      <c r="A5266" s="7">
        <v>43891</v>
      </c>
      <c r="B5266" s="65" t="s">
        <v>32</v>
      </c>
      <c r="C5266" s="65" t="s">
        <v>1516</v>
      </c>
      <c r="D5266" s="65" t="s">
        <v>1554</v>
      </c>
      <c r="E5266" s="65" t="s">
        <v>4001</v>
      </c>
      <c r="F5266" s="65" t="s">
        <v>4001</v>
      </c>
      <c r="G5266" s="65" t="s">
        <v>4001</v>
      </c>
      <c r="H5266" s="65" t="s">
        <v>36</v>
      </c>
      <c r="I5266" s="65" t="s">
        <v>3710</v>
      </c>
      <c r="J5266" s="8" t="s">
        <v>38</v>
      </c>
      <c r="K5266" s="65" t="s">
        <v>32</v>
      </c>
      <c r="L5266" s="65" t="s">
        <v>4002</v>
      </c>
      <c r="M5266" s="65"/>
      <c r="N5266" s="65" t="s">
        <v>57</v>
      </c>
      <c r="O5266" s="65" t="s">
        <v>80</v>
      </c>
      <c r="P5266" s="10">
        <v>0</v>
      </c>
      <c r="Q5266" s="162" t="s">
        <v>4003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8"/>
      <c r="AF5266" s="65"/>
      <c r="AG5266" s="65" t="s">
        <v>51</v>
      </c>
      <c r="AH5266" s="10" t="s">
        <v>3264</v>
      </c>
      <c r="AI5266" t="e">
        <v>#N/A</v>
      </c>
    </row>
    <row r="5267" spans="1:35" ht="14.25" hidden="1" customHeight="1">
      <c r="A5267" s="7">
        <v>43891</v>
      </c>
      <c r="B5267" s="65" t="s">
        <v>32</v>
      </c>
      <c r="C5267" s="65" t="s">
        <v>1516</v>
      </c>
      <c r="D5267" s="65" t="s">
        <v>1554</v>
      </c>
      <c r="E5267" s="65" t="s">
        <v>1598</v>
      </c>
      <c r="F5267" s="65" t="s">
        <v>1598</v>
      </c>
      <c r="G5267" s="65" t="s">
        <v>1598</v>
      </c>
      <c r="H5267" s="65" t="s">
        <v>36</v>
      </c>
      <c r="I5267" s="65" t="s">
        <v>3710</v>
      </c>
      <c r="J5267" s="8" t="s">
        <v>38</v>
      </c>
      <c r="K5267" s="65" t="s">
        <v>32</v>
      </c>
      <c r="L5267" s="65" t="s">
        <v>1599</v>
      </c>
      <c r="M5267" s="65"/>
      <c r="N5267" s="65" t="s">
        <v>57</v>
      </c>
      <c r="O5267" s="65" t="s">
        <v>80</v>
      </c>
      <c r="P5267" s="10">
        <v>0</v>
      </c>
      <c r="Q5267" s="162" t="s">
        <v>4004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8"/>
      <c r="AF5267" s="65"/>
      <c r="AG5267" s="65" t="s">
        <v>42</v>
      </c>
      <c r="AH5267" s="10" t="s">
        <v>3264</v>
      </c>
      <c r="AI5267" t="e">
        <v>#N/A</v>
      </c>
    </row>
    <row r="5268" spans="1:35" ht="14.25" hidden="1" customHeight="1">
      <c r="A5268" s="7">
        <v>43891</v>
      </c>
      <c r="B5268" s="65" t="s">
        <v>32</v>
      </c>
      <c r="C5268" s="65" t="s">
        <v>1516</v>
      </c>
      <c r="D5268" s="65" t="s">
        <v>1554</v>
      </c>
      <c r="E5268" s="65" t="s">
        <v>4005</v>
      </c>
      <c r="F5268" s="65" t="s">
        <v>4005</v>
      </c>
      <c r="G5268" s="65" t="s">
        <v>4005</v>
      </c>
      <c r="H5268" s="65" t="s">
        <v>36</v>
      </c>
      <c r="I5268" s="65" t="s">
        <v>3710</v>
      </c>
      <c r="J5268" s="8" t="s">
        <v>38</v>
      </c>
      <c r="K5268" s="65" t="s">
        <v>32</v>
      </c>
      <c r="L5268" s="65" t="s">
        <v>4006</v>
      </c>
      <c r="M5268" s="65"/>
      <c r="N5268" s="65" t="s">
        <v>57</v>
      </c>
      <c r="O5268" s="65" t="s">
        <v>80</v>
      </c>
      <c r="P5268" s="10">
        <v>0</v>
      </c>
      <c r="Q5268" s="162" t="s">
        <v>4007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8"/>
      <c r="AF5268" s="65"/>
      <c r="AG5268" s="65" t="s">
        <v>42</v>
      </c>
      <c r="AH5268" s="10" t="s">
        <v>3264</v>
      </c>
      <c r="AI5268" t="e">
        <v>#N/A</v>
      </c>
    </row>
    <row r="5269" spans="1:35" ht="14.25" hidden="1" customHeight="1">
      <c r="A5269" s="7">
        <v>43891</v>
      </c>
      <c r="B5269" s="65" t="s">
        <v>32</v>
      </c>
      <c r="C5269" s="65" t="s">
        <v>1516</v>
      </c>
      <c r="D5269" s="65" t="s">
        <v>1554</v>
      </c>
      <c r="E5269" s="65" t="s">
        <v>4008</v>
      </c>
      <c r="F5269" s="65" t="s">
        <v>4008</v>
      </c>
      <c r="G5269" s="65" t="s">
        <v>4008</v>
      </c>
      <c r="H5269" s="65" t="s">
        <v>36</v>
      </c>
      <c r="I5269" s="65" t="s">
        <v>3710</v>
      </c>
      <c r="J5269" s="8" t="s">
        <v>38</v>
      </c>
      <c r="K5269" s="65" t="s">
        <v>32</v>
      </c>
      <c r="L5269" s="65" t="s">
        <v>1607</v>
      </c>
      <c r="M5269" s="65"/>
      <c r="N5269" s="65" t="s">
        <v>40</v>
      </c>
      <c r="O5269" s="65" t="s">
        <v>80</v>
      </c>
      <c r="P5269" s="10">
        <v>0</v>
      </c>
      <c r="Q5269" s="162" t="s">
        <v>4009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8"/>
      <c r="AF5269" s="65"/>
      <c r="AG5269" s="65" t="s">
        <v>42</v>
      </c>
      <c r="AH5269" s="10" t="s">
        <v>3264</v>
      </c>
      <c r="AI5269" t="e">
        <v>#N/A</v>
      </c>
    </row>
    <row r="5270" spans="1:35" ht="14.25" hidden="1" customHeight="1">
      <c r="A5270" s="7">
        <v>43891</v>
      </c>
      <c r="B5270" s="65" t="s">
        <v>32</v>
      </c>
      <c r="C5270" s="65" t="s">
        <v>1516</v>
      </c>
      <c r="D5270" s="65" t="s">
        <v>1554</v>
      </c>
      <c r="E5270" s="65" t="s">
        <v>1606</v>
      </c>
      <c r="F5270" s="65" t="s">
        <v>1606</v>
      </c>
      <c r="G5270" s="65" t="s">
        <v>1606</v>
      </c>
      <c r="H5270" s="65" t="s">
        <v>36</v>
      </c>
      <c r="I5270" s="65" t="s">
        <v>3710</v>
      </c>
      <c r="J5270" s="8" t="s">
        <v>38</v>
      </c>
      <c r="K5270" s="65" t="s">
        <v>32</v>
      </c>
      <c r="L5270" s="65" t="s">
        <v>1607</v>
      </c>
      <c r="M5270" s="65"/>
      <c r="N5270" s="65" t="s">
        <v>57</v>
      </c>
      <c r="O5270" s="65" t="s">
        <v>80</v>
      </c>
      <c r="P5270" s="10">
        <v>0</v>
      </c>
      <c r="Q5270" s="162" t="s">
        <v>4009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8"/>
      <c r="AF5270" s="65"/>
      <c r="AG5270" s="65" t="s">
        <v>42</v>
      </c>
      <c r="AH5270" s="10" t="s">
        <v>3264</v>
      </c>
      <c r="AI5270" t="e">
        <v>#N/A</v>
      </c>
    </row>
    <row r="5271" spans="1:35" ht="14.25" hidden="1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3710</v>
      </c>
      <c r="J5271" s="65" t="s">
        <v>3323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hidden="1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3710</v>
      </c>
      <c r="J5272" s="65" t="s">
        <v>3323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3974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hidden="1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3710</v>
      </c>
      <c r="J5273" s="65" t="s">
        <v>3323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3974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hidden="1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3379</v>
      </c>
      <c r="F5274" s="65" t="s">
        <v>3379</v>
      </c>
      <c r="G5274" s="65" t="s">
        <v>3379</v>
      </c>
      <c r="H5274" s="65" t="s">
        <v>36</v>
      </c>
      <c r="I5274" s="65" t="s">
        <v>3710</v>
      </c>
      <c r="J5274" s="65" t="s">
        <v>3323</v>
      </c>
      <c r="K5274" s="65" t="s">
        <v>32</v>
      </c>
      <c r="L5274" s="65" t="s">
        <v>3380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hidden="1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3710</v>
      </c>
      <c r="J5275" s="65" t="s">
        <v>3323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hidden="1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3710</v>
      </c>
      <c r="J5276" s="65" t="s">
        <v>3323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hidden="1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3710</v>
      </c>
      <c r="J5277" s="65" t="s">
        <v>3323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3974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hidden="1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3710</v>
      </c>
      <c r="J5278" s="65" t="s">
        <v>3323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hidden="1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3710</v>
      </c>
      <c r="J5279" s="65" t="s">
        <v>3323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hidden="1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3710</v>
      </c>
      <c r="J5280" s="65" t="s">
        <v>3323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hidden="1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3406</v>
      </c>
      <c r="F5281" s="65" t="s">
        <v>3406</v>
      </c>
      <c r="G5281" s="65" t="s">
        <v>3406</v>
      </c>
      <c r="H5281" s="65" t="s">
        <v>36</v>
      </c>
      <c r="I5281" s="65" t="s">
        <v>3710</v>
      </c>
      <c r="J5281" s="65" t="s">
        <v>3323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hidden="1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3710</v>
      </c>
      <c r="J5282" s="65" t="s">
        <v>3323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hidden="1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3710</v>
      </c>
      <c r="J5283" s="65" t="s">
        <v>3323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hidden="1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3710</v>
      </c>
      <c r="J5284" s="65" t="s">
        <v>3323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hidden="1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3710</v>
      </c>
      <c r="J5285" s="65" t="s">
        <v>3323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hidden="1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3710</v>
      </c>
      <c r="J5286" s="65" t="s">
        <v>3323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hidden="1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4010</v>
      </c>
      <c r="F5287" s="65" t="s">
        <v>4010</v>
      </c>
      <c r="G5287" s="8" t="s">
        <v>955</v>
      </c>
      <c r="H5287" s="65" t="s">
        <v>36</v>
      </c>
      <c r="I5287" s="65" t="s">
        <v>3710</v>
      </c>
      <c r="J5287" s="65" t="s">
        <v>3323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3974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hidden="1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3146</v>
      </c>
      <c r="F5288" s="65" t="s">
        <v>3146</v>
      </c>
      <c r="G5288" s="65" t="s">
        <v>3146</v>
      </c>
      <c r="H5288" s="65" t="s">
        <v>36</v>
      </c>
      <c r="I5288" s="65" t="s">
        <v>3710</v>
      </c>
      <c r="J5288" s="65" t="s">
        <v>3323</v>
      </c>
      <c r="K5288" s="65" t="s">
        <v>32</v>
      </c>
      <c r="L5288" s="65" t="s">
        <v>3416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3974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hidden="1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3710</v>
      </c>
      <c r="J5289" s="65" t="s">
        <v>3323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hidden="1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3710</v>
      </c>
      <c r="J5290" s="65" t="s">
        <v>3323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hidden="1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3710</v>
      </c>
      <c r="J5291" s="65" t="s">
        <v>3323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hidden="1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3710</v>
      </c>
      <c r="J5292" s="65" t="s">
        <v>3323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hidden="1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3710</v>
      </c>
      <c r="J5293" s="65" t="s">
        <v>3323</v>
      </c>
      <c r="K5293" s="65" t="s">
        <v>32</v>
      </c>
      <c r="L5293" s="65" t="s">
        <v>3430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hidden="1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3710</v>
      </c>
      <c r="J5294" s="65" t="s">
        <v>3323</v>
      </c>
      <c r="K5294" s="65" t="s">
        <v>32</v>
      </c>
      <c r="L5294" s="65" t="s">
        <v>3442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hidden="1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3710</v>
      </c>
      <c r="J5295" s="65" t="s">
        <v>3323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3974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hidden="1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2943</v>
      </c>
      <c r="F5296" s="65" t="s">
        <v>2943</v>
      </c>
      <c r="G5296" s="65" t="s">
        <v>2943</v>
      </c>
      <c r="H5296" s="65" t="s">
        <v>36</v>
      </c>
      <c r="I5296" s="65" t="s">
        <v>3710</v>
      </c>
      <c r="J5296" s="8" t="s">
        <v>38</v>
      </c>
      <c r="K5296" s="65" t="s">
        <v>32</v>
      </c>
      <c r="L5296" s="65" t="s">
        <v>3447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8"/>
      <c r="AF5296" s="65"/>
      <c r="AG5296" s="65" t="s">
        <v>42</v>
      </c>
      <c r="AH5296" s="10">
        <v>0</v>
      </c>
      <c r="AI5296" t="e">
        <v>#N/A</v>
      </c>
    </row>
    <row r="5297" spans="1:35" ht="14.25" hidden="1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1541</v>
      </c>
      <c r="F5297" s="65" t="s">
        <v>1541</v>
      </c>
      <c r="G5297" s="65" t="s">
        <v>1541</v>
      </c>
      <c r="H5297" s="65" t="s">
        <v>36</v>
      </c>
      <c r="I5297" s="65" t="s">
        <v>3710</v>
      </c>
      <c r="J5297" s="8" t="s">
        <v>38</v>
      </c>
      <c r="K5297" s="65" t="s">
        <v>32</v>
      </c>
      <c r="L5297" s="65" t="s">
        <v>3449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8"/>
      <c r="AF5297" s="65"/>
      <c r="AG5297" s="65" t="s">
        <v>42</v>
      </c>
      <c r="AH5297" s="10">
        <v>0</v>
      </c>
      <c r="AI5297" t="e">
        <v>#N/A</v>
      </c>
    </row>
    <row r="5298" spans="1:35" ht="14.25" hidden="1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1604</v>
      </c>
      <c r="F5298" s="65" t="s">
        <v>1604</v>
      </c>
      <c r="G5298" s="65" t="s">
        <v>1604</v>
      </c>
      <c r="H5298" s="65" t="s">
        <v>36</v>
      </c>
      <c r="I5298" s="65" t="s">
        <v>3710</v>
      </c>
      <c r="J5298" s="8" t="s">
        <v>38</v>
      </c>
      <c r="K5298" s="65" t="s">
        <v>32</v>
      </c>
      <c r="L5298" s="65" t="s">
        <v>3451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8"/>
      <c r="AF5298" s="65"/>
      <c r="AG5298" s="65" t="s">
        <v>51</v>
      </c>
      <c r="AH5298" s="10">
        <v>0</v>
      </c>
      <c r="AI5298" t="e">
        <v>#N/A</v>
      </c>
    </row>
    <row r="5299" spans="1:35" ht="14.25" hidden="1" customHeight="1">
      <c r="A5299" s="7">
        <v>43891</v>
      </c>
      <c r="B5299" s="65" t="s">
        <v>32</v>
      </c>
      <c r="C5299" s="65" t="s">
        <v>1516</v>
      </c>
      <c r="D5299" s="65" t="s">
        <v>1554</v>
      </c>
      <c r="E5299" s="65" t="s">
        <v>1541</v>
      </c>
      <c r="F5299" s="65" t="s">
        <v>1541</v>
      </c>
      <c r="G5299" s="65" t="s">
        <v>1541</v>
      </c>
      <c r="H5299" s="65" t="s">
        <v>36</v>
      </c>
      <c r="I5299" s="65" t="s">
        <v>3710</v>
      </c>
      <c r="J5299" s="8" t="s">
        <v>38</v>
      </c>
      <c r="K5299" s="65" t="s">
        <v>32</v>
      </c>
      <c r="L5299" s="65" t="s">
        <v>3450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8"/>
      <c r="AF5299" s="65"/>
      <c r="AG5299" s="65" t="s">
        <v>42</v>
      </c>
      <c r="AH5299" s="10">
        <v>0</v>
      </c>
      <c r="AI5299" t="e">
        <v>#N/A</v>
      </c>
    </row>
    <row r="5300" spans="1:35" ht="14.25" hidden="1" customHeight="1">
      <c r="A5300" s="7">
        <v>43891</v>
      </c>
      <c r="B5300" s="65" t="s">
        <v>32</v>
      </c>
      <c r="C5300" s="65" t="s">
        <v>1516</v>
      </c>
      <c r="D5300" s="65" t="s">
        <v>1554</v>
      </c>
      <c r="E5300" s="65" t="s">
        <v>2923</v>
      </c>
      <c r="F5300" s="65" t="s">
        <v>2923</v>
      </c>
      <c r="G5300" s="65" t="s">
        <v>2923</v>
      </c>
      <c r="H5300" s="65" t="s">
        <v>36</v>
      </c>
      <c r="I5300" s="65" t="s">
        <v>3710</v>
      </c>
      <c r="J5300" s="8" t="s">
        <v>38</v>
      </c>
      <c r="K5300" s="65" t="s">
        <v>32</v>
      </c>
      <c r="L5300" s="65" t="s">
        <v>3457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8"/>
      <c r="AF5300" s="65"/>
      <c r="AG5300" s="65" t="s">
        <v>42</v>
      </c>
      <c r="AH5300" s="10">
        <v>0</v>
      </c>
      <c r="AI5300" t="e">
        <v>#N/A</v>
      </c>
    </row>
    <row r="5301" spans="1:35" ht="14.25" hidden="1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3710</v>
      </c>
      <c r="J5301" s="65" t="s">
        <v>3323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hidden="1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3710</v>
      </c>
      <c r="J5302" s="65" t="s">
        <v>3323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hidden="1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3710</v>
      </c>
      <c r="J5303" s="65" t="s">
        <v>3323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hidden="1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3710</v>
      </c>
      <c r="J5304" s="65" t="s">
        <v>3323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hidden="1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3710</v>
      </c>
      <c r="J5305" s="65" t="s">
        <v>3323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hidden="1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3710</v>
      </c>
      <c r="J5306" s="65" t="s">
        <v>3323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hidden="1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3710</v>
      </c>
      <c r="J5307" s="65" t="s">
        <v>3323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hidden="1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3710</v>
      </c>
      <c r="J5308" s="65" t="s">
        <v>3323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hidden="1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3710</v>
      </c>
      <c r="J5309" s="65" t="s">
        <v>3323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hidden="1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3710</v>
      </c>
      <c r="J5310" s="65" t="s">
        <v>3323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hidden="1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3710</v>
      </c>
      <c r="J5311" s="65" t="s">
        <v>3323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hidden="1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3710</v>
      </c>
      <c r="J5312" s="65" t="s">
        <v>3323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hidden="1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3710</v>
      </c>
      <c r="J5313" s="65" t="s">
        <v>3323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hidden="1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3710</v>
      </c>
      <c r="J5314" s="65" t="s">
        <v>3323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hidden="1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3710</v>
      </c>
      <c r="J5315" s="65" t="s">
        <v>3323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hidden="1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3710</v>
      </c>
      <c r="J5316" s="65" t="s">
        <v>3323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hidden="1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3710</v>
      </c>
      <c r="J5317" s="65" t="s">
        <v>3323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hidden="1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3710</v>
      </c>
      <c r="J5318" s="65" t="s">
        <v>3323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hidden="1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3710</v>
      </c>
      <c r="J5319" s="65" t="s">
        <v>3323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hidden="1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3710</v>
      </c>
      <c r="J5320" s="65" t="s">
        <v>3323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hidden="1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3710</v>
      </c>
      <c r="J5321" s="65" t="s">
        <v>3323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hidden="1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3710</v>
      </c>
      <c r="J5322" s="65" t="s">
        <v>3323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hidden="1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3710</v>
      </c>
      <c r="J5323" s="65" t="s">
        <v>3323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hidden="1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3710</v>
      </c>
      <c r="J5324" s="65" t="s">
        <v>3323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hidden="1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3710</v>
      </c>
      <c r="J5325" s="65" t="s">
        <v>3323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hidden="1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3710</v>
      </c>
      <c r="J5326" s="65" t="s">
        <v>3323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hidden="1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3710</v>
      </c>
      <c r="J5327" s="65" t="s">
        <v>3323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hidden="1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3710</v>
      </c>
      <c r="J5328" s="65" t="s">
        <v>3323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hidden="1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3710</v>
      </c>
      <c r="J5329" s="65" t="s">
        <v>3323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hidden="1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3710</v>
      </c>
      <c r="J5330" s="65" t="s">
        <v>3323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hidden="1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3710</v>
      </c>
      <c r="J5331" s="65" t="s">
        <v>3323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hidden="1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3710</v>
      </c>
      <c r="J5332" s="65" t="s">
        <v>3323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hidden="1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3710</v>
      </c>
      <c r="J5333" s="65" t="s">
        <v>3323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hidden="1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3710</v>
      </c>
      <c r="J5334" s="65" t="s">
        <v>3323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hidden="1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3710</v>
      </c>
      <c r="J5335" s="65" t="s">
        <v>3323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hidden="1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3710</v>
      </c>
      <c r="J5336" s="65" t="s">
        <v>3323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hidden="1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3710</v>
      </c>
      <c r="J5337" s="65" t="s">
        <v>3323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hidden="1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3710</v>
      </c>
      <c r="J5338" s="65" t="s">
        <v>3323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hidden="1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3710</v>
      </c>
      <c r="J5339" s="65" t="s">
        <v>3323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hidden="1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3710</v>
      </c>
      <c r="J5340" s="65" t="s">
        <v>3323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hidden="1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3710</v>
      </c>
      <c r="J5341" s="65" t="s">
        <v>3323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hidden="1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3710</v>
      </c>
      <c r="J5342" s="65" t="s">
        <v>3323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hidden="1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3710</v>
      </c>
      <c r="J5343" s="65" t="s">
        <v>3323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3974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hidden="1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3710</v>
      </c>
      <c r="J5344" s="65" t="s">
        <v>3323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hidden="1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3710</v>
      </c>
      <c r="J5345" s="65" t="s">
        <v>3323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hidden="1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3710</v>
      </c>
      <c r="J5346" s="65" t="s">
        <v>3323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hidden="1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3710</v>
      </c>
      <c r="J5347" s="65" t="s">
        <v>3323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hidden="1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3710</v>
      </c>
      <c r="J5348" s="65" t="s">
        <v>3323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hidden="1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3710</v>
      </c>
      <c r="J5349" s="65" t="s">
        <v>3323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hidden="1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3710</v>
      </c>
      <c r="J5350" s="65" t="s">
        <v>3323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hidden="1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3710</v>
      </c>
      <c r="J5351" s="65" t="s">
        <v>3323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hidden="1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3710</v>
      </c>
      <c r="J5352" s="65" t="s">
        <v>3323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hidden="1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3710</v>
      </c>
      <c r="J5353" s="65" t="s">
        <v>3323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hidden="1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3710</v>
      </c>
      <c r="J5354" s="65" t="s">
        <v>3323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hidden="1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3710</v>
      </c>
      <c r="J5355" s="65" t="s">
        <v>3323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3736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hidden="1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3710</v>
      </c>
      <c r="J5356" s="65" t="s">
        <v>3323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hidden="1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3710</v>
      </c>
      <c r="J5357" s="65" t="s">
        <v>3323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hidden="1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3710</v>
      </c>
      <c r="J5358" s="65" t="s">
        <v>3323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hidden="1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3710</v>
      </c>
      <c r="J5359" s="65" t="s">
        <v>3323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hidden="1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3710</v>
      </c>
      <c r="J5360" s="65" t="s">
        <v>3323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hidden="1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3710</v>
      </c>
      <c r="J5361" s="65" t="s">
        <v>3323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hidden="1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3710</v>
      </c>
      <c r="J5362" s="65" t="s">
        <v>3323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hidden="1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3710</v>
      </c>
      <c r="J5363" s="65" t="s">
        <v>3323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hidden="1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3710</v>
      </c>
      <c r="J5364" s="65" t="s">
        <v>3323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hidden="1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3710</v>
      </c>
      <c r="J5365" s="65" t="s">
        <v>3323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hidden="1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3710</v>
      </c>
      <c r="J5366" s="65" t="s">
        <v>3323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hidden="1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3710</v>
      </c>
      <c r="J5367" s="65" t="s">
        <v>3323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hidden="1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3710</v>
      </c>
      <c r="J5368" s="65" t="s">
        <v>3323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hidden="1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3710</v>
      </c>
      <c r="J5369" s="65" t="s">
        <v>3323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hidden="1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3710</v>
      </c>
      <c r="J5370" s="65" t="s">
        <v>3323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hidden="1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3710</v>
      </c>
      <c r="J5371" s="65" t="s">
        <v>3323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hidden="1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3710</v>
      </c>
      <c r="J5372" s="65" t="s">
        <v>3323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hidden="1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3710</v>
      </c>
      <c r="J5373" s="65" t="s">
        <v>3323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hidden="1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3710</v>
      </c>
      <c r="J5374" s="65" t="s">
        <v>3323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hidden="1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3710</v>
      </c>
      <c r="J5375" s="65" t="s">
        <v>3323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hidden="1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3710</v>
      </c>
      <c r="J5376" s="65" t="s">
        <v>3323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hidden="1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3710</v>
      </c>
      <c r="J5377" s="65" t="s">
        <v>3323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hidden="1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3710</v>
      </c>
      <c r="J5378" s="65" t="s">
        <v>3323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hidden="1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3710</v>
      </c>
      <c r="J5379" s="65" t="s">
        <v>3323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hidden="1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3710</v>
      </c>
      <c r="J5380" s="65" t="s">
        <v>3323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hidden="1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3710</v>
      </c>
      <c r="J5381" s="65" t="s">
        <v>3323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hidden="1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3710</v>
      </c>
      <c r="J5382" s="65" t="s">
        <v>3323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hidden="1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3710</v>
      </c>
      <c r="J5383" s="65" t="s">
        <v>3323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hidden="1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3710</v>
      </c>
      <c r="J5384" s="65" t="s">
        <v>3323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hidden="1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3710</v>
      </c>
      <c r="J5385" s="65" t="s">
        <v>3323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hidden="1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3710</v>
      </c>
      <c r="J5386" s="65" t="s">
        <v>3323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hidden="1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3710</v>
      </c>
      <c r="J5387" s="65" t="s">
        <v>3323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hidden="1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3710</v>
      </c>
      <c r="J5388" s="65" t="s">
        <v>3323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hidden="1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3710</v>
      </c>
      <c r="J5389" s="65" t="s">
        <v>3323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hidden="1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3710</v>
      </c>
      <c r="J5390" s="65" t="s">
        <v>3323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hidden="1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3710</v>
      </c>
      <c r="J5391" s="65" t="s">
        <v>3323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hidden="1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3710</v>
      </c>
      <c r="J5392" s="65" t="s">
        <v>3323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hidden="1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3710</v>
      </c>
      <c r="J5393" s="65" t="s">
        <v>3323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hidden="1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3710</v>
      </c>
      <c r="J5394" s="65" t="s">
        <v>3323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hidden="1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3710</v>
      </c>
      <c r="J5395" s="65" t="s">
        <v>3323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hidden="1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3710</v>
      </c>
      <c r="J5396" s="65" t="s">
        <v>3323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hidden="1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3710</v>
      </c>
      <c r="J5397" s="65" t="s">
        <v>3323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hidden="1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3710</v>
      </c>
      <c r="J5398" s="65" t="s">
        <v>3323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hidden="1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3710</v>
      </c>
      <c r="J5399" s="65" t="s">
        <v>3323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hidden="1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3710</v>
      </c>
      <c r="J5400" s="65" t="s">
        <v>3323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hidden="1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3710</v>
      </c>
      <c r="J5401" s="65" t="s">
        <v>3323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hidden="1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3710</v>
      </c>
      <c r="J5402" s="65" t="s">
        <v>3323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hidden="1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3710</v>
      </c>
      <c r="J5403" s="65" t="s">
        <v>3323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hidden="1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3710</v>
      </c>
      <c r="J5404" s="65" t="s">
        <v>3323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hidden="1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3710</v>
      </c>
      <c r="J5405" s="65" t="s">
        <v>3323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hidden="1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3710</v>
      </c>
      <c r="J5406" s="65" t="s">
        <v>3323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hidden="1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3710</v>
      </c>
      <c r="J5407" s="65" t="s">
        <v>3323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hidden="1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3710</v>
      </c>
      <c r="J5408" s="65" t="s">
        <v>3323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hidden="1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3710</v>
      </c>
      <c r="J5409" s="65" t="s">
        <v>3323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hidden="1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3710</v>
      </c>
      <c r="J5410" s="65" t="s">
        <v>3323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hidden="1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3710</v>
      </c>
      <c r="J5411" s="65" t="s">
        <v>3323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3809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hidden="1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3710</v>
      </c>
      <c r="J5412" s="65" t="s">
        <v>3323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hidden="1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3710</v>
      </c>
      <c r="J5413" s="65" t="s">
        <v>3323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hidden="1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3710</v>
      </c>
      <c r="J5414" s="65" t="s">
        <v>3323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hidden="1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3710</v>
      </c>
      <c r="J5415" s="65" t="s">
        <v>3323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hidden="1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3710</v>
      </c>
      <c r="J5416" s="65" t="s">
        <v>3323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hidden="1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3710</v>
      </c>
      <c r="J5417" s="65" t="s">
        <v>3323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hidden="1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3710</v>
      </c>
      <c r="J5418" s="65" t="s">
        <v>3323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hidden="1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3710</v>
      </c>
      <c r="J5419" s="65" t="s">
        <v>3323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hidden="1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3710</v>
      </c>
      <c r="J5420" s="65" t="s">
        <v>3323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hidden="1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3710</v>
      </c>
      <c r="J5421" s="65" t="s">
        <v>3323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hidden="1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3710</v>
      </c>
      <c r="J5422" s="65" t="s">
        <v>3323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hidden="1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3710</v>
      </c>
      <c r="J5423" s="65" t="s">
        <v>3323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hidden="1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3710</v>
      </c>
      <c r="J5424" s="65" t="s">
        <v>3323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hidden="1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3710</v>
      </c>
      <c r="J5425" s="65" t="s">
        <v>3323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hidden="1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3710</v>
      </c>
      <c r="J5426" s="65" t="s">
        <v>3323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3723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hidden="1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3710</v>
      </c>
      <c r="J5427" s="65" t="s">
        <v>3323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hidden="1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3710</v>
      </c>
      <c r="J5428" s="65" t="s">
        <v>3323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hidden="1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3710</v>
      </c>
      <c r="J5429" s="65" t="s">
        <v>3323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hidden="1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3710</v>
      </c>
      <c r="J5430" s="65" t="s">
        <v>3323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hidden="1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3710</v>
      </c>
      <c r="J5431" s="65" t="s">
        <v>3323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hidden="1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3710</v>
      </c>
      <c r="J5432" s="65" t="s">
        <v>3323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hidden="1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3710</v>
      </c>
      <c r="J5433" s="65" t="s">
        <v>3323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hidden="1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3710</v>
      </c>
      <c r="J5434" s="65" t="s">
        <v>3323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hidden="1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3710</v>
      </c>
      <c r="J5435" s="65" t="s">
        <v>3323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hidden="1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3710</v>
      </c>
      <c r="J5436" s="65" t="s">
        <v>3323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hidden="1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3710</v>
      </c>
      <c r="J5437" s="65" t="s">
        <v>3323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hidden="1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3710</v>
      </c>
      <c r="J5438" s="65" t="s">
        <v>3323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hidden="1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3710</v>
      </c>
      <c r="J5439" s="65" t="s">
        <v>3323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hidden="1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3710</v>
      </c>
      <c r="J5440" s="65" t="s">
        <v>3323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hidden="1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3710</v>
      </c>
      <c r="J5441" s="65" t="s">
        <v>3323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hidden="1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3710</v>
      </c>
      <c r="J5442" s="65" t="s">
        <v>3323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hidden="1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3710</v>
      </c>
      <c r="J5443" s="65" t="s">
        <v>3323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hidden="1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3710</v>
      </c>
      <c r="J5444" s="65" t="s">
        <v>3323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hidden="1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3710</v>
      </c>
      <c r="J5445" s="65" t="s">
        <v>3323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hidden="1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3710</v>
      </c>
      <c r="J5446" s="65" t="s">
        <v>3323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hidden="1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3710</v>
      </c>
      <c r="J5447" s="65" t="s">
        <v>3323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hidden="1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3710</v>
      </c>
      <c r="J5448" s="65" t="s">
        <v>3323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hidden="1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3710</v>
      </c>
      <c r="J5449" s="65" t="s">
        <v>3323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hidden="1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3710</v>
      </c>
      <c r="J5450" s="65" t="s">
        <v>3323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hidden="1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3710</v>
      </c>
      <c r="J5451" s="65" t="s">
        <v>3323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hidden="1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3710</v>
      </c>
      <c r="J5452" s="65" t="s">
        <v>3323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hidden="1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3710</v>
      </c>
      <c r="J5453" s="65" t="s">
        <v>3323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hidden="1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3710</v>
      </c>
      <c r="J5454" s="65" t="s">
        <v>3323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hidden="1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3710</v>
      </c>
      <c r="J5455" s="65" t="s">
        <v>3323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hidden="1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3710</v>
      </c>
      <c r="J5456" s="65" t="s">
        <v>3323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hidden="1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3710</v>
      </c>
      <c r="J5457" s="65" t="s">
        <v>3323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hidden="1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3710</v>
      </c>
      <c r="J5458" s="65" t="s">
        <v>3323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hidden="1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3710</v>
      </c>
      <c r="J5459" s="65" t="s">
        <v>3323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hidden="1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3710</v>
      </c>
      <c r="J5460" s="65" t="s">
        <v>3323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hidden="1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3710</v>
      </c>
      <c r="J5461" s="65" t="s">
        <v>3323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hidden="1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3710</v>
      </c>
      <c r="J5462" s="65" t="s">
        <v>3323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hidden="1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3710</v>
      </c>
      <c r="J5463" s="65" t="s">
        <v>3323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hidden="1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3710</v>
      </c>
      <c r="J5464" s="65" t="s">
        <v>3323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hidden="1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3710</v>
      </c>
      <c r="J5465" s="65" t="s">
        <v>3323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hidden="1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3710</v>
      </c>
      <c r="J5466" s="65" t="s">
        <v>3323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hidden="1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3710</v>
      </c>
      <c r="J5467" s="65" t="s">
        <v>3323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hidden="1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3710</v>
      </c>
      <c r="J5468" s="65" t="s">
        <v>3323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hidden="1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3710</v>
      </c>
      <c r="J5469" s="65" t="s">
        <v>3323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hidden="1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3710</v>
      </c>
      <c r="J5470" s="65" t="s">
        <v>3323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hidden="1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3710</v>
      </c>
      <c r="J5471" s="65" t="s">
        <v>3323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hidden="1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3710</v>
      </c>
      <c r="J5472" s="65" t="s">
        <v>3323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hidden="1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3710</v>
      </c>
      <c r="J5473" s="65" t="s">
        <v>3323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hidden="1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3710</v>
      </c>
      <c r="J5474" s="65" t="s">
        <v>3323</v>
      </c>
      <c r="K5474" s="65" t="s">
        <v>32</v>
      </c>
      <c r="L5474" s="65" t="s">
        <v>921</v>
      </c>
      <c r="M5474" s="65"/>
      <c r="N5474" s="65" t="s">
        <v>40</v>
      </c>
      <c r="O5474" s="8" t="s">
        <v>41</v>
      </c>
      <c r="P5474" s="9">
        <v>0.02</v>
      </c>
      <c r="Q5474" s="162">
        <v>1000001126</v>
      </c>
      <c r="R5474" s="65" t="s">
        <v>3744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2443.5980392156566</v>
      </c>
      <c r="X5474" s="13"/>
      <c r="Y5474" s="13">
        <f t="shared" si="687"/>
        <v>0</v>
      </c>
      <c r="Z5474" s="14">
        <f t="shared" si="682"/>
        <v>2443.5980392156566</v>
      </c>
      <c r="AA5474" s="13">
        <f t="shared" si="686"/>
        <v>48.87196078431316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hidden="1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3710</v>
      </c>
      <c r="J5475" s="65" t="s">
        <v>3323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hidden="1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3710</v>
      </c>
      <c r="J5476" s="65" t="s">
        <v>3323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hidden="1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3710</v>
      </c>
      <c r="J5477" s="65" t="s">
        <v>3323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hidden="1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3710</v>
      </c>
      <c r="J5478" s="65" t="s">
        <v>3323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hidden="1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3710</v>
      </c>
      <c r="J5479" s="65" t="s">
        <v>3323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hidden="1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3710</v>
      </c>
      <c r="J5480" s="65" t="s">
        <v>3323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hidden="1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3710</v>
      </c>
      <c r="J5481" s="65" t="s">
        <v>3323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hidden="1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3710</v>
      </c>
      <c r="J5482" s="65" t="s">
        <v>3323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hidden="1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3710</v>
      </c>
      <c r="J5483" s="65" t="s">
        <v>3323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hidden="1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3710</v>
      </c>
      <c r="J5484" s="65" t="s">
        <v>3323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hidden="1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3710</v>
      </c>
      <c r="J5485" s="65" t="s">
        <v>3323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hidden="1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3710</v>
      </c>
      <c r="J5486" s="65" t="s">
        <v>3323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hidden="1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3710</v>
      </c>
      <c r="J5487" s="65" t="s">
        <v>3323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hidden="1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3710</v>
      </c>
      <c r="J5488" s="65" t="s">
        <v>3323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hidden="1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3710</v>
      </c>
      <c r="J5489" s="65" t="s">
        <v>3323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hidden="1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3710</v>
      </c>
      <c r="J5490" s="65" t="s">
        <v>3323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hidden="1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3710</v>
      </c>
      <c r="J5491" s="65" t="s">
        <v>3323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hidden="1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3710</v>
      </c>
      <c r="J5492" s="65" t="s">
        <v>3323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hidden="1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3710</v>
      </c>
      <c r="J5493" s="65" t="s">
        <v>3323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hidden="1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3710</v>
      </c>
      <c r="J5494" s="65" t="s">
        <v>3323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hidden="1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3710</v>
      </c>
      <c r="J5495" s="65" t="s">
        <v>3323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hidden="1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3710</v>
      </c>
      <c r="J5496" s="65" t="s">
        <v>3323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hidden="1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3710</v>
      </c>
      <c r="J5497" s="65" t="s">
        <v>3323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hidden="1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3710</v>
      </c>
      <c r="J5498" s="65" t="s">
        <v>3323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hidden="1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3710</v>
      </c>
      <c r="J5499" s="65" t="s">
        <v>3323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hidden="1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3710</v>
      </c>
      <c r="J5500" s="65" t="s">
        <v>3323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hidden="1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3710</v>
      </c>
      <c r="J5501" s="65" t="s">
        <v>3323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hidden="1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3710</v>
      </c>
      <c r="J5502" s="65" t="s">
        <v>3323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hidden="1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3710</v>
      </c>
      <c r="J5503" s="65" t="s">
        <v>3323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hidden="1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3710</v>
      </c>
      <c r="J5504" s="65" t="s">
        <v>3323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hidden="1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3710</v>
      </c>
      <c r="J5505" s="65" t="s">
        <v>3323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hidden="1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3710</v>
      </c>
      <c r="J5506" s="65" t="s">
        <v>3323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hidden="1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3710</v>
      </c>
      <c r="J5507" s="65" t="s">
        <v>3323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hidden="1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3710</v>
      </c>
      <c r="J5508" s="65" t="s">
        <v>3323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hidden="1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3710</v>
      </c>
      <c r="J5509" s="65" t="s">
        <v>3323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hidden="1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3710</v>
      </c>
      <c r="J5510" s="65" t="s">
        <v>3323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hidden="1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3710</v>
      </c>
      <c r="J5511" s="65" t="s">
        <v>3323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hidden="1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3710</v>
      </c>
      <c r="J5512" s="65" t="s">
        <v>3323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hidden="1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3710</v>
      </c>
      <c r="J5513" s="65" t="s">
        <v>3323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hidden="1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3710</v>
      </c>
      <c r="J5514" s="65" t="s">
        <v>3323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hidden="1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3710</v>
      </c>
      <c r="J5515" s="65" t="s">
        <v>3323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hidden="1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3710</v>
      </c>
      <c r="J5516" s="65" t="s">
        <v>3323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hidden="1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3710</v>
      </c>
      <c r="J5517" s="65" t="s">
        <v>3323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hidden="1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3710</v>
      </c>
      <c r="J5518" s="65" t="s">
        <v>3323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hidden="1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3710</v>
      </c>
      <c r="J5519" s="65" t="s">
        <v>3323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hidden="1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3710</v>
      </c>
      <c r="J5520" s="65" t="s">
        <v>3323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hidden="1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3710</v>
      </c>
      <c r="J5521" s="65" t="s">
        <v>3323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hidden="1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3710</v>
      </c>
      <c r="J5522" s="65" t="s">
        <v>3323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hidden="1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3710</v>
      </c>
      <c r="J5523" s="65" t="s">
        <v>3323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hidden="1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3710</v>
      </c>
      <c r="J5524" s="65" t="s">
        <v>3323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hidden="1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3710</v>
      </c>
      <c r="J5525" s="65" t="s">
        <v>3323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hidden="1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3710</v>
      </c>
      <c r="J5526" s="65" t="s">
        <v>3323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hidden="1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3710</v>
      </c>
      <c r="J5527" s="65" t="s">
        <v>3323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hidden="1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3710</v>
      </c>
      <c r="J5528" s="65" t="s">
        <v>3323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hidden="1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3710</v>
      </c>
      <c r="J5529" s="65" t="s">
        <v>3323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hidden="1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3710</v>
      </c>
      <c r="J5530" s="65" t="s">
        <v>3323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hidden="1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3710</v>
      </c>
      <c r="J5531" s="65" t="s">
        <v>3323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hidden="1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3710</v>
      </c>
      <c r="J5532" s="65" t="s">
        <v>3323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hidden="1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3710</v>
      </c>
      <c r="J5533" s="65" t="s">
        <v>3323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hidden="1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3710</v>
      </c>
      <c r="J5534" s="65" t="s">
        <v>3323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hidden="1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3710</v>
      </c>
      <c r="J5535" s="65" t="s">
        <v>3323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hidden="1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3710</v>
      </c>
      <c r="J5536" s="65" t="s">
        <v>3323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hidden="1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3710</v>
      </c>
      <c r="J5537" s="65" t="s">
        <v>3323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hidden="1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3710</v>
      </c>
      <c r="J5538" s="65" t="s">
        <v>3323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hidden="1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3710</v>
      </c>
      <c r="J5539" s="65" t="s">
        <v>3323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hidden="1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3710</v>
      </c>
      <c r="J5540" s="65" t="s">
        <v>3323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hidden="1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3710</v>
      </c>
      <c r="J5541" s="65" t="s">
        <v>3323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hidden="1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3710</v>
      </c>
      <c r="J5542" s="65" t="s">
        <v>3323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hidden="1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3710</v>
      </c>
      <c r="J5543" s="65" t="s">
        <v>3323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hidden="1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3710</v>
      </c>
      <c r="J5544" s="65" t="s">
        <v>3323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hidden="1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3710</v>
      </c>
      <c r="J5545" s="65" t="s">
        <v>3323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hidden="1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3710</v>
      </c>
      <c r="J5546" s="65" t="s">
        <v>3323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hidden="1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3710</v>
      </c>
      <c r="J5547" s="65" t="s">
        <v>3323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hidden="1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3710</v>
      </c>
      <c r="J5548" s="65" t="s">
        <v>3323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hidden="1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3710</v>
      </c>
      <c r="J5549" s="65" t="s">
        <v>3323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hidden="1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3710</v>
      </c>
      <c r="J5550" s="65" t="s">
        <v>3323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hidden="1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1539</v>
      </c>
      <c r="F5551" s="65" t="s">
        <v>1539</v>
      </c>
      <c r="G5551" s="65" t="s">
        <v>1539</v>
      </c>
      <c r="H5551" s="65" t="s">
        <v>36</v>
      </c>
      <c r="I5551" s="65" t="s">
        <v>3710</v>
      </c>
      <c r="J5551" s="8" t="s">
        <v>38</v>
      </c>
      <c r="K5551" s="65" t="s">
        <v>32</v>
      </c>
      <c r="L5551" s="65" t="s">
        <v>1540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8"/>
      <c r="AF5551" s="65"/>
      <c r="AG5551" s="123" t="s">
        <v>42</v>
      </c>
      <c r="AH5551" s="10">
        <v>0</v>
      </c>
      <c r="AI5551" t="e">
        <v>#N/A</v>
      </c>
    </row>
    <row r="5552" spans="1:35" ht="14.25" hidden="1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1539</v>
      </c>
      <c r="F5552" s="65" t="s">
        <v>1539</v>
      </c>
      <c r="G5552" s="65" t="s">
        <v>1539</v>
      </c>
      <c r="H5552" s="65" t="s">
        <v>36</v>
      </c>
      <c r="I5552" s="65" t="s">
        <v>3710</v>
      </c>
      <c r="J5552" s="8" t="s">
        <v>38</v>
      </c>
      <c r="K5552" s="65" t="s">
        <v>32</v>
      </c>
      <c r="L5552" s="65" t="s">
        <v>1540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8"/>
      <c r="AF5552" s="65"/>
      <c r="AG5552" s="123" t="s">
        <v>42</v>
      </c>
      <c r="AH5552" s="10">
        <v>0</v>
      </c>
      <c r="AI5552" t="e">
        <v>#N/A</v>
      </c>
    </row>
    <row r="5553" spans="1:35" ht="14.25" hidden="1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1541</v>
      </c>
      <c r="F5553" s="65" t="s">
        <v>1541</v>
      </c>
      <c r="G5553" s="65" t="s">
        <v>1541</v>
      </c>
      <c r="H5553" s="65" t="s">
        <v>36</v>
      </c>
      <c r="I5553" s="65" t="s">
        <v>3710</v>
      </c>
      <c r="J5553" s="8" t="s">
        <v>38</v>
      </c>
      <c r="K5553" s="65" t="s">
        <v>32</v>
      </c>
      <c r="L5553" s="65" t="s">
        <v>1544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8"/>
      <c r="AF5553" s="65"/>
      <c r="AG5553" s="123" t="s">
        <v>42</v>
      </c>
      <c r="AH5553" s="10">
        <v>0</v>
      </c>
      <c r="AI5553" t="e">
        <v>#N/A</v>
      </c>
    </row>
    <row r="5554" spans="1:35" ht="14.25" hidden="1" customHeight="1">
      <c r="A5554" s="7">
        <v>43891</v>
      </c>
      <c r="B5554" s="65" t="s">
        <v>32</v>
      </c>
      <c r="C5554" s="65" t="s">
        <v>1516</v>
      </c>
      <c r="D5554" s="65" t="s">
        <v>1554</v>
      </c>
      <c r="E5554" s="65" t="s">
        <v>1555</v>
      </c>
      <c r="F5554" s="65" t="s">
        <v>1555</v>
      </c>
      <c r="G5554" s="65" t="s">
        <v>1555</v>
      </c>
      <c r="H5554" s="65" t="s">
        <v>36</v>
      </c>
      <c r="I5554" s="65" t="s">
        <v>3710</v>
      </c>
      <c r="J5554" s="8" t="s">
        <v>38</v>
      </c>
      <c r="K5554" s="65" t="s">
        <v>32</v>
      </c>
      <c r="L5554" s="65" t="s">
        <v>1556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8"/>
      <c r="AF5554" s="65"/>
      <c r="AG5554" s="123" t="s">
        <v>42</v>
      </c>
      <c r="AH5554" s="10">
        <v>0</v>
      </c>
      <c r="AI5554" t="e">
        <v>#N/A</v>
      </c>
    </row>
    <row r="5555" spans="1:35" ht="14.25" hidden="1" customHeight="1">
      <c r="A5555" s="7">
        <v>43891</v>
      </c>
      <c r="B5555" s="65" t="s">
        <v>32</v>
      </c>
      <c r="C5555" s="65" t="s">
        <v>1516</v>
      </c>
      <c r="D5555" s="65" t="s">
        <v>1554</v>
      </c>
      <c r="E5555" s="65" t="s">
        <v>1576</v>
      </c>
      <c r="F5555" s="65" t="s">
        <v>1576</v>
      </c>
      <c r="G5555" s="65" t="s">
        <v>1576</v>
      </c>
      <c r="H5555" s="65" t="s">
        <v>36</v>
      </c>
      <c r="I5555" s="65" t="s">
        <v>3710</v>
      </c>
      <c r="J5555" s="8" t="s">
        <v>38</v>
      </c>
      <c r="K5555" s="65" t="s">
        <v>32</v>
      </c>
      <c r="L5555" s="65" t="s">
        <v>1578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8"/>
      <c r="AF5555" s="65"/>
      <c r="AG5555" s="123" t="s">
        <v>42</v>
      </c>
      <c r="AH5555" s="10">
        <v>0</v>
      </c>
      <c r="AI5555" t="e">
        <v>#N/A</v>
      </c>
    </row>
    <row r="5556" spans="1:35" ht="14.25" hidden="1" customHeight="1">
      <c r="A5556" s="7">
        <v>43891</v>
      </c>
      <c r="B5556" s="65" t="s">
        <v>32</v>
      </c>
      <c r="C5556" s="65" t="s">
        <v>1516</v>
      </c>
      <c r="D5556" s="65" t="s">
        <v>1554</v>
      </c>
      <c r="E5556" s="65" t="s">
        <v>1592</v>
      </c>
      <c r="F5556" s="65" t="s">
        <v>1592</v>
      </c>
      <c r="G5556" s="65" t="s">
        <v>1592</v>
      </c>
      <c r="H5556" s="65" t="s">
        <v>36</v>
      </c>
      <c r="I5556" s="65" t="s">
        <v>3710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8"/>
      <c r="AF5556" s="65"/>
      <c r="AG5556" s="123" t="s">
        <v>42</v>
      </c>
      <c r="AH5556" s="10">
        <v>0</v>
      </c>
      <c r="AI5556" t="e">
        <v>#N/A</v>
      </c>
    </row>
    <row r="5557" spans="1:35" ht="14.25" hidden="1" customHeight="1">
      <c r="A5557" s="7">
        <v>43891</v>
      </c>
      <c r="B5557" s="65" t="s">
        <v>32</v>
      </c>
      <c r="C5557" s="65" t="s">
        <v>1516</v>
      </c>
      <c r="D5557" s="65" t="s">
        <v>1554</v>
      </c>
      <c r="E5557" s="65" t="s">
        <v>1539</v>
      </c>
      <c r="F5557" s="65" t="s">
        <v>1539</v>
      </c>
      <c r="G5557" s="65" t="s">
        <v>1539</v>
      </c>
      <c r="H5557" s="65" t="s">
        <v>36</v>
      </c>
      <c r="I5557" s="65" t="s">
        <v>3710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8"/>
      <c r="AF5557" s="65"/>
      <c r="AG5557" s="123" t="s">
        <v>42</v>
      </c>
      <c r="AH5557" s="10">
        <v>0</v>
      </c>
      <c r="AI5557" t="e">
        <v>#N/A</v>
      </c>
    </row>
    <row r="5558" spans="1:35" ht="14.25" hidden="1" customHeight="1">
      <c r="A5558" s="7">
        <v>43891</v>
      </c>
      <c r="B5558" s="65" t="s">
        <v>32</v>
      </c>
      <c r="C5558" s="65" t="s">
        <v>1516</v>
      </c>
      <c r="D5558" s="65" t="s">
        <v>1554</v>
      </c>
      <c r="E5558" s="65" t="s">
        <v>1541</v>
      </c>
      <c r="F5558" s="65" t="s">
        <v>1541</v>
      </c>
      <c r="G5558" s="65" t="s">
        <v>1541</v>
      </c>
      <c r="H5558" s="65" t="s">
        <v>36</v>
      </c>
      <c r="I5558" s="65" t="s">
        <v>3710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8"/>
      <c r="AF5558" s="65"/>
      <c r="AG5558" s="123" t="s">
        <v>42</v>
      </c>
      <c r="AH5558" s="10">
        <v>0</v>
      </c>
      <c r="AI5558" t="e">
        <v>#N/A</v>
      </c>
    </row>
    <row r="5559" spans="1:35" ht="14.25" hidden="1" customHeight="1">
      <c r="A5559" s="7">
        <v>43891</v>
      </c>
      <c r="B5559" s="65" t="s">
        <v>32</v>
      </c>
      <c r="C5559" s="65" t="s">
        <v>1516</v>
      </c>
      <c r="D5559" s="65" t="s">
        <v>1554</v>
      </c>
      <c r="E5559" s="65" t="s">
        <v>1598</v>
      </c>
      <c r="F5559" s="65" t="s">
        <v>1598</v>
      </c>
      <c r="G5559" s="65" t="s">
        <v>1598</v>
      </c>
      <c r="H5559" s="65" t="s">
        <v>36</v>
      </c>
      <c r="I5559" s="65" t="s">
        <v>3710</v>
      </c>
      <c r="J5559" s="8" t="s">
        <v>38</v>
      </c>
      <c r="K5559" s="65" t="s">
        <v>32</v>
      </c>
      <c r="L5559" s="65" t="s">
        <v>1599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8"/>
      <c r="AF5559" s="65"/>
      <c r="AG5559" s="123" t="s">
        <v>42</v>
      </c>
      <c r="AH5559" s="10">
        <v>0</v>
      </c>
      <c r="AI5559" t="e">
        <v>#N/A</v>
      </c>
    </row>
    <row r="5560" spans="1:35" ht="14.25" hidden="1" customHeight="1">
      <c r="A5560" s="7">
        <v>43891</v>
      </c>
      <c r="B5560" s="65" t="s">
        <v>32</v>
      </c>
      <c r="C5560" s="65" t="s">
        <v>1516</v>
      </c>
      <c r="D5560" s="65" t="s">
        <v>1554</v>
      </c>
      <c r="E5560" s="65" t="s">
        <v>1606</v>
      </c>
      <c r="F5560" s="65" t="s">
        <v>1606</v>
      </c>
      <c r="G5560" s="65" t="s">
        <v>1606</v>
      </c>
      <c r="H5560" s="65" t="s">
        <v>36</v>
      </c>
      <c r="I5560" s="65" t="s">
        <v>3710</v>
      </c>
      <c r="J5560" s="8" t="s">
        <v>38</v>
      </c>
      <c r="K5560" s="65" t="s">
        <v>32</v>
      </c>
      <c r="L5560" s="65" t="s">
        <v>1607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8"/>
      <c r="AF5560" s="65"/>
      <c r="AG5560" s="123" t="s">
        <v>42</v>
      </c>
      <c r="AH5560" s="10">
        <v>0</v>
      </c>
      <c r="AI5560" t="e">
        <v>#N/A</v>
      </c>
    </row>
    <row r="5561" spans="1:35" ht="14.25" hidden="1" customHeight="1">
      <c r="A5561" s="7">
        <v>43891</v>
      </c>
      <c r="B5561" s="65" t="s">
        <v>1913</v>
      </c>
      <c r="C5561" s="65" t="s">
        <v>648</v>
      </c>
      <c r="D5561" s="65" t="s">
        <v>857</v>
      </c>
      <c r="E5561" s="65" t="s">
        <v>1914</v>
      </c>
      <c r="F5561" s="65" t="s">
        <v>1915</v>
      </c>
      <c r="G5561" s="65" t="s">
        <v>1916</v>
      </c>
      <c r="H5561" s="65" t="s">
        <v>36</v>
      </c>
      <c r="I5561" s="65" t="s">
        <v>3710</v>
      </c>
      <c r="J5561" s="65" t="s">
        <v>3323</v>
      </c>
      <c r="K5561" s="65" t="s">
        <v>32</v>
      </c>
      <c r="L5561" s="65" t="s">
        <v>1917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hidden="1" customHeight="1">
      <c r="A5562" s="7">
        <v>43891</v>
      </c>
      <c r="B5562" s="65" t="s">
        <v>1913</v>
      </c>
      <c r="C5562" s="65" t="s">
        <v>648</v>
      </c>
      <c r="D5562" s="65" t="s">
        <v>857</v>
      </c>
      <c r="E5562" s="65" t="s">
        <v>1914</v>
      </c>
      <c r="F5562" s="65" t="s">
        <v>1915</v>
      </c>
      <c r="G5562" s="65" t="s">
        <v>1916</v>
      </c>
      <c r="H5562" s="65" t="s">
        <v>36</v>
      </c>
      <c r="I5562" s="65" t="s">
        <v>3710</v>
      </c>
      <c r="J5562" s="65" t="s">
        <v>3323</v>
      </c>
      <c r="K5562" s="65" t="s">
        <v>32</v>
      </c>
      <c r="L5562" s="65" t="s">
        <v>1918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hidden="1" customHeight="1">
      <c r="A5563" s="7">
        <v>43891</v>
      </c>
      <c r="B5563" s="65" t="s">
        <v>1928</v>
      </c>
      <c r="C5563" s="65" t="s">
        <v>33</v>
      </c>
      <c r="D5563" s="65" t="s">
        <v>34</v>
      </c>
      <c r="E5563" s="65" t="s">
        <v>1929</v>
      </c>
      <c r="F5563" s="65" t="s">
        <v>1930</v>
      </c>
      <c r="G5563" s="65" t="s">
        <v>1931</v>
      </c>
      <c r="H5563" s="65" t="s">
        <v>36</v>
      </c>
      <c r="I5563" s="65" t="s">
        <v>3710</v>
      </c>
      <c r="J5563" s="65" t="s">
        <v>3323</v>
      </c>
      <c r="K5563" s="65" t="s">
        <v>32</v>
      </c>
      <c r="L5563" s="65" t="s">
        <v>1932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hidden="1" customHeight="1">
      <c r="A5564" s="7">
        <v>43891</v>
      </c>
      <c r="B5564" s="65" t="s">
        <v>1928</v>
      </c>
      <c r="C5564" s="65" t="s">
        <v>648</v>
      </c>
      <c r="D5564" s="65" t="s">
        <v>712</v>
      </c>
      <c r="E5564" s="65" t="s">
        <v>1939</v>
      </c>
      <c r="F5564" s="65" t="s">
        <v>1940</v>
      </c>
      <c r="G5564" s="65" t="s">
        <v>1931</v>
      </c>
      <c r="H5564" s="65" t="s">
        <v>36</v>
      </c>
      <c r="I5564" s="65" t="s">
        <v>3710</v>
      </c>
      <c r="J5564" s="65" t="s">
        <v>3323</v>
      </c>
      <c r="K5564" s="65" t="s">
        <v>32</v>
      </c>
      <c r="L5564" s="65" t="s">
        <v>1941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hidden="1" customHeight="1">
      <c r="A5565" s="7">
        <v>43891</v>
      </c>
      <c r="B5565" s="65" t="s">
        <v>1928</v>
      </c>
      <c r="C5565" s="65" t="s">
        <v>908</v>
      </c>
      <c r="D5565" s="65" t="s">
        <v>909</v>
      </c>
      <c r="E5565" s="65" t="s">
        <v>1942</v>
      </c>
      <c r="F5565" s="65" t="s">
        <v>1943</v>
      </c>
      <c r="G5565" s="65" t="s">
        <v>1931</v>
      </c>
      <c r="H5565" s="65" t="s">
        <v>36</v>
      </c>
      <c r="I5565" s="65" t="s">
        <v>3710</v>
      </c>
      <c r="J5565" s="65" t="s">
        <v>3323</v>
      </c>
      <c r="K5565" s="65" t="s">
        <v>32</v>
      </c>
      <c r="L5565" s="65" t="s">
        <v>1944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hidden="1" customHeight="1">
      <c r="A5566" s="7">
        <v>43891</v>
      </c>
      <c r="B5566" s="65" t="s">
        <v>1928</v>
      </c>
      <c r="C5566" s="65" t="s">
        <v>908</v>
      </c>
      <c r="D5566" s="65" t="s">
        <v>640</v>
      </c>
      <c r="E5566" s="65" t="s">
        <v>1945</v>
      </c>
      <c r="F5566" s="65" t="s">
        <v>1946</v>
      </c>
      <c r="G5566" s="65" t="s">
        <v>1049</v>
      </c>
      <c r="H5566" s="65" t="s">
        <v>36</v>
      </c>
      <c r="I5566" s="65" t="s">
        <v>3710</v>
      </c>
      <c r="J5566" s="65" t="s">
        <v>3323</v>
      </c>
      <c r="K5566" s="65" t="s">
        <v>32</v>
      </c>
      <c r="L5566" s="65" t="s">
        <v>1947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hidden="1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1771</v>
      </c>
      <c r="F5567" s="65" t="s">
        <v>1956</v>
      </c>
      <c r="G5567" s="65" t="s">
        <v>1771</v>
      </c>
      <c r="H5567" s="65" t="s">
        <v>36</v>
      </c>
      <c r="I5567" s="65" t="s">
        <v>3710</v>
      </c>
      <c r="J5567" s="65" t="s">
        <v>3323</v>
      </c>
      <c r="K5567" s="65" t="s">
        <v>32</v>
      </c>
      <c r="L5567" s="65" t="s">
        <v>1957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hidden="1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1958</v>
      </c>
      <c r="F5568" s="65" t="s">
        <v>1958</v>
      </c>
      <c r="G5568" s="65" t="s">
        <v>1958</v>
      </c>
      <c r="H5568" s="65" t="s">
        <v>36</v>
      </c>
      <c r="I5568" s="65" t="s">
        <v>3710</v>
      </c>
      <c r="J5568" s="65" t="s">
        <v>3323</v>
      </c>
      <c r="K5568" s="65" t="s">
        <v>32</v>
      </c>
      <c r="L5568" s="65" t="s">
        <v>1959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hidden="1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1960</v>
      </c>
      <c r="F5569" s="65" t="s">
        <v>1960</v>
      </c>
      <c r="G5569" s="65" t="s">
        <v>1960</v>
      </c>
      <c r="H5569" s="65" t="s">
        <v>36</v>
      </c>
      <c r="I5569" s="65" t="s">
        <v>3710</v>
      </c>
      <c r="J5569" s="65" t="s">
        <v>3323</v>
      </c>
      <c r="K5569" s="65" t="s">
        <v>32</v>
      </c>
      <c r="L5569" s="65" t="s">
        <v>1961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hidden="1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1962</v>
      </c>
      <c r="F5570" s="65" t="s">
        <v>1962</v>
      </c>
      <c r="G5570" s="65" t="s">
        <v>1962</v>
      </c>
      <c r="H5570" s="65" t="s">
        <v>36</v>
      </c>
      <c r="I5570" s="65" t="s">
        <v>3710</v>
      </c>
      <c r="J5570" s="65" t="s">
        <v>3323</v>
      </c>
      <c r="K5570" s="65" t="s">
        <v>32</v>
      </c>
      <c r="L5570" s="65" t="s">
        <v>1963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hidden="1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1962</v>
      </c>
      <c r="F5571" s="65" t="s">
        <v>1962</v>
      </c>
      <c r="G5571" s="65" t="s">
        <v>1962</v>
      </c>
      <c r="H5571" s="65" t="s">
        <v>36</v>
      </c>
      <c r="I5571" s="65" t="s">
        <v>3710</v>
      </c>
      <c r="J5571" s="65" t="s">
        <v>3323</v>
      </c>
      <c r="K5571" s="65" t="s">
        <v>32</v>
      </c>
      <c r="L5571" s="65" t="s">
        <v>1964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hidden="1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1965</v>
      </c>
      <c r="F5572" s="65" t="s">
        <v>1966</v>
      </c>
      <c r="G5572" s="65" t="s">
        <v>1966</v>
      </c>
      <c r="H5572" s="65" t="s">
        <v>36</v>
      </c>
      <c r="I5572" s="65" t="s">
        <v>3710</v>
      </c>
      <c r="J5572" s="65" t="s">
        <v>3323</v>
      </c>
      <c r="K5572" s="65" t="s">
        <v>32</v>
      </c>
      <c r="L5572" s="65" t="s">
        <v>1967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hidden="1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1968</v>
      </c>
      <c r="F5573" s="65" t="s">
        <v>1968</v>
      </c>
      <c r="G5573" s="65" t="s">
        <v>1968</v>
      </c>
      <c r="H5573" s="65" t="s">
        <v>36</v>
      </c>
      <c r="I5573" s="65" t="s">
        <v>3710</v>
      </c>
      <c r="J5573" s="65" t="s">
        <v>3323</v>
      </c>
      <c r="K5573" s="65" t="s">
        <v>32</v>
      </c>
      <c r="L5573" s="65" t="s">
        <v>1969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hidden="1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1970</v>
      </c>
      <c r="F5574" s="65" t="s">
        <v>1970</v>
      </c>
      <c r="G5574" s="65" t="s">
        <v>1970</v>
      </c>
      <c r="H5574" s="65" t="s">
        <v>36</v>
      </c>
      <c r="I5574" s="65" t="s">
        <v>3710</v>
      </c>
      <c r="J5574" s="65" t="s">
        <v>3323</v>
      </c>
      <c r="K5574" s="65" t="s">
        <v>32</v>
      </c>
      <c r="L5574" s="65" t="s">
        <v>1971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hidden="1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1972</v>
      </c>
      <c r="F5575" s="65" t="s">
        <v>1972</v>
      </c>
      <c r="G5575" s="65" t="s">
        <v>1972</v>
      </c>
      <c r="H5575" s="65" t="s">
        <v>36</v>
      </c>
      <c r="I5575" s="65" t="s">
        <v>3710</v>
      </c>
      <c r="J5575" s="65" t="s">
        <v>3323</v>
      </c>
      <c r="K5575" s="65" t="s">
        <v>32</v>
      </c>
      <c r="L5575" s="65" t="s">
        <v>1973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hidden="1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3710</v>
      </c>
      <c r="J5576" s="65" t="s">
        <v>3323</v>
      </c>
      <c r="K5576" s="65" t="s">
        <v>32</v>
      </c>
      <c r="L5576" s="65" t="s">
        <v>1974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hidden="1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3710</v>
      </c>
      <c r="J5577" s="65" t="s">
        <v>3323</v>
      </c>
      <c r="K5577" s="65" t="s">
        <v>32</v>
      </c>
      <c r="L5577" s="65" t="s">
        <v>1975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hidden="1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3710</v>
      </c>
      <c r="J5578" s="65" t="s">
        <v>3323</v>
      </c>
      <c r="K5578" s="65" t="s">
        <v>32</v>
      </c>
      <c r="L5578" s="65" t="s">
        <v>1976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hidden="1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3710</v>
      </c>
      <c r="J5579" s="65" t="s">
        <v>3323</v>
      </c>
      <c r="K5579" s="65" t="s">
        <v>32</v>
      </c>
      <c r="L5579" s="65" t="s">
        <v>1977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hidden="1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3710</v>
      </c>
      <c r="J5580" s="65" t="s">
        <v>3323</v>
      </c>
      <c r="K5580" s="65" t="s">
        <v>32</v>
      </c>
      <c r="L5580" s="65" t="s">
        <v>1978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hidden="1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3710</v>
      </c>
      <c r="J5581" s="65" t="s">
        <v>3323</v>
      </c>
      <c r="K5581" s="65" t="s">
        <v>32</v>
      </c>
      <c r="L5581" s="65" t="s">
        <v>1979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hidden="1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3710</v>
      </c>
      <c r="J5582" s="65" t="s">
        <v>3323</v>
      </c>
      <c r="K5582" s="65" t="s">
        <v>32</v>
      </c>
      <c r="L5582" s="65" t="s">
        <v>1980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hidden="1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3710</v>
      </c>
      <c r="J5583" s="65" t="s">
        <v>3323</v>
      </c>
      <c r="K5583" s="65" t="s">
        <v>32</v>
      </c>
      <c r="L5583" s="65" t="s">
        <v>1981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hidden="1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3710</v>
      </c>
      <c r="J5584" s="65" t="s">
        <v>3323</v>
      </c>
      <c r="K5584" s="65" t="s">
        <v>32</v>
      </c>
      <c r="L5584" s="65" t="s">
        <v>1982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hidden="1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3710</v>
      </c>
      <c r="J5585" s="65" t="s">
        <v>3323</v>
      </c>
      <c r="K5585" s="65" t="s">
        <v>32</v>
      </c>
      <c r="L5585" s="65" t="s">
        <v>1983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hidden="1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3710</v>
      </c>
      <c r="J5586" s="65" t="s">
        <v>3323</v>
      </c>
      <c r="K5586" s="65" t="s">
        <v>32</v>
      </c>
      <c r="L5586" s="65" t="s">
        <v>1984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hidden="1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3710</v>
      </c>
      <c r="J5587" s="65" t="s">
        <v>3323</v>
      </c>
      <c r="K5587" s="65" t="s">
        <v>32</v>
      </c>
      <c r="L5587" s="65" t="s">
        <v>1985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hidden="1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3710</v>
      </c>
      <c r="J5588" s="65" t="s">
        <v>3323</v>
      </c>
      <c r="K5588" s="65" t="s">
        <v>32</v>
      </c>
      <c r="L5588" s="65" t="s">
        <v>1986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hidden="1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3710</v>
      </c>
      <c r="J5589" s="65" t="s">
        <v>3323</v>
      </c>
      <c r="K5589" s="65" t="s">
        <v>32</v>
      </c>
      <c r="L5589" s="65" t="s">
        <v>1987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hidden="1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3710</v>
      </c>
      <c r="J5590" s="65" t="s">
        <v>3323</v>
      </c>
      <c r="K5590" s="65" t="s">
        <v>32</v>
      </c>
      <c r="L5590" s="65" t="s">
        <v>1988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hidden="1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1989</v>
      </c>
      <c r="F5591" s="65" t="s">
        <v>1989</v>
      </c>
      <c r="G5591" s="65" t="s">
        <v>1989</v>
      </c>
      <c r="H5591" s="65" t="s">
        <v>36</v>
      </c>
      <c r="I5591" s="65" t="s">
        <v>3710</v>
      </c>
      <c r="J5591" s="65" t="s">
        <v>3323</v>
      </c>
      <c r="K5591" s="65" t="s">
        <v>32</v>
      </c>
      <c r="L5591" s="65" t="s">
        <v>1990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hidden="1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1991</v>
      </c>
      <c r="F5592" s="65" t="s">
        <v>1991</v>
      </c>
      <c r="G5592" s="65" t="s">
        <v>1991</v>
      </c>
      <c r="H5592" s="65" t="s">
        <v>36</v>
      </c>
      <c r="I5592" s="65" t="s">
        <v>3710</v>
      </c>
      <c r="J5592" s="65" t="s">
        <v>3323</v>
      </c>
      <c r="K5592" s="65" t="s">
        <v>32</v>
      </c>
      <c r="L5592" s="65" t="s">
        <v>1992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hidden="1" customHeight="1">
      <c r="A5593" s="7">
        <v>43891</v>
      </c>
      <c r="B5593" s="65" t="s">
        <v>32</v>
      </c>
      <c r="C5593" s="65" t="s">
        <v>1516</v>
      </c>
      <c r="D5593" s="65" t="s">
        <v>1554</v>
      </c>
      <c r="E5593" s="65" t="s">
        <v>1572</v>
      </c>
      <c r="F5593" s="65" t="s">
        <v>1572</v>
      </c>
      <c r="G5593" s="65" t="s">
        <v>1572</v>
      </c>
      <c r="H5593" s="65" t="s">
        <v>36</v>
      </c>
      <c r="I5593" s="65" t="s">
        <v>3710</v>
      </c>
      <c r="J5593" s="8" t="s">
        <v>38</v>
      </c>
      <c r="K5593" s="65" t="s">
        <v>32</v>
      </c>
      <c r="L5593" s="65" t="s">
        <v>1574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8"/>
      <c r="AF5593" s="65"/>
      <c r="AG5593" s="123" t="s">
        <v>42</v>
      </c>
      <c r="AH5593" s="10">
        <v>0</v>
      </c>
      <c r="AI5593" t="e">
        <v>#N/A</v>
      </c>
    </row>
    <row r="5594" spans="1:35" ht="14.25" hidden="1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3366</v>
      </c>
      <c r="F5594" s="65" t="s">
        <v>3366</v>
      </c>
      <c r="G5594" s="65" t="s">
        <v>3366</v>
      </c>
      <c r="H5594" s="65" t="s">
        <v>36</v>
      </c>
      <c r="I5594" s="65" t="s">
        <v>3710</v>
      </c>
      <c r="J5594" s="65" t="s">
        <v>3323</v>
      </c>
      <c r="K5594" s="65" t="s">
        <v>32</v>
      </c>
      <c r="L5594" s="65" t="s">
        <v>3367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3725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hidden="1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3710</v>
      </c>
      <c r="J5595" s="65" t="s">
        <v>3323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hidden="1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3710</v>
      </c>
      <c r="J5596" s="65" t="s">
        <v>3323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hidden="1" customHeight="1">
      <c r="A5597" s="7">
        <v>43891</v>
      </c>
      <c r="B5597" s="65" t="s">
        <v>32</v>
      </c>
      <c r="C5597" s="65" t="s">
        <v>1516</v>
      </c>
      <c r="D5597" s="65" t="s">
        <v>1554</v>
      </c>
      <c r="E5597" s="65" t="s">
        <v>1572</v>
      </c>
      <c r="F5597" s="65" t="s">
        <v>1572</v>
      </c>
      <c r="G5597" s="65" t="s">
        <v>1572</v>
      </c>
      <c r="H5597" s="65" t="s">
        <v>36</v>
      </c>
      <c r="I5597" s="65" t="s">
        <v>3710</v>
      </c>
      <c r="J5597" s="8" t="s">
        <v>38</v>
      </c>
      <c r="K5597" s="65" t="s">
        <v>32</v>
      </c>
      <c r="L5597" s="65" t="s">
        <v>1574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8"/>
      <c r="AF5597" s="65"/>
      <c r="AG5597" s="123" t="s">
        <v>42</v>
      </c>
      <c r="AH5597" s="10">
        <v>0</v>
      </c>
      <c r="AI5597" t="e">
        <v>#N/A</v>
      </c>
    </row>
    <row r="5598" spans="1:35" ht="14.25" hidden="1" customHeight="1">
      <c r="A5598" s="7">
        <v>43891</v>
      </c>
      <c r="B5598" s="65" t="s">
        <v>32</v>
      </c>
      <c r="C5598" s="65" t="s">
        <v>1516</v>
      </c>
      <c r="D5598" s="65" t="s">
        <v>1554</v>
      </c>
      <c r="E5598" s="65" t="s">
        <v>1555</v>
      </c>
      <c r="F5598" s="65" t="s">
        <v>1555</v>
      </c>
      <c r="G5598" s="65" t="s">
        <v>1555</v>
      </c>
      <c r="H5598" s="65" t="s">
        <v>36</v>
      </c>
      <c r="I5598" s="65" t="s">
        <v>3710</v>
      </c>
      <c r="J5598" s="8" t="s">
        <v>38</v>
      </c>
      <c r="K5598" s="65" t="s">
        <v>32</v>
      </c>
      <c r="L5598" s="65" t="s">
        <v>3462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8"/>
      <c r="AF5598" s="65"/>
      <c r="AG5598" s="123" t="s">
        <v>42</v>
      </c>
      <c r="AH5598" s="10">
        <v>0</v>
      </c>
      <c r="AI5598" t="e">
        <v>#N/A</v>
      </c>
    </row>
    <row r="5599" spans="1:35" ht="14.25" hidden="1" customHeight="1">
      <c r="A5599" s="7">
        <v>43891</v>
      </c>
      <c r="B5599" s="65" t="s">
        <v>32</v>
      </c>
      <c r="C5599" s="65" t="s">
        <v>1516</v>
      </c>
      <c r="D5599" s="65" t="s">
        <v>1554</v>
      </c>
      <c r="E5599" s="65" t="s">
        <v>1541</v>
      </c>
      <c r="F5599" s="65" t="s">
        <v>3992</v>
      </c>
      <c r="G5599" s="65" t="s">
        <v>1541</v>
      </c>
      <c r="H5599" s="65" t="s">
        <v>36</v>
      </c>
      <c r="I5599" s="65" t="s">
        <v>3710</v>
      </c>
      <c r="J5599" s="8" t="s">
        <v>38</v>
      </c>
      <c r="K5599" s="65" t="s">
        <v>32</v>
      </c>
      <c r="L5599" s="65" t="s">
        <v>3465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8"/>
      <c r="AF5599" s="65"/>
      <c r="AG5599" s="123" t="s">
        <v>42</v>
      </c>
      <c r="AH5599" s="10">
        <v>0</v>
      </c>
      <c r="AI5599" t="e">
        <v>#N/A</v>
      </c>
    </row>
    <row r="5600" spans="1:35" ht="14.25" hidden="1" customHeight="1">
      <c r="A5600" s="7">
        <v>43891</v>
      </c>
      <c r="B5600" s="65" t="s">
        <v>32</v>
      </c>
      <c r="C5600" s="65" t="s">
        <v>1516</v>
      </c>
      <c r="D5600" s="65" t="s">
        <v>1554</v>
      </c>
      <c r="E5600" s="65" t="s">
        <v>1541</v>
      </c>
      <c r="F5600" s="65" t="s">
        <v>3992</v>
      </c>
      <c r="G5600" s="65" t="s">
        <v>1541</v>
      </c>
      <c r="H5600" s="65" t="s">
        <v>36</v>
      </c>
      <c r="I5600" s="65" t="s">
        <v>3710</v>
      </c>
      <c r="J5600" s="8" t="s">
        <v>38</v>
      </c>
      <c r="K5600" s="65" t="s">
        <v>32</v>
      </c>
      <c r="L5600" s="65" t="s">
        <v>3467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8"/>
      <c r="AF5600" s="65"/>
      <c r="AG5600" s="123" t="s">
        <v>42</v>
      </c>
      <c r="AH5600" s="10">
        <v>0</v>
      </c>
      <c r="AI5600" t="e">
        <v>#N/A</v>
      </c>
    </row>
    <row r="5601" spans="1:35" ht="14.25" hidden="1" customHeight="1">
      <c r="A5601" s="7">
        <v>43891</v>
      </c>
      <c r="B5601" s="65" t="s">
        <v>32</v>
      </c>
      <c r="C5601" s="65" t="s">
        <v>1516</v>
      </c>
      <c r="D5601" s="65" t="s">
        <v>1554</v>
      </c>
      <c r="E5601" s="65" t="s">
        <v>1541</v>
      </c>
      <c r="F5601" s="65" t="s">
        <v>3992</v>
      </c>
      <c r="G5601" s="65" t="s">
        <v>1541</v>
      </c>
      <c r="H5601" s="65" t="s">
        <v>36</v>
      </c>
      <c r="I5601" s="65" t="s">
        <v>3710</v>
      </c>
      <c r="J5601" s="8" t="s">
        <v>38</v>
      </c>
      <c r="K5601" s="65" t="s">
        <v>32</v>
      </c>
      <c r="L5601" s="65" t="s">
        <v>3469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8"/>
      <c r="AF5601" s="65"/>
      <c r="AG5601" s="123" t="s">
        <v>42</v>
      </c>
      <c r="AH5601" s="10">
        <v>0</v>
      </c>
      <c r="AI5601" t="e">
        <v>#N/A</v>
      </c>
    </row>
    <row r="5602" spans="1:35" ht="14.25" hidden="1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3710</v>
      </c>
      <c r="J5602" s="65" t="s">
        <v>3323</v>
      </c>
      <c r="K5602" s="65" t="s">
        <v>32</v>
      </c>
      <c r="L5602" s="65" t="s">
        <v>4011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3752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3264</v>
      </c>
      <c r="AI5602" t="e">
        <v>#N/A</v>
      </c>
    </row>
    <row r="5603" spans="1:35" ht="14.25" hidden="1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3710</v>
      </c>
      <c r="J5603" s="65" t="s">
        <v>3323</v>
      </c>
      <c r="K5603" s="65" t="s">
        <v>32</v>
      </c>
      <c r="L5603" s="65" t="s">
        <v>4012</v>
      </c>
      <c r="M5603" s="65"/>
      <c r="N5603" s="65" t="s">
        <v>4013</v>
      </c>
      <c r="O5603" s="65" t="s">
        <v>80</v>
      </c>
      <c r="P5603" s="10">
        <v>0</v>
      </c>
      <c r="Q5603" s="162">
        <v>1000074718</v>
      </c>
      <c r="R5603" s="65" t="s">
        <v>3752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3264</v>
      </c>
      <c r="AI5603">
        <v>22</v>
      </c>
    </row>
    <row r="5604" spans="1:35" ht="14.25" hidden="1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3710</v>
      </c>
      <c r="J5604" s="65" t="s">
        <v>3323</v>
      </c>
      <c r="K5604" s="65" t="s">
        <v>32</v>
      </c>
      <c r="L5604" s="65" t="s">
        <v>4014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3264</v>
      </c>
      <c r="AI5604" t="e">
        <v>#N/A</v>
      </c>
    </row>
    <row r="5605" spans="1:35" ht="14.25" hidden="1" customHeight="1">
      <c r="A5605" s="7">
        <v>43891</v>
      </c>
      <c r="B5605" s="65" t="s">
        <v>32</v>
      </c>
      <c r="C5605" s="65" t="s">
        <v>1516</v>
      </c>
      <c r="D5605" s="65" t="s">
        <v>1554</v>
      </c>
      <c r="E5605" s="65" t="s">
        <v>4001</v>
      </c>
      <c r="F5605" s="65" t="s">
        <v>4001</v>
      </c>
      <c r="G5605" s="65" t="s">
        <v>4001</v>
      </c>
      <c r="H5605" s="65" t="s">
        <v>36</v>
      </c>
      <c r="I5605" s="65" t="s">
        <v>3710</v>
      </c>
      <c r="J5605" s="8" t="s">
        <v>38</v>
      </c>
      <c r="K5605" s="65" t="s">
        <v>32</v>
      </c>
      <c r="L5605" s="65" t="s">
        <v>4015</v>
      </c>
      <c r="M5605" s="65"/>
      <c r="N5605" s="65" t="s">
        <v>4016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8"/>
      <c r="AF5605" s="65"/>
      <c r="AG5605" s="65" t="s">
        <v>51</v>
      </c>
      <c r="AH5605" s="10" t="s">
        <v>3264</v>
      </c>
      <c r="AI5605" t="e">
        <v>#N/A</v>
      </c>
    </row>
    <row r="5606" spans="1:35" ht="14.25" hidden="1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2916</v>
      </c>
      <c r="F5606" s="65" t="s">
        <v>2916</v>
      </c>
      <c r="G5606" s="65" t="s">
        <v>2916</v>
      </c>
      <c r="H5606" s="65" t="s">
        <v>36</v>
      </c>
      <c r="I5606" s="65" t="s">
        <v>3710</v>
      </c>
      <c r="J5606" s="8" t="s">
        <v>38</v>
      </c>
      <c r="K5606" s="65" t="s">
        <v>32</v>
      </c>
      <c r="L5606" s="65" t="s">
        <v>4017</v>
      </c>
      <c r="M5606" s="65"/>
      <c r="N5606" s="65" t="s">
        <v>4013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8"/>
      <c r="AF5606" s="65"/>
      <c r="AG5606" s="65" t="s">
        <v>42</v>
      </c>
      <c r="AH5606" s="10" t="s">
        <v>3264</v>
      </c>
      <c r="AI5606" t="e">
        <v>#N/A</v>
      </c>
    </row>
    <row r="5607" spans="1:35" ht="14.25" hidden="1" customHeight="1">
      <c r="A5607" s="7">
        <v>43891</v>
      </c>
      <c r="B5607" s="65" t="s">
        <v>32</v>
      </c>
      <c r="C5607" s="65" t="s">
        <v>1516</v>
      </c>
      <c r="D5607" s="65" t="s">
        <v>1554</v>
      </c>
      <c r="E5607" s="65" t="s">
        <v>1572</v>
      </c>
      <c r="F5607" s="65" t="s">
        <v>1572</v>
      </c>
      <c r="G5607" s="65" t="s">
        <v>1572</v>
      </c>
      <c r="H5607" s="65" t="s">
        <v>36</v>
      </c>
      <c r="I5607" s="65" t="s">
        <v>3710</v>
      </c>
      <c r="J5607" s="8" t="s">
        <v>38</v>
      </c>
      <c r="K5607" s="65" t="s">
        <v>32</v>
      </c>
      <c r="L5607" s="65" t="s">
        <v>4018</v>
      </c>
      <c r="M5607" s="65"/>
      <c r="N5607" s="65" t="s">
        <v>4013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8"/>
      <c r="AF5607" s="65"/>
      <c r="AG5607" s="123" t="s">
        <v>42</v>
      </c>
      <c r="AH5607" s="10">
        <v>0</v>
      </c>
      <c r="AI5607" t="e">
        <v>#N/A</v>
      </c>
    </row>
    <row r="5608" spans="1:35" ht="14.25" hidden="1" customHeight="1">
      <c r="A5608" s="7">
        <v>43891</v>
      </c>
      <c r="B5608" s="65" t="s">
        <v>32</v>
      </c>
      <c r="C5608" s="65" t="s">
        <v>1516</v>
      </c>
      <c r="D5608" s="65" t="s">
        <v>1554</v>
      </c>
      <c r="E5608" s="65" t="s">
        <v>3997</v>
      </c>
      <c r="F5608" s="65" t="s">
        <v>3997</v>
      </c>
      <c r="G5608" s="65" t="s">
        <v>3997</v>
      </c>
      <c r="H5608" s="65" t="s">
        <v>36</v>
      </c>
      <c r="I5608" s="65" t="s">
        <v>3710</v>
      </c>
      <c r="J5608" s="8" t="s">
        <v>38</v>
      </c>
      <c r="K5608" s="65" t="s">
        <v>32</v>
      </c>
      <c r="L5608" s="65" t="s">
        <v>4019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8"/>
      <c r="AF5608" s="65"/>
      <c r="AG5608" s="65" t="s">
        <v>51</v>
      </c>
      <c r="AH5608" s="10" t="s">
        <v>3264</v>
      </c>
      <c r="AI5608" t="e">
        <v>#N/A</v>
      </c>
    </row>
    <row r="5609" spans="1:35" ht="14.25" hidden="1" customHeight="1">
      <c r="A5609" s="7">
        <v>43891</v>
      </c>
      <c r="B5609" s="65" t="s">
        <v>32</v>
      </c>
      <c r="C5609" s="65" t="s">
        <v>1516</v>
      </c>
      <c r="D5609" s="65" t="s">
        <v>1554</v>
      </c>
      <c r="E5609" s="65" t="s">
        <v>3997</v>
      </c>
      <c r="F5609" s="65" t="s">
        <v>3997</v>
      </c>
      <c r="G5609" s="65" t="s">
        <v>3997</v>
      </c>
      <c r="H5609" s="65" t="s">
        <v>36</v>
      </c>
      <c r="I5609" s="65" t="s">
        <v>3710</v>
      </c>
      <c r="J5609" s="8" t="s">
        <v>38</v>
      </c>
      <c r="K5609" s="65" t="s">
        <v>32</v>
      </c>
      <c r="L5609" s="65" t="s">
        <v>4020</v>
      </c>
      <c r="M5609" s="65"/>
      <c r="N5609" s="65" t="s">
        <v>4013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8"/>
      <c r="AF5609" s="65"/>
      <c r="AG5609" s="65" t="s">
        <v>51</v>
      </c>
      <c r="AH5609" s="10" t="s">
        <v>3264</v>
      </c>
      <c r="AI5609" t="e">
        <v>#N/A</v>
      </c>
    </row>
    <row r="5610" spans="1:35" ht="14.25" hidden="1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3979</v>
      </c>
      <c r="F5610" s="65" t="s">
        <v>3979</v>
      </c>
      <c r="G5610" s="65" t="s">
        <v>3979</v>
      </c>
      <c r="H5610" s="65" t="s">
        <v>36</v>
      </c>
      <c r="I5610" s="65" t="s">
        <v>3710</v>
      </c>
      <c r="J5610" s="8" t="s">
        <v>38</v>
      </c>
      <c r="K5610" s="65" t="s">
        <v>32</v>
      </c>
      <c r="L5610" s="65" t="s">
        <v>4021</v>
      </c>
      <c r="M5610" s="65"/>
      <c r="N5610" s="65" t="s">
        <v>4016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8"/>
      <c r="AF5610" s="65"/>
      <c r="AG5610" s="65" t="s">
        <v>42</v>
      </c>
      <c r="AH5610" s="10" t="s">
        <v>3264</v>
      </c>
      <c r="AI5610" t="e">
        <v>#N/A</v>
      </c>
    </row>
    <row r="5611" spans="1:35" ht="14.25" hidden="1" customHeight="1">
      <c r="A5611" s="7">
        <v>43891</v>
      </c>
      <c r="B5611" s="65" t="s">
        <v>32</v>
      </c>
      <c r="C5611" s="65" t="s">
        <v>1516</v>
      </c>
      <c r="D5611" s="65" t="s">
        <v>1554</v>
      </c>
      <c r="E5611" s="65" t="s">
        <v>1592</v>
      </c>
      <c r="F5611" s="65" t="s">
        <v>1592</v>
      </c>
      <c r="G5611" s="65" t="s">
        <v>1592</v>
      </c>
      <c r="H5611" s="65" t="s">
        <v>36</v>
      </c>
      <c r="I5611" s="65" t="s">
        <v>3710</v>
      </c>
      <c r="J5611" s="8" t="s">
        <v>38</v>
      </c>
      <c r="K5611" s="65" t="s">
        <v>32</v>
      </c>
      <c r="L5611" s="65" t="s">
        <v>4022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8"/>
      <c r="AF5611" s="65"/>
      <c r="AG5611" s="123" t="s">
        <v>42</v>
      </c>
      <c r="AH5611" s="10">
        <v>0</v>
      </c>
      <c r="AI5611" t="e">
        <v>#N/A</v>
      </c>
    </row>
    <row r="5612" spans="1:35" ht="14.25" hidden="1" customHeight="1">
      <c r="A5612" s="7">
        <v>43891</v>
      </c>
      <c r="B5612" s="65" t="s">
        <v>32</v>
      </c>
      <c r="C5612" s="65" t="s">
        <v>1516</v>
      </c>
      <c r="D5612" s="65" t="s">
        <v>1554</v>
      </c>
      <c r="E5612" s="65" t="s">
        <v>4005</v>
      </c>
      <c r="F5612" s="65" t="s">
        <v>4005</v>
      </c>
      <c r="G5612" s="65" t="s">
        <v>4005</v>
      </c>
      <c r="H5612" s="65" t="s">
        <v>36</v>
      </c>
      <c r="I5612" s="65" t="s">
        <v>3710</v>
      </c>
      <c r="J5612" s="8" t="s">
        <v>38</v>
      </c>
      <c r="K5612" s="65" t="s">
        <v>32</v>
      </c>
      <c r="L5612" s="65" t="s">
        <v>4023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8"/>
      <c r="AF5612" s="65"/>
      <c r="AG5612" s="65" t="s">
        <v>42</v>
      </c>
      <c r="AH5612" s="10" t="s">
        <v>3264</v>
      </c>
      <c r="AI5612" t="e">
        <v>#N/A</v>
      </c>
    </row>
    <row r="5613" spans="1:35" ht="14.25" hidden="1" customHeight="1">
      <c r="A5613" s="7">
        <v>43891</v>
      </c>
      <c r="B5613" s="65" t="s">
        <v>32</v>
      </c>
      <c r="C5613" s="65" t="s">
        <v>1516</v>
      </c>
      <c r="D5613" s="65" t="s">
        <v>1554</v>
      </c>
      <c r="E5613" s="65" t="s">
        <v>4005</v>
      </c>
      <c r="F5613" s="65" t="s">
        <v>4005</v>
      </c>
      <c r="G5613" s="65" t="s">
        <v>4005</v>
      </c>
      <c r="H5613" s="65" t="s">
        <v>36</v>
      </c>
      <c r="I5613" s="65" t="s">
        <v>3710</v>
      </c>
      <c r="J5613" s="8" t="s">
        <v>38</v>
      </c>
      <c r="K5613" s="65" t="s">
        <v>32</v>
      </c>
      <c r="L5613" s="65" t="s">
        <v>4024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8"/>
      <c r="AF5613" s="65"/>
      <c r="AG5613" s="65" t="s">
        <v>42</v>
      </c>
      <c r="AH5613" s="10" t="s">
        <v>3264</v>
      </c>
      <c r="AI5613" t="e">
        <v>#N/A</v>
      </c>
    </row>
    <row r="5614" spans="1:35" ht="14.25" hidden="1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3982</v>
      </c>
      <c r="F5614" s="65" t="s">
        <v>3982</v>
      </c>
      <c r="G5614" s="65" t="s">
        <v>3982</v>
      </c>
      <c r="H5614" s="65" t="s">
        <v>36</v>
      </c>
      <c r="I5614" s="65" t="s">
        <v>3710</v>
      </c>
      <c r="J5614" s="8" t="s">
        <v>38</v>
      </c>
      <c r="K5614" s="65" t="s">
        <v>32</v>
      </c>
      <c r="L5614" s="65" t="s">
        <v>4025</v>
      </c>
      <c r="M5614" s="65"/>
      <c r="N5614" s="65" t="s">
        <v>4026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8"/>
      <c r="AF5614" s="65"/>
      <c r="AG5614" s="65" t="s">
        <v>42</v>
      </c>
      <c r="AH5614" s="10" t="s">
        <v>3264</v>
      </c>
      <c r="AI5614" t="e">
        <v>#N/A</v>
      </c>
    </row>
    <row r="5615" spans="1:35" ht="14.25" hidden="1" customHeight="1">
      <c r="A5615" s="7">
        <v>43891</v>
      </c>
      <c r="B5615" s="65" t="s">
        <v>32</v>
      </c>
      <c r="C5615" s="65" t="s">
        <v>1516</v>
      </c>
      <c r="D5615" s="65" t="s">
        <v>1554</v>
      </c>
      <c r="E5615" s="65" t="s">
        <v>3454</v>
      </c>
      <c r="F5615" s="65" t="s">
        <v>3454</v>
      </c>
      <c r="G5615" s="65" t="s">
        <v>3454</v>
      </c>
      <c r="H5615" s="65" t="s">
        <v>36</v>
      </c>
      <c r="I5615" s="65" t="s">
        <v>3710</v>
      </c>
      <c r="J5615" s="8" t="s">
        <v>38</v>
      </c>
      <c r="K5615" s="65" t="s">
        <v>32</v>
      </c>
      <c r="L5615" s="65" t="s">
        <v>4027</v>
      </c>
      <c r="M5615" s="65"/>
      <c r="N5615" s="65" t="s">
        <v>4028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8"/>
      <c r="AF5615" s="65"/>
      <c r="AG5615" s="65" t="s">
        <v>42</v>
      </c>
      <c r="AH5615" s="10" t="s">
        <v>3264</v>
      </c>
      <c r="AI5615" t="e">
        <v>#N/A</v>
      </c>
    </row>
    <row r="5616" spans="1:35" ht="14.25" hidden="1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2002</v>
      </c>
      <c r="G5616" s="65" t="s">
        <v>223</v>
      </c>
      <c r="H5616" s="65" t="s">
        <v>1994</v>
      </c>
      <c r="I5616" s="65" t="s">
        <v>1995</v>
      </c>
      <c r="J5616" s="65" t="s">
        <v>1996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2000</v>
      </c>
      <c r="R5616" s="65" t="s">
        <v>3745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3264</v>
      </c>
      <c r="AI5616" t="e">
        <v>#N/A</v>
      </c>
    </row>
    <row r="5617" spans="1:35" ht="14.25" hidden="1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1994</v>
      </c>
      <c r="I5617" s="65" t="s">
        <v>1995</v>
      </c>
      <c r="J5617" s="65" t="s">
        <v>1996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2003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3264</v>
      </c>
      <c r="AI5617" t="e">
        <v>#N/A</v>
      </c>
    </row>
    <row r="5618" spans="1:35" ht="14.25" hidden="1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1994</v>
      </c>
      <c r="I5618" s="65" t="s">
        <v>1995</v>
      </c>
      <c r="J5618" s="65" t="s">
        <v>1996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2010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3264</v>
      </c>
      <c r="AI5618" t="e">
        <v>#N/A</v>
      </c>
    </row>
    <row r="5619" spans="1:35" ht="14.25" hidden="1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1994</v>
      </c>
      <c r="I5619" s="65" t="s">
        <v>1995</v>
      </c>
      <c r="J5619" s="65" t="s">
        <v>1996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2011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3264</v>
      </c>
      <c r="AI5619" t="e">
        <v>#N/A</v>
      </c>
    </row>
    <row r="5620" spans="1:35" ht="14.25" hidden="1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2013</v>
      </c>
      <c r="F5620" s="65" t="s">
        <v>2014</v>
      </c>
      <c r="G5620" s="65" t="s">
        <v>2013</v>
      </c>
      <c r="H5620" s="65" t="s">
        <v>1994</v>
      </c>
      <c r="I5620" s="65" t="s">
        <v>1995</v>
      </c>
      <c r="J5620" s="65" t="s">
        <v>1996</v>
      </c>
      <c r="K5620" s="65" t="s">
        <v>32</v>
      </c>
      <c r="L5620" s="65" t="s">
        <v>2013</v>
      </c>
      <c r="M5620" s="65"/>
      <c r="N5620" s="65" t="s">
        <v>40</v>
      </c>
      <c r="O5620" s="65" t="s">
        <v>80</v>
      </c>
      <c r="P5620" s="10">
        <v>0</v>
      </c>
      <c r="Q5620" s="162" t="s">
        <v>2015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3264</v>
      </c>
      <c r="AI5620" t="e">
        <v>#N/A</v>
      </c>
    </row>
    <row r="5621" spans="1:35" ht="14.25" hidden="1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2022</v>
      </c>
      <c r="F5621" s="65" t="s">
        <v>2022</v>
      </c>
      <c r="G5621" s="65" t="s">
        <v>2022</v>
      </c>
      <c r="H5621" s="65" t="s">
        <v>1994</v>
      </c>
      <c r="I5621" s="65" t="s">
        <v>1995</v>
      </c>
      <c r="J5621" s="65" t="s">
        <v>1996</v>
      </c>
      <c r="K5621" s="65" t="s">
        <v>32</v>
      </c>
      <c r="L5621" s="65" t="s">
        <v>2036</v>
      </c>
      <c r="M5621" s="65"/>
      <c r="N5621" s="65" t="s">
        <v>40</v>
      </c>
      <c r="O5621" s="65" t="s">
        <v>80</v>
      </c>
      <c r="P5621" s="10">
        <v>0</v>
      </c>
      <c r="Q5621" s="162" t="s">
        <v>2037</v>
      </c>
      <c r="R5621" s="65" t="s">
        <v>3725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3264</v>
      </c>
      <c r="AI5621" t="e">
        <v>#N/A</v>
      </c>
    </row>
    <row r="5622" spans="1:35" ht="14.25" hidden="1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1994</v>
      </c>
      <c r="I5622" s="65" t="s">
        <v>1995</v>
      </c>
      <c r="J5622" s="65" t="s">
        <v>1996</v>
      </c>
      <c r="K5622" s="65" t="s">
        <v>32</v>
      </c>
      <c r="L5622" s="65" t="s">
        <v>2036</v>
      </c>
      <c r="M5622" s="65"/>
      <c r="N5622" s="65" t="s">
        <v>40</v>
      </c>
      <c r="O5622" s="65" t="s">
        <v>4029</v>
      </c>
      <c r="P5622" s="10">
        <v>0.02</v>
      </c>
      <c r="Q5622" s="162" t="s">
        <v>2037</v>
      </c>
      <c r="R5622" s="65" t="s">
        <v>4030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3264</v>
      </c>
      <c r="AI5622" t="e">
        <v>#N/A</v>
      </c>
    </row>
    <row r="5623" spans="1:35" ht="14.25" hidden="1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2048</v>
      </c>
      <c r="F5623" s="65" t="s">
        <v>2048</v>
      </c>
      <c r="G5623" s="65" t="s">
        <v>2048</v>
      </c>
      <c r="H5623" s="65" t="s">
        <v>1994</v>
      </c>
      <c r="I5623" s="65" t="s">
        <v>1995</v>
      </c>
      <c r="J5623" s="65" t="s">
        <v>1996</v>
      </c>
      <c r="K5623" s="65" t="s">
        <v>32</v>
      </c>
      <c r="L5623" s="65" t="s">
        <v>2053</v>
      </c>
      <c r="M5623" s="65"/>
      <c r="N5623" s="65" t="s">
        <v>40</v>
      </c>
      <c r="O5623" s="65" t="s">
        <v>41</v>
      </c>
      <c r="P5623" s="10">
        <v>0.05</v>
      </c>
      <c r="Q5623" s="162" t="s">
        <v>2054</v>
      </c>
      <c r="R5623" s="65" t="s">
        <v>3725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3264</v>
      </c>
      <c r="AI5623" t="e">
        <v>#N/A</v>
      </c>
    </row>
    <row r="5624" spans="1:35" ht="14.25" hidden="1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2058</v>
      </c>
      <c r="F5624" s="65" t="s">
        <v>2058</v>
      </c>
      <c r="G5624" s="65" t="s">
        <v>2058</v>
      </c>
      <c r="H5624" s="65" t="s">
        <v>1994</v>
      </c>
      <c r="I5624" s="65" t="s">
        <v>1995</v>
      </c>
      <c r="J5624" s="65" t="s">
        <v>1996</v>
      </c>
      <c r="K5624" s="65" t="s">
        <v>32</v>
      </c>
      <c r="L5624" s="65" t="s">
        <v>2058</v>
      </c>
      <c r="M5624" s="65"/>
      <c r="N5624" s="65" t="s">
        <v>40</v>
      </c>
      <c r="O5624" s="65" t="s">
        <v>41</v>
      </c>
      <c r="P5624" s="10">
        <v>0.01</v>
      </c>
      <c r="Q5624" s="162" t="s">
        <v>2059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3264</v>
      </c>
      <c r="AI5624" t="e">
        <v>#N/A</v>
      </c>
    </row>
    <row r="5625" spans="1:35" ht="14.25" hidden="1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1638</v>
      </c>
      <c r="G5625" s="65" t="s">
        <v>214</v>
      </c>
      <c r="H5625" s="65" t="s">
        <v>1994</v>
      </c>
      <c r="I5625" s="65" t="s">
        <v>1995</v>
      </c>
      <c r="J5625" s="65" t="s">
        <v>1996</v>
      </c>
      <c r="K5625" s="65" t="s">
        <v>32</v>
      </c>
      <c r="L5625" s="65" t="s">
        <v>2064</v>
      </c>
      <c r="M5625" s="65"/>
      <c r="N5625" s="65" t="s">
        <v>40</v>
      </c>
      <c r="O5625" s="65" t="s">
        <v>80</v>
      </c>
      <c r="P5625" s="10">
        <v>0</v>
      </c>
      <c r="Q5625" s="162" t="s">
        <v>2065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3264</v>
      </c>
      <c r="AI5625" t="e">
        <v>#N/A</v>
      </c>
    </row>
    <row r="5626" spans="1:35" ht="14.25" hidden="1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2073</v>
      </c>
      <c r="F5626" s="65" t="s">
        <v>2073</v>
      </c>
      <c r="G5626" s="65" t="s">
        <v>2073</v>
      </c>
      <c r="H5626" s="65" t="s">
        <v>1994</v>
      </c>
      <c r="I5626" s="65" t="s">
        <v>1995</v>
      </c>
      <c r="J5626" s="65" t="s">
        <v>1996</v>
      </c>
      <c r="K5626" s="65" t="s">
        <v>32</v>
      </c>
      <c r="L5626" s="65" t="s">
        <v>2073</v>
      </c>
      <c r="M5626" s="65"/>
      <c r="N5626" s="65" t="s">
        <v>40</v>
      </c>
      <c r="O5626" s="65" t="s">
        <v>41</v>
      </c>
      <c r="P5626" s="10">
        <v>0.02</v>
      </c>
      <c r="Q5626" s="162" t="s">
        <v>2074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3264</v>
      </c>
      <c r="AI5626" t="e">
        <v>#N/A</v>
      </c>
    </row>
    <row r="5627" spans="1:35" ht="14.25" hidden="1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1994</v>
      </c>
      <c r="I5627" s="65" t="s">
        <v>1995</v>
      </c>
      <c r="J5627" s="65" t="s">
        <v>1996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3470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3264</v>
      </c>
      <c r="AI5627" t="e">
        <v>#N/A</v>
      </c>
    </row>
    <row r="5628" spans="1:35" ht="14.25" hidden="1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2080</v>
      </c>
      <c r="F5628" s="65" t="s">
        <v>2081</v>
      </c>
      <c r="G5628" s="65" t="s">
        <v>2080</v>
      </c>
      <c r="H5628" s="65" t="s">
        <v>1994</v>
      </c>
      <c r="I5628" s="65" t="s">
        <v>1995</v>
      </c>
      <c r="J5628" s="65" t="s">
        <v>1996</v>
      </c>
      <c r="K5628" s="65" t="s">
        <v>32</v>
      </c>
      <c r="L5628" s="65" t="s">
        <v>2080</v>
      </c>
      <c r="M5628" s="65"/>
      <c r="N5628" s="65" t="s">
        <v>40</v>
      </c>
      <c r="O5628" s="65" t="s">
        <v>80</v>
      </c>
      <c r="P5628" s="10">
        <v>0</v>
      </c>
      <c r="Q5628" s="162" t="s">
        <v>2082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3264</v>
      </c>
      <c r="AI5628" t="e">
        <v>#N/A</v>
      </c>
    </row>
    <row r="5629" spans="1:35" ht="14.25" hidden="1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1994</v>
      </c>
      <c r="I5629" s="65" t="s">
        <v>1995</v>
      </c>
      <c r="J5629" s="65" t="s">
        <v>1996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2083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3264</v>
      </c>
      <c r="AI5629" t="e">
        <v>#N/A</v>
      </c>
    </row>
    <row r="5630" spans="1:35" ht="14.25" hidden="1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2267</v>
      </c>
      <c r="F5630" s="65" t="s">
        <v>3471</v>
      </c>
      <c r="G5630" s="65" t="s">
        <v>2267</v>
      </c>
      <c r="H5630" s="65" t="s">
        <v>1994</v>
      </c>
      <c r="I5630" s="65" t="s">
        <v>1995</v>
      </c>
      <c r="J5630" s="65" t="s">
        <v>1996</v>
      </c>
      <c r="K5630" s="65" t="s">
        <v>32</v>
      </c>
      <c r="L5630" s="65" t="s">
        <v>2053</v>
      </c>
      <c r="M5630" s="65"/>
      <c r="N5630" s="65" t="s">
        <v>40</v>
      </c>
      <c r="O5630" s="65" t="s">
        <v>41</v>
      </c>
      <c r="P5630" s="10">
        <v>0.05</v>
      </c>
      <c r="Q5630" s="162" t="s">
        <v>2054</v>
      </c>
      <c r="R5630" s="65" t="s">
        <v>3725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3264</v>
      </c>
      <c r="AI5630" t="e">
        <v>#N/A</v>
      </c>
    </row>
    <row r="5631" spans="1:35" ht="14.25" hidden="1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1994</v>
      </c>
      <c r="I5631" s="65" t="s">
        <v>1995</v>
      </c>
      <c r="J5631" s="65" t="s">
        <v>1996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2098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3264</v>
      </c>
      <c r="AI5631" t="e">
        <v>#N/A</v>
      </c>
    </row>
    <row r="5632" spans="1:35" ht="14.25" hidden="1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1994</v>
      </c>
      <c r="I5632" s="65" t="s">
        <v>1995</v>
      </c>
      <c r="J5632" s="65" t="s">
        <v>1996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2107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3264</v>
      </c>
      <c r="AI5632" t="e">
        <v>#N/A</v>
      </c>
    </row>
    <row r="5633" spans="1:35" ht="14.25" hidden="1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1994</v>
      </c>
      <c r="I5633" s="65" t="s">
        <v>1995</v>
      </c>
      <c r="J5633" s="65" t="s">
        <v>1996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2112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3264</v>
      </c>
      <c r="AI5633" t="e">
        <v>#N/A</v>
      </c>
    </row>
    <row r="5634" spans="1:35" ht="14.25" hidden="1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1994</v>
      </c>
      <c r="I5634" s="65" t="s">
        <v>1995</v>
      </c>
      <c r="J5634" s="65" t="s">
        <v>1996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2114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3264</v>
      </c>
      <c r="AI5634" t="e">
        <v>#N/A</v>
      </c>
    </row>
    <row r="5635" spans="1:35" ht="14.25" hidden="1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2116</v>
      </c>
      <c r="F5635" s="65" t="s">
        <v>2116</v>
      </c>
      <c r="G5635" s="65" t="s">
        <v>2116</v>
      </c>
      <c r="H5635" s="65" t="s">
        <v>1994</v>
      </c>
      <c r="I5635" s="65" t="s">
        <v>1995</v>
      </c>
      <c r="J5635" s="65" t="s">
        <v>1996</v>
      </c>
      <c r="K5635" s="65" t="s">
        <v>32</v>
      </c>
      <c r="L5635" s="65" t="s">
        <v>375</v>
      </c>
      <c r="M5635" s="65"/>
      <c r="N5635" s="65" t="s">
        <v>4031</v>
      </c>
      <c r="O5635" s="65" t="s">
        <v>41</v>
      </c>
      <c r="P5635" s="10">
        <v>0.05</v>
      </c>
      <c r="Q5635" s="162" t="s">
        <v>2117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3264</v>
      </c>
      <c r="AI5635" t="e">
        <v>#N/A</v>
      </c>
    </row>
    <row r="5636" spans="1:35" ht="14.25" hidden="1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1994</v>
      </c>
      <c r="I5636" s="65" t="s">
        <v>1995</v>
      </c>
      <c r="J5636" s="65" t="s">
        <v>1996</v>
      </c>
      <c r="K5636" s="65" t="s">
        <v>32</v>
      </c>
      <c r="L5636" s="65" t="s">
        <v>2125</v>
      </c>
      <c r="M5636" s="65"/>
      <c r="N5636" s="65" t="s">
        <v>40</v>
      </c>
      <c r="O5636" s="65" t="s">
        <v>80</v>
      </c>
      <c r="P5636" s="10">
        <v>0</v>
      </c>
      <c r="Q5636" s="162" t="s">
        <v>2126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3264</v>
      </c>
      <c r="AI5636" t="e">
        <v>#N/A</v>
      </c>
    </row>
    <row r="5637" spans="1:35" ht="14.25" hidden="1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1690</v>
      </c>
      <c r="F5637" s="65" t="s">
        <v>1690</v>
      </c>
      <c r="G5637" s="65" t="s">
        <v>1690</v>
      </c>
      <c r="H5637" s="65" t="s">
        <v>1994</v>
      </c>
      <c r="I5637" s="65" t="s">
        <v>1995</v>
      </c>
      <c r="J5637" s="65" t="s">
        <v>1996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2127</v>
      </c>
      <c r="R5637" s="65" t="s">
        <v>3725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3264</v>
      </c>
      <c r="AI5637" t="e">
        <v>#N/A</v>
      </c>
    </row>
    <row r="5638" spans="1:35" ht="14.25" hidden="1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2129</v>
      </c>
      <c r="F5638" s="65" t="s">
        <v>2129</v>
      </c>
      <c r="G5638" s="65" t="s">
        <v>2129</v>
      </c>
      <c r="H5638" s="65" t="s">
        <v>1994</v>
      </c>
      <c r="I5638" s="65" t="s">
        <v>1995</v>
      </c>
      <c r="J5638" s="65" t="s">
        <v>1996</v>
      </c>
      <c r="K5638" s="65" t="s">
        <v>32</v>
      </c>
      <c r="L5638" s="65" t="s">
        <v>2129</v>
      </c>
      <c r="M5638" s="65"/>
      <c r="N5638" s="65" t="s">
        <v>40</v>
      </c>
      <c r="O5638" s="65" t="s">
        <v>80</v>
      </c>
      <c r="P5638" s="10">
        <v>0</v>
      </c>
      <c r="Q5638" s="162" t="s">
        <v>2130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3264</v>
      </c>
      <c r="AI5638" t="e">
        <v>#N/A</v>
      </c>
    </row>
    <row r="5639" spans="1:35" ht="14.25" hidden="1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2134</v>
      </c>
      <c r="F5639" s="65" t="s">
        <v>2134</v>
      </c>
      <c r="G5639" s="65" t="s">
        <v>2134</v>
      </c>
      <c r="H5639" s="65" t="s">
        <v>1994</v>
      </c>
      <c r="I5639" s="65" t="s">
        <v>1995</v>
      </c>
      <c r="J5639" s="65" t="s">
        <v>1996</v>
      </c>
      <c r="K5639" s="65" t="s">
        <v>32</v>
      </c>
      <c r="L5639" s="65" t="s">
        <v>2134</v>
      </c>
      <c r="M5639" s="65"/>
      <c r="N5639" s="65" t="s">
        <v>40</v>
      </c>
      <c r="O5639" s="65" t="s">
        <v>80</v>
      </c>
      <c r="P5639" s="10">
        <v>0</v>
      </c>
      <c r="Q5639" s="162" t="s">
        <v>2135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3264</v>
      </c>
      <c r="AI5639" t="e">
        <v>#N/A</v>
      </c>
    </row>
    <row r="5640" spans="1:35" ht="14.25" hidden="1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1994</v>
      </c>
      <c r="I5640" s="65" t="s">
        <v>1995</v>
      </c>
      <c r="J5640" s="65" t="s">
        <v>1996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2138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3264</v>
      </c>
      <c r="AI5640" t="e">
        <v>#N/A</v>
      </c>
    </row>
    <row r="5641" spans="1:35" ht="14.25" hidden="1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1994</v>
      </c>
      <c r="I5641" s="65" t="s">
        <v>1995</v>
      </c>
      <c r="J5641" s="65" t="s">
        <v>1996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2145</v>
      </c>
      <c r="R5641" s="65" t="s">
        <v>3725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3264</v>
      </c>
      <c r="AI5641" t="e">
        <v>#N/A</v>
      </c>
    </row>
    <row r="5642" spans="1:35" ht="14.25" hidden="1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4032</v>
      </c>
      <c r="G5642" s="65" t="s">
        <v>469</v>
      </c>
      <c r="H5642" s="65" t="s">
        <v>1994</v>
      </c>
      <c r="I5642" s="65" t="s">
        <v>1995</v>
      </c>
      <c r="J5642" s="65" t="s">
        <v>1996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2145</v>
      </c>
      <c r="R5642" s="65" t="s">
        <v>3725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3264</v>
      </c>
      <c r="AI5642" t="e">
        <v>#N/A</v>
      </c>
    </row>
    <row r="5643" spans="1:35" ht="14.25" hidden="1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3776</v>
      </c>
      <c r="F5643" s="65" t="s">
        <v>3776</v>
      </c>
      <c r="G5643" s="65" t="s">
        <v>3776</v>
      </c>
      <c r="H5643" s="65" t="s">
        <v>1994</v>
      </c>
      <c r="I5643" s="65" t="s">
        <v>1995</v>
      </c>
      <c r="J5643" s="65" t="s">
        <v>1996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2177</v>
      </c>
      <c r="R5643" s="65" t="s">
        <v>4033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3264</v>
      </c>
      <c r="AI5643" t="e">
        <v>#N/A</v>
      </c>
    </row>
    <row r="5644" spans="1:35" ht="14.25" hidden="1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2147</v>
      </c>
      <c r="F5644" s="65" t="s">
        <v>2147</v>
      </c>
      <c r="G5644" s="65" t="s">
        <v>2147</v>
      </c>
      <c r="H5644" s="65" t="s">
        <v>1994</v>
      </c>
      <c r="I5644" s="65" t="s">
        <v>1995</v>
      </c>
      <c r="J5644" s="65" t="s">
        <v>1996</v>
      </c>
      <c r="K5644" s="65" t="s">
        <v>32</v>
      </c>
      <c r="L5644" s="65" t="s">
        <v>2147</v>
      </c>
      <c r="M5644" s="65"/>
      <c r="N5644" s="65" t="s">
        <v>40</v>
      </c>
      <c r="O5644" s="65" t="s">
        <v>80</v>
      </c>
      <c r="P5644" s="10">
        <v>0</v>
      </c>
      <c r="Q5644" s="162" t="s">
        <v>2148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3264</v>
      </c>
      <c r="AI5644" t="e">
        <v>#N/A</v>
      </c>
    </row>
    <row r="5645" spans="1:35" ht="14.25" hidden="1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1994</v>
      </c>
      <c r="I5645" s="65" t="s">
        <v>1995</v>
      </c>
      <c r="J5645" s="65" t="s">
        <v>1996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2150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3264</v>
      </c>
      <c r="AI5645" t="e">
        <v>#N/A</v>
      </c>
    </row>
    <row r="5646" spans="1:35" ht="14.25" hidden="1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1701</v>
      </c>
      <c r="F5646" s="65" t="s">
        <v>1701</v>
      </c>
      <c r="G5646" s="65" t="s">
        <v>1701</v>
      </c>
      <c r="H5646" s="65" t="s">
        <v>1994</v>
      </c>
      <c r="I5646" s="65" t="s">
        <v>1995</v>
      </c>
      <c r="J5646" s="65" t="s">
        <v>1996</v>
      </c>
      <c r="K5646" s="65" t="s">
        <v>32</v>
      </c>
      <c r="L5646" s="65" t="s">
        <v>1701</v>
      </c>
      <c r="M5646" s="65"/>
      <c r="N5646" s="65" t="s">
        <v>40</v>
      </c>
      <c r="O5646" s="65" t="s">
        <v>80</v>
      </c>
      <c r="P5646" s="10">
        <v>0</v>
      </c>
      <c r="Q5646" s="162" t="s">
        <v>2151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3264</v>
      </c>
      <c r="AI5646" t="e">
        <v>#N/A</v>
      </c>
    </row>
    <row r="5647" spans="1:35" ht="14.25" hidden="1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2152</v>
      </c>
      <c r="F5647" s="65" t="s">
        <v>2152</v>
      </c>
      <c r="G5647" s="65" t="s">
        <v>2152</v>
      </c>
      <c r="H5647" s="65" t="s">
        <v>1994</v>
      </c>
      <c r="I5647" s="65" t="s">
        <v>1995</v>
      </c>
      <c r="J5647" s="65" t="s">
        <v>1996</v>
      </c>
      <c r="K5647" s="65" t="s">
        <v>32</v>
      </c>
      <c r="L5647" s="65" t="s">
        <v>2152</v>
      </c>
      <c r="M5647" s="65"/>
      <c r="N5647" s="65" t="s">
        <v>40</v>
      </c>
      <c r="O5647" s="65" t="s">
        <v>41</v>
      </c>
      <c r="P5647" s="10">
        <v>0.01</v>
      </c>
      <c r="Q5647" s="162" t="s">
        <v>2153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3264</v>
      </c>
      <c r="AI5647" t="e">
        <v>#N/A</v>
      </c>
    </row>
    <row r="5648" spans="1:35" ht="14.25" hidden="1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2163</v>
      </c>
      <c r="F5648" s="65" t="s">
        <v>2163</v>
      </c>
      <c r="G5648" s="65" t="s">
        <v>2163</v>
      </c>
      <c r="H5648" s="65" t="s">
        <v>1994</v>
      </c>
      <c r="I5648" s="65" t="s">
        <v>1995</v>
      </c>
      <c r="J5648" s="65" t="s">
        <v>1996</v>
      </c>
      <c r="K5648" s="65" t="s">
        <v>32</v>
      </c>
      <c r="L5648" s="65" t="s">
        <v>2163</v>
      </c>
      <c r="M5648" s="65"/>
      <c r="N5648" s="65" t="s">
        <v>40</v>
      </c>
      <c r="O5648" s="65" t="s">
        <v>41</v>
      </c>
      <c r="P5648" s="10">
        <v>0.02</v>
      </c>
      <c r="Q5648" s="162" t="s">
        <v>2164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3264</v>
      </c>
      <c r="AI5648" t="e">
        <v>#N/A</v>
      </c>
    </row>
    <row r="5649" spans="1:35" ht="14.25" hidden="1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1705</v>
      </c>
      <c r="F5649" s="65" t="s">
        <v>1705</v>
      </c>
      <c r="G5649" s="65" t="s">
        <v>1705</v>
      </c>
      <c r="H5649" s="65" t="s">
        <v>1994</v>
      </c>
      <c r="I5649" s="65" t="s">
        <v>1995</v>
      </c>
      <c r="J5649" s="65" t="s">
        <v>1996</v>
      </c>
      <c r="K5649" s="65" t="s">
        <v>32</v>
      </c>
      <c r="L5649" s="65" t="s">
        <v>1706</v>
      </c>
      <c r="M5649" s="65"/>
      <c r="N5649" s="65" t="s">
        <v>57</v>
      </c>
      <c r="O5649" s="65" t="s">
        <v>41</v>
      </c>
      <c r="P5649" s="10">
        <v>0.04</v>
      </c>
      <c r="Q5649" s="162" t="s">
        <v>2165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3264</v>
      </c>
      <c r="AI5649" t="e">
        <v>#N/A</v>
      </c>
    </row>
    <row r="5650" spans="1:35" ht="14.25" hidden="1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1705</v>
      </c>
      <c r="F5650" s="65" t="s">
        <v>1705</v>
      </c>
      <c r="G5650" s="65" t="s">
        <v>1705</v>
      </c>
      <c r="H5650" s="65" t="s">
        <v>1994</v>
      </c>
      <c r="I5650" s="65" t="s">
        <v>1995</v>
      </c>
      <c r="J5650" s="65" t="s">
        <v>1996</v>
      </c>
      <c r="K5650" s="65" t="s">
        <v>32</v>
      </c>
      <c r="L5650" s="65" t="s">
        <v>1706</v>
      </c>
      <c r="M5650" s="65"/>
      <c r="N5650" s="65" t="s">
        <v>40</v>
      </c>
      <c r="O5650" s="65" t="s">
        <v>41</v>
      </c>
      <c r="P5650" s="10">
        <v>0.02</v>
      </c>
      <c r="Q5650" s="162" t="s">
        <v>2165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3264</v>
      </c>
      <c r="AI5650" t="e">
        <v>#N/A</v>
      </c>
    </row>
    <row r="5651" spans="1:35" ht="14.25" hidden="1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1994</v>
      </c>
      <c r="I5651" s="65" t="s">
        <v>1995</v>
      </c>
      <c r="J5651" s="65" t="s">
        <v>1996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2170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3264</v>
      </c>
      <c r="AI5651" t="e">
        <v>#N/A</v>
      </c>
    </row>
    <row r="5652" spans="1:35" ht="14.25" hidden="1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1994</v>
      </c>
      <c r="I5652" s="65" t="s">
        <v>1995</v>
      </c>
      <c r="J5652" s="65" t="s">
        <v>1996</v>
      </c>
      <c r="K5652" s="65" t="s">
        <v>32</v>
      </c>
      <c r="L5652" s="65" t="s">
        <v>2171</v>
      </c>
      <c r="M5652" s="65"/>
      <c r="N5652" s="65" t="s">
        <v>40</v>
      </c>
      <c r="O5652" s="65" t="s">
        <v>41</v>
      </c>
      <c r="P5652" s="10">
        <v>0.02</v>
      </c>
      <c r="Q5652" s="162" t="s">
        <v>2172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3264</v>
      </c>
      <c r="AI5652" t="e">
        <v>#N/A</v>
      </c>
    </row>
    <row r="5653" spans="1:35" ht="14.25" hidden="1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2020</v>
      </c>
      <c r="F5653" s="65" t="s">
        <v>2020</v>
      </c>
      <c r="G5653" s="65" t="s">
        <v>2020</v>
      </c>
      <c r="H5653" s="65" t="s">
        <v>1994</v>
      </c>
      <c r="I5653" s="65" t="s">
        <v>1995</v>
      </c>
      <c r="J5653" s="65" t="s">
        <v>1996</v>
      </c>
      <c r="K5653" s="65" t="s">
        <v>32</v>
      </c>
      <c r="L5653" s="65" t="s">
        <v>2020</v>
      </c>
      <c r="M5653" s="65"/>
      <c r="N5653" s="65" t="s">
        <v>40</v>
      </c>
      <c r="O5653" s="65" t="s">
        <v>80</v>
      </c>
      <c r="P5653" s="10">
        <v>0</v>
      </c>
      <c r="Q5653" s="162" t="s">
        <v>2174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3264</v>
      </c>
      <c r="AI5653" t="e">
        <v>#N/A</v>
      </c>
    </row>
    <row r="5654" spans="1:35" ht="14.25" hidden="1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2175</v>
      </c>
      <c r="F5654" s="65" t="s">
        <v>2175</v>
      </c>
      <c r="G5654" s="65" t="s">
        <v>2175</v>
      </c>
      <c r="H5654" s="65" t="s">
        <v>1994</v>
      </c>
      <c r="I5654" s="65" t="s">
        <v>1995</v>
      </c>
      <c r="J5654" s="65" t="s">
        <v>1996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2176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3264</v>
      </c>
      <c r="AI5654" t="e">
        <v>#N/A</v>
      </c>
    </row>
    <row r="5655" spans="1:35" ht="14.25" hidden="1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2178</v>
      </c>
      <c r="F5655" s="65" t="s">
        <v>2178</v>
      </c>
      <c r="G5655" s="65" t="s">
        <v>2178</v>
      </c>
      <c r="H5655" s="65" t="s">
        <v>1994</v>
      </c>
      <c r="I5655" s="65" t="s">
        <v>1995</v>
      </c>
      <c r="J5655" s="65" t="s">
        <v>1996</v>
      </c>
      <c r="K5655" s="65" t="s">
        <v>32</v>
      </c>
      <c r="L5655" s="65" t="s">
        <v>2178</v>
      </c>
      <c r="M5655" s="65"/>
      <c r="N5655" s="65" t="s">
        <v>40</v>
      </c>
      <c r="O5655" s="65" t="s">
        <v>41</v>
      </c>
      <c r="P5655" s="10">
        <v>0.01</v>
      </c>
      <c r="Q5655" s="162" t="s">
        <v>2179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3264</v>
      </c>
      <c r="AI5655" t="e">
        <v>#N/A</v>
      </c>
    </row>
    <row r="5656" spans="1:35" ht="14.25" hidden="1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2182</v>
      </c>
      <c r="F5656" s="65" t="s">
        <v>2182</v>
      </c>
      <c r="G5656" s="65" t="s">
        <v>2182</v>
      </c>
      <c r="H5656" s="65" t="s">
        <v>1994</v>
      </c>
      <c r="I5656" s="65" t="s">
        <v>1995</v>
      </c>
      <c r="J5656" s="65" t="s">
        <v>1996</v>
      </c>
      <c r="K5656" s="65" t="s">
        <v>32</v>
      </c>
      <c r="L5656" s="65" t="s">
        <v>2182</v>
      </c>
      <c r="M5656" s="65"/>
      <c r="N5656" s="65" t="s">
        <v>40</v>
      </c>
      <c r="O5656" s="65" t="s">
        <v>41</v>
      </c>
      <c r="P5656" s="10">
        <v>0.02</v>
      </c>
      <c r="Q5656" s="162" t="s">
        <v>2183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3264</v>
      </c>
      <c r="AI5656" t="e">
        <v>#N/A</v>
      </c>
    </row>
    <row r="5657" spans="1:35" ht="14.25" hidden="1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2184</v>
      </c>
      <c r="F5657" s="65" t="s">
        <v>2184</v>
      </c>
      <c r="G5657" s="65" t="s">
        <v>2184</v>
      </c>
      <c r="H5657" s="65" t="s">
        <v>1994</v>
      </c>
      <c r="I5657" s="65" t="s">
        <v>1995</v>
      </c>
      <c r="J5657" s="65" t="s">
        <v>1996</v>
      </c>
      <c r="K5657" s="65" t="s">
        <v>32</v>
      </c>
      <c r="L5657" s="65" t="s">
        <v>2185</v>
      </c>
      <c r="M5657" s="65"/>
      <c r="N5657" s="65" t="s">
        <v>40</v>
      </c>
      <c r="O5657" s="65" t="s">
        <v>80</v>
      </c>
      <c r="P5657" s="10">
        <v>0</v>
      </c>
      <c r="Q5657" s="162" t="s">
        <v>2186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3264</v>
      </c>
      <c r="AI5657" t="e">
        <v>#N/A</v>
      </c>
    </row>
    <row r="5658" spans="1:35" ht="14.25" hidden="1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2200</v>
      </c>
      <c r="F5658" s="65" t="s">
        <v>2200</v>
      </c>
      <c r="G5658" s="65" t="s">
        <v>2200</v>
      </c>
      <c r="H5658" s="65" t="s">
        <v>1994</v>
      </c>
      <c r="I5658" s="65" t="s">
        <v>1995</v>
      </c>
      <c r="J5658" s="65" t="s">
        <v>1996</v>
      </c>
      <c r="K5658" s="65" t="s">
        <v>32</v>
      </c>
      <c r="L5658" s="65" t="s">
        <v>2200</v>
      </c>
      <c r="M5658" s="65"/>
      <c r="N5658" s="65" t="s">
        <v>40</v>
      </c>
      <c r="O5658" s="65" t="s">
        <v>80</v>
      </c>
      <c r="P5658" s="10">
        <v>0</v>
      </c>
      <c r="Q5658" s="162" t="s">
        <v>2201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3264</v>
      </c>
      <c r="AI5658" t="e">
        <v>#N/A</v>
      </c>
    </row>
    <row r="5659" spans="1:35" ht="14.25" hidden="1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2221</v>
      </c>
      <c r="F5659" s="65" t="s">
        <v>2221</v>
      </c>
      <c r="G5659" s="65" t="s">
        <v>2221</v>
      </c>
      <c r="H5659" s="65" t="s">
        <v>1994</v>
      </c>
      <c r="I5659" s="65" t="s">
        <v>1995</v>
      </c>
      <c r="J5659" s="65" t="s">
        <v>1996</v>
      </c>
      <c r="K5659" s="65" t="s">
        <v>32</v>
      </c>
      <c r="L5659" s="65" t="s">
        <v>2222</v>
      </c>
      <c r="M5659" s="65"/>
      <c r="N5659" s="65" t="s">
        <v>40</v>
      </c>
      <c r="O5659" s="65" t="s">
        <v>41</v>
      </c>
      <c r="P5659" s="10">
        <v>0.02</v>
      </c>
      <c r="Q5659" s="162" t="s">
        <v>2223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3264</v>
      </c>
      <c r="AI5659" t="e">
        <v>#N/A</v>
      </c>
    </row>
    <row r="5660" spans="1:35" ht="14.25" hidden="1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2227</v>
      </c>
      <c r="F5660" s="65" t="s">
        <v>2227</v>
      </c>
      <c r="G5660" s="65" t="s">
        <v>2227</v>
      </c>
      <c r="H5660" s="65" t="s">
        <v>1994</v>
      </c>
      <c r="I5660" s="65" t="s">
        <v>1995</v>
      </c>
      <c r="J5660" s="65" t="s">
        <v>1996</v>
      </c>
      <c r="K5660" s="65" t="s">
        <v>32</v>
      </c>
      <c r="L5660" s="65" t="s">
        <v>2228</v>
      </c>
      <c r="M5660" s="65"/>
      <c r="N5660" s="65" t="s">
        <v>40</v>
      </c>
      <c r="O5660" s="65" t="s">
        <v>41</v>
      </c>
      <c r="P5660" s="10">
        <v>0.01</v>
      </c>
      <c r="Q5660" s="162" t="s">
        <v>2229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3264</v>
      </c>
      <c r="AI5660" t="e">
        <v>#N/A</v>
      </c>
    </row>
    <row r="5661" spans="1:35" ht="14.25" hidden="1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2235</v>
      </c>
      <c r="F5661" s="65" t="s">
        <v>2235</v>
      </c>
      <c r="G5661" s="65" t="s">
        <v>2235</v>
      </c>
      <c r="H5661" s="65" t="s">
        <v>1994</v>
      </c>
      <c r="I5661" s="65" t="s">
        <v>1995</v>
      </c>
      <c r="J5661" s="65" t="s">
        <v>1996</v>
      </c>
      <c r="K5661" s="65" t="s">
        <v>32</v>
      </c>
      <c r="L5661" s="65" t="s">
        <v>2236</v>
      </c>
      <c r="M5661" s="65"/>
      <c r="N5661" s="65" t="s">
        <v>40</v>
      </c>
      <c r="O5661" s="65" t="s">
        <v>80</v>
      </c>
      <c r="P5661" s="10">
        <v>0</v>
      </c>
      <c r="Q5661" s="162" t="s">
        <v>2237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3264</v>
      </c>
      <c r="AI5661" t="e">
        <v>#N/A</v>
      </c>
    </row>
    <row r="5662" spans="1:35" ht="14.25" hidden="1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1795</v>
      </c>
      <c r="F5662" s="65" t="s">
        <v>2238</v>
      </c>
      <c r="G5662" s="65" t="s">
        <v>1795</v>
      </c>
      <c r="H5662" s="65" t="s">
        <v>1994</v>
      </c>
      <c r="I5662" s="65" t="s">
        <v>1995</v>
      </c>
      <c r="J5662" s="65" t="s">
        <v>1996</v>
      </c>
      <c r="K5662" s="65" t="s">
        <v>32</v>
      </c>
      <c r="L5662" s="65" t="s">
        <v>2239</v>
      </c>
      <c r="M5662" s="65"/>
      <c r="N5662" s="65" t="s">
        <v>40</v>
      </c>
      <c r="O5662" s="65" t="s">
        <v>80</v>
      </c>
      <c r="P5662" s="10">
        <v>0</v>
      </c>
      <c r="Q5662" s="162" t="s">
        <v>2240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3264</v>
      </c>
      <c r="AI5662" t="e">
        <v>#N/A</v>
      </c>
    </row>
    <row r="5663" spans="1:35" ht="14.25" hidden="1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1994</v>
      </c>
      <c r="I5663" s="65" t="s">
        <v>1995</v>
      </c>
      <c r="J5663" s="65" t="s">
        <v>1996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2247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3264</v>
      </c>
      <c r="AI5663" t="e">
        <v>#N/A</v>
      </c>
    </row>
    <row r="5664" spans="1:35" ht="14.25" hidden="1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2255</v>
      </c>
      <c r="F5664" s="65" t="s">
        <v>2256</v>
      </c>
      <c r="G5664" s="65" t="s">
        <v>2255</v>
      </c>
      <c r="H5664" s="65" t="s">
        <v>1994</v>
      </c>
      <c r="I5664" s="65" t="s">
        <v>1995</v>
      </c>
      <c r="J5664" s="65" t="s">
        <v>1996</v>
      </c>
      <c r="K5664" s="65" t="s">
        <v>32</v>
      </c>
      <c r="L5664" s="65" t="s">
        <v>2257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2258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3264</v>
      </c>
      <c r="AI5664" t="e">
        <v>#N/A</v>
      </c>
    </row>
    <row r="5665" spans="1:35" ht="14.25" hidden="1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1994</v>
      </c>
      <c r="I5665" s="65" t="s">
        <v>1995</v>
      </c>
      <c r="J5665" s="65" t="s">
        <v>1996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2262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3264</v>
      </c>
      <c r="AI5665" t="e">
        <v>#N/A</v>
      </c>
    </row>
    <row r="5666" spans="1:35" ht="14.25" hidden="1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2270</v>
      </c>
      <c r="F5666" s="65" t="s">
        <v>2270</v>
      </c>
      <c r="G5666" s="65" t="s">
        <v>2270</v>
      </c>
      <c r="H5666" s="65" t="s">
        <v>1994</v>
      </c>
      <c r="I5666" s="65" t="s">
        <v>1995</v>
      </c>
      <c r="J5666" s="65" t="s">
        <v>1996</v>
      </c>
      <c r="K5666" s="65" t="s">
        <v>32</v>
      </c>
      <c r="L5666" s="65" t="s">
        <v>2271</v>
      </c>
      <c r="M5666" s="65"/>
      <c r="N5666" s="65" t="s">
        <v>40</v>
      </c>
      <c r="O5666" s="65" t="s">
        <v>80</v>
      </c>
      <c r="P5666" s="10">
        <v>0</v>
      </c>
      <c r="Q5666" s="162" t="s">
        <v>2272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3264</v>
      </c>
      <c r="AI5666" t="e">
        <v>#N/A</v>
      </c>
    </row>
    <row r="5667" spans="1:35" ht="14.25" hidden="1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2275</v>
      </c>
      <c r="F5667" s="65" t="s">
        <v>2275</v>
      </c>
      <c r="G5667" s="65" t="s">
        <v>2275</v>
      </c>
      <c r="H5667" s="65" t="s">
        <v>1994</v>
      </c>
      <c r="I5667" s="65" t="s">
        <v>1995</v>
      </c>
      <c r="J5667" s="65" t="s">
        <v>1996</v>
      </c>
      <c r="K5667" s="65" t="s">
        <v>32</v>
      </c>
      <c r="L5667" s="65" t="s">
        <v>2275</v>
      </c>
      <c r="M5667" s="65"/>
      <c r="N5667" s="65" t="s">
        <v>40</v>
      </c>
      <c r="O5667" s="65" t="s">
        <v>80</v>
      </c>
      <c r="P5667" s="10">
        <v>0</v>
      </c>
      <c r="Q5667" s="162" t="s">
        <v>2276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3264</v>
      </c>
      <c r="AI5667" t="e">
        <v>#N/A</v>
      </c>
    </row>
    <row r="5668" spans="1:35" ht="14.25" hidden="1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2280</v>
      </c>
      <c r="F5668" s="65" t="s">
        <v>2280</v>
      </c>
      <c r="G5668" s="65" t="s">
        <v>2281</v>
      </c>
      <c r="H5668" s="65" t="s">
        <v>1994</v>
      </c>
      <c r="I5668" s="65" t="s">
        <v>1995</v>
      </c>
      <c r="J5668" s="65" t="s">
        <v>1996</v>
      </c>
      <c r="K5668" s="65" t="s">
        <v>32</v>
      </c>
      <c r="L5668" s="65" t="s">
        <v>2281</v>
      </c>
      <c r="M5668" s="65"/>
      <c r="N5668" s="65" t="s">
        <v>40</v>
      </c>
      <c r="O5668" s="65" t="s">
        <v>80</v>
      </c>
      <c r="P5668" s="10">
        <v>0</v>
      </c>
      <c r="Q5668" s="162" t="s">
        <v>2282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3264</v>
      </c>
      <c r="AI5668" t="e">
        <v>#N/A</v>
      </c>
    </row>
    <row r="5669" spans="1:35" ht="14.25" hidden="1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1728</v>
      </c>
      <c r="F5669" s="65" t="s">
        <v>1728</v>
      </c>
      <c r="G5669" s="65" t="s">
        <v>1728</v>
      </c>
      <c r="H5669" s="65" t="s">
        <v>1994</v>
      </c>
      <c r="I5669" s="65" t="s">
        <v>1995</v>
      </c>
      <c r="J5669" s="65" t="s">
        <v>1996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2288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3264</v>
      </c>
      <c r="AI5669" t="e">
        <v>#N/A</v>
      </c>
    </row>
    <row r="5670" spans="1:35" ht="14.25" hidden="1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2306</v>
      </c>
      <c r="F5670" s="65" t="s">
        <v>2306</v>
      </c>
      <c r="G5670" s="65" t="s">
        <v>2306</v>
      </c>
      <c r="H5670" s="65" t="s">
        <v>1994</v>
      </c>
      <c r="I5670" s="65" t="s">
        <v>1995</v>
      </c>
      <c r="J5670" s="65" t="s">
        <v>1996</v>
      </c>
      <c r="K5670" s="65" t="s">
        <v>32</v>
      </c>
      <c r="L5670" s="65" t="s">
        <v>2307</v>
      </c>
      <c r="M5670" s="65"/>
      <c r="N5670" s="65" t="s">
        <v>40</v>
      </c>
      <c r="O5670" s="65" t="s">
        <v>41</v>
      </c>
      <c r="P5670" s="10">
        <v>0.02</v>
      </c>
      <c r="Q5670" s="162" t="s">
        <v>2308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3264</v>
      </c>
      <c r="AI5670" t="e">
        <v>#N/A</v>
      </c>
    </row>
    <row r="5671" spans="1:35" ht="14.25" hidden="1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2297</v>
      </c>
      <c r="F5671" s="65" t="s">
        <v>2297</v>
      </c>
      <c r="G5671" s="65" t="s">
        <v>2297</v>
      </c>
      <c r="H5671" s="65" t="s">
        <v>1994</v>
      </c>
      <c r="I5671" s="65" t="s">
        <v>1995</v>
      </c>
      <c r="J5671" s="65" t="s">
        <v>1996</v>
      </c>
      <c r="K5671" s="65" t="s">
        <v>32</v>
      </c>
      <c r="L5671" s="65" t="s">
        <v>2290</v>
      </c>
      <c r="M5671" s="65"/>
      <c r="N5671" s="65" t="s">
        <v>40</v>
      </c>
      <c r="O5671" s="65" t="s">
        <v>80</v>
      </c>
      <c r="P5671" s="10">
        <v>0</v>
      </c>
      <c r="Q5671" s="162" t="s">
        <v>2291</v>
      </c>
      <c r="R5671" s="65" t="s">
        <v>3725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3264</v>
      </c>
      <c r="AI5671" t="e">
        <v>#N/A</v>
      </c>
    </row>
    <row r="5672" spans="1:35" ht="14.25" hidden="1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2297</v>
      </c>
      <c r="F5672" s="65" t="s">
        <v>2297</v>
      </c>
      <c r="G5672" s="65" t="s">
        <v>2297</v>
      </c>
      <c r="H5672" s="65" t="s">
        <v>1994</v>
      </c>
      <c r="I5672" s="65" t="s">
        <v>1995</v>
      </c>
      <c r="J5672" s="65" t="s">
        <v>1996</v>
      </c>
      <c r="K5672" s="65" t="s">
        <v>32</v>
      </c>
      <c r="L5672" s="65" t="s">
        <v>2297</v>
      </c>
      <c r="M5672" s="65"/>
      <c r="N5672" s="65" t="s">
        <v>40</v>
      </c>
      <c r="O5672" s="65" t="s">
        <v>80</v>
      </c>
      <c r="P5672" s="10">
        <v>0</v>
      </c>
      <c r="Q5672" s="162" t="s">
        <v>2298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3264</v>
      </c>
      <c r="AI5672" t="e">
        <v>#N/A</v>
      </c>
    </row>
    <row r="5673" spans="1:35" ht="14.25" hidden="1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2332</v>
      </c>
      <c r="F5673" s="65" t="s">
        <v>2332</v>
      </c>
      <c r="G5673" s="65" t="s">
        <v>2332</v>
      </c>
      <c r="H5673" s="65" t="s">
        <v>1994</v>
      </c>
      <c r="I5673" s="65" t="s">
        <v>1995</v>
      </c>
      <c r="J5673" s="65" t="s">
        <v>1996</v>
      </c>
      <c r="K5673" s="65" t="s">
        <v>32</v>
      </c>
      <c r="L5673" s="65" t="s">
        <v>2332</v>
      </c>
      <c r="M5673" s="65"/>
      <c r="N5673" s="65" t="s">
        <v>40</v>
      </c>
      <c r="O5673" s="65" t="s">
        <v>41</v>
      </c>
      <c r="P5673" s="10">
        <v>0.01</v>
      </c>
      <c r="Q5673" s="162" t="s">
        <v>2333</v>
      </c>
      <c r="R5673" s="65" t="s">
        <v>4033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3264</v>
      </c>
      <c r="AI5673" t="e">
        <v>#N/A</v>
      </c>
    </row>
    <row r="5674" spans="1:35" ht="14.25" hidden="1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1994</v>
      </c>
      <c r="I5674" s="65" t="s">
        <v>1995</v>
      </c>
      <c r="J5674" s="65" t="s">
        <v>1996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2316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3264</v>
      </c>
      <c r="AI5674" t="e">
        <v>#N/A</v>
      </c>
    </row>
    <row r="5675" spans="1:35" ht="14.25" hidden="1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4034</v>
      </c>
      <c r="F5675" s="65" t="s">
        <v>4034</v>
      </c>
      <c r="G5675" s="65" t="s">
        <v>4034</v>
      </c>
      <c r="H5675" s="65" t="s">
        <v>1994</v>
      </c>
      <c r="I5675" s="65" t="s">
        <v>1995</v>
      </c>
      <c r="J5675" s="65" t="s">
        <v>1996</v>
      </c>
      <c r="K5675" s="65" t="s">
        <v>32</v>
      </c>
      <c r="L5675" s="65" t="s">
        <v>4034</v>
      </c>
      <c r="M5675" s="65"/>
      <c r="N5675" s="65" t="s">
        <v>40</v>
      </c>
      <c r="O5675" s="65" t="s">
        <v>41</v>
      </c>
      <c r="P5675" s="10">
        <v>0.02</v>
      </c>
      <c r="Q5675" s="162" t="s">
        <v>4035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3264</v>
      </c>
      <c r="AI5675" t="e">
        <v>#N/A</v>
      </c>
    </row>
    <row r="5676" spans="1:35" ht="14.25" hidden="1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1994</v>
      </c>
      <c r="I5676" s="65" t="s">
        <v>1995</v>
      </c>
      <c r="J5676" s="65" t="s">
        <v>1996</v>
      </c>
      <c r="K5676" s="65" t="s">
        <v>32</v>
      </c>
      <c r="L5676" s="65" t="s">
        <v>2325</v>
      </c>
      <c r="M5676" s="65"/>
      <c r="N5676" s="65" t="s">
        <v>40</v>
      </c>
      <c r="O5676" s="65" t="s">
        <v>72</v>
      </c>
      <c r="P5676" s="10">
        <v>0.98</v>
      </c>
      <c r="Q5676" s="162" t="s">
        <v>2326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3264</v>
      </c>
      <c r="AI5676" t="e">
        <v>#N/A</v>
      </c>
    </row>
    <row r="5677" spans="1:35" ht="14.25" hidden="1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1994</v>
      </c>
      <c r="I5677" s="65" t="s">
        <v>1995</v>
      </c>
      <c r="J5677" s="65" t="s">
        <v>1996</v>
      </c>
      <c r="K5677" s="65" t="s">
        <v>32</v>
      </c>
      <c r="L5677" s="65" t="s">
        <v>2327</v>
      </c>
      <c r="M5677" s="65"/>
      <c r="N5677" s="65" t="s">
        <v>40</v>
      </c>
      <c r="O5677" s="65" t="s">
        <v>72</v>
      </c>
      <c r="P5677" s="10">
        <v>0.96</v>
      </c>
      <c r="Q5677" s="162" t="s">
        <v>2331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3264</v>
      </c>
      <c r="AI5677" t="e">
        <v>#N/A</v>
      </c>
    </row>
    <row r="5678" spans="1:35" ht="14.25" hidden="1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1994</v>
      </c>
      <c r="I5678" s="65" t="s">
        <v>1995</v>
      </c>
      <c r="J5678" s="65" t="s">
        <v>1996</v>
      </c>
      <c r="K5678" s="65" t="s">
        <v>32</v>
      </c>
      <c r="L5678" s="65" t="s">
        <v>1757</v>
      </c>
      <c r="M5678" s="65"/>
      <c r="N5678" s="65" t="s">
        <v>40</v>
      </c>
      <c r="O5678" s="65" t="s">
        <v>41</v>
      </c>
      <c r="P5678" s="10">
        <v>0.02</v>
      </c>
      <c r="Q5678" s="162" t="s">
        <v>2334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3264</v>
      </c>
      <c r="AI5678" t="e">
        <v>#N/A</v>
      </c>
    </row>
    <row r="5679" spans="1:35" ht="14.25" hidden="1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2340</v>
      </c>
      <c r="F5679" s="65" t="s">
        <v>2340</v>
      </c>
      <c r="G5679" s="65" t="s">
        <v>2340</v>
      </c>
      <c r="H5679" s="65" t="s">
        <v>1994</v>
      </c>
      <c r="I5679" s="65" t="s">
        <v>1995</v>
      </c>
      <c r="J5679" s="65" t="s">
        <v>1996</v>
      </c>
      <c r="K5679" s="65" t="s">
        <v>32</v>
      </c>
      <c r="L5679" s="65" t="s">
        <v>2340</v>
      </c>
      <c r="M5679" s="65"/>
      <c r="N5679" s="65" t="s">
        <v>40</v>
      </c>
      <c r="O5679" s="65" t="s">
        <v>80</v>
      </c>
      <c r="P5679" s="10">
        <v>0</v>
      </c>
      <c r="Q5679" s="162" t="s">
        <v>2341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3264</v>
      </c>
      <c r="AI5679" t="e">
        <v>#N/A</v>
      </c>
    </row>
    <row r="5680" spans="1:35" ht="14.25" hidden="1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4036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3264</v>
      </c>
      <c r="AI5680" t="e">
        <v>#N/A</v>
      </c>
    </row>
    <row r="5681" spans="1:35" ht="14.25" hidden="1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1994</v>
      </c>
      <c r="I5681" s="65" t="s">
        <v>1995</v>
      </c>
      <c r="J5681" s="65" t="s">
        <v>1996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2346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3264</v>
      </c>
      <c r="AI5681" t="e">
        <v>#N/A</v>
      </c>
    </row>
    <row r="5682" spans="1:35" ht="14.25" hidden="1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2347</v>
      </c>
      <c r="F5682" s="65" t="s">
        <v>2347</v>
      </c>
      <c r="G5682" s="65" t="s">
        <v>2347</v>
      </c>
      <c r="H5682" s="65" t="s">
        <v>1994</v>
      </c>
      <c r="I5682" s="65" t="s">
        <v>1995</v>
      </c>
      <c r="J5682" s="65" t="s">
        <v>1996</v>
      </c>
      <c r="K5682" s="65" t="s">
        <v>32</v>
      </c>
      <c r="L5682" s="65" t="s">
        <v>2347</v>
      </c>
      <c r="M5682" s="65"/>
      <c r="N5682" s="65" t="s">
        <v>40</v>
      </c>
      <c r="O5682" s="65" t="s">
        <v>41</v>
      </c>
      <c r="P5682" s="10">
        <v>0.02</v>
      </c>
      <c r="Q5682" s="162" t="s">
        <v>2348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3264</v>
      </c>
      <c r="AI5682" t="e">
        <v>#N/A</v>
      </c>
    </row>
    <row r="5683" spans="1:35" ht="14.25" hidden="1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2349</v>
      </c>
      <c r="F5683" s="65" t="s">
        <v>2349</v>
      </c>
      <c r="G5683" s="65" t="s">
        <v>2349</v>
      </c>
      <c r="H5683" s="65" t="s">
        <v>1994</v>
      </c>
      <c r="I5683" s="65" t="s">
        <v>1995</v>
      </c>
      <c r="J5683" s="65" t="s">
        <v>1996</v>
      </c>
      <c r="K5683" s="65" t="s">
        <v>32</v>
      </c>
      <c r="L5683" s="65" t="s">
        <v>2350</v>
      </c>
      <c r="M5683" s="65"/>
      <c r="N5683" s="65" t="s">
        <v>40</v>
      </c>
      <c r="O5683" s="65" t="s">
        <v>41</v>
      </c>
      <c r="P5683" s="10">
        <v>0.02</v>
      </c>
      <c r="Q5683" s="162" t="s">
        <v>2352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3264</v>
      </c>
      <c r="AI5683" t="e">
        <v>#N/A</v>
      </c>
    </row>
    <row r="5684" spans="1:35" ht="14.25" hidden="1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2365</v>
      </c>
      <c r="F5684" s="65" t="s">
        <v>2365</v>
      </c>
      <c r="G5684" s="65" t="s">
        <v>2365</v>
      </c>
      <c r="H5684" s="65" t="s">
        <v>1994</v>
      </c>
      <c r="I5684" s="65" t="s">
        <v>1995</v>
      </c>
      <c r="J5684" s="65" t="s">
        <v>1996</v>
      </c>
      <c r="K5684" s="65" t="s">
        <v>32</v>
      </c>
      <c r="L5684" s="65" t="s">
        <v>2366</v>
      </c>
      <c r="M5684" s="65"/>
      <c r="N5684" s="65" t="s">
        <v>40</v>
      </c>
      <c r="O5684" s="65" t="s">
        <v>80</v>
      </c>
      <c r="P5684" s="10">
        <v>0</v>
      </c>
      <c r="Q5684" s="162" t="s">
        <v>2367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3264</v>
      </c>
      <c r="AI5684" t="e">
        <v>#N/A</v>
      </c>
    </row>
    <row r="5685" spans="1:35" ht="14.25" hidden="1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4037</v>
      </c>
      <c r="F5685" s="65" t="s">
        <v>4037</v>
      </c>
      <c r="G5685" s="65" t="s">
        <v>4037</v>
      </c>
      <c r="H5685" s="65" t="s">
        <v>1994</v>
      </c>
      <c r="I5685" s="65" t="s">
        <v>1995</v>
      </c>
      <c r="J5685" s="65" t="s">
        <v>1996</v>
      </c>
      <c r="K5685" s="65" t="s">
        <v>32</v>
      </c>
      <c r="L5685" s="65" t="s">
        <v>4037</v>
      </c>
      <c r="M5685" s="65"/>
      <c r="N5685" s="65" t="s">
        <v>40</v>
      </c>
      <c r="O5685" s="65" t="s">
        <v>41</v>
      </c>
      <c r="P5685" s="10">
        <v>0.02</v>
      </c>
      <c r="Q5685" s="162" t="s">
        <v>4038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3264</v>
      </c>
      <c r="AI5685" t="e">
        <v>#N/A</v>
      </c>
    </row>
    <row r="5686" spans="1:35" ht="14.25" hidden="1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1994</v>
      </c>
      <c r="I5686" s="65" t="s">
        <v>1995</v>
      </c>
      <c r="J5686" s="65" t="s">
        <v>1996</v>
      </c>
      <c r="K5686" s="65" t="s">
        <v>32</v>
      </c>
      <c r="L5686" s="65" t="s">
        <v>2372</v>
      </c>
      <c r="M5686" s="65"/>
      <c r="N5686" s="65" t="s">
        <v>40</v>
      </c>
      <c r="O5686" s="65" t="s">
        <v>41</v>
      </c>
      <c r="P5686" s="10">
        <v>0.04</v>
      </c>
      <c r="Q5686" s="162" t="s">
        <v>2373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3264</v>
      </c>
      <c r="AI5686" t="e">
        <v>#N/A</v>
      </c>
    </row>
    <row r="5687" spans="1:35" ht="14.25" hidden="1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2374</v>
      </c>
      <c r="F5687" s="65" t="s">
        <v>2374</v>
      </c>
      <c r="G5687" s="65" t="s">
        <v>2374</v>
      </c>
      <c r="H5687" s="65" t="s">
        <v>1994</v>
      </c>
      <c r="I5687" s="65" t="s">
        <v>1995</v>
      </c>
      <c r="J5687" s="65" t="s">
        <v>1996</v>
      </c>
      <c r="K5687" s="65" t="s">
        <v>32</v>
      </c>
      <c r="L5687" s="65" t="s">
        <v>2374</v>
      </c>
      <c r="M5687" s="65"/>
      <c r="N5687" s="65" t="s">
        <v>40</v>
      </c>
      <c r="O5687" s="65" t="s">
        <v>41</v>
      </c>
      <c r="P5687" s="10">
        <v>0.02</v>
      </c>
      <c r="Q5687" s="162" t="s">
        <v>2375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3264</v>
      </c>
      <c r="AI5687" t="e">
        <v>#N/A</v>
      </c>
    </row>
    <row r="5688" spans="1:35" ht="14.25" hidden="1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2414</v>
      </c>
      <c r="F5688" s="65" t="s">
        <v>2414</v>
      </c>
      <c r="G5688" s="65" t="s">
        <v>2414</v>
      </c>
      <c r="H5688" s="65" t="s">
        <v>1994</v>
      </c>
      <c r="I5688" s="65" t="s">
        <v>1995</v>
      </c>
      <c r="J5688" s="65" t="s">
        <v>1996</v>
      </c>
      <c r="K5688" s="65" t="s">
        <v>32</v>
      </c>
      <c r="L5688" s="65" t="s">
        <v>2414</v>
      </c>
      <c r="M5688" s="65"/>
      <c r="N5688" s="65" t="s">
        <v>40</v>
      </c>
      <c r="O5688" s="65" t="s">
        <v>80</v>
      </c>
      <c r="P5688" s="10">
        <v>0</v>
      </c>
      <c r="Q5688" s="162" t="s">
        <v>2415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3264</v>
      </c>
      <c r="AI5688" t="e">
        <v>#N/A</v>
      </c>
    </row>
    <row r="5689" spans="1:35" ht="14.25" hidden="1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2378</v>
      </c>
      <c r="F5689" s="65" t="s">
        <v>2378</v>
      </c>
      <c r="G5689" s="65" t="s">
        <v>2378</v>
      </c>
      <c r="H5689" s="65" t="s">
        <v>1994</v>
      </c>
      <c r="I5689" s="65" t="s">
        <v>1995</v>
      </c>
      <c r="J5689" s="65" t="s">
        <v>1996</v>
      </c>
      <c r="K5689" s="65" t="s">
        <v>32</v>
      </c>
      <c r="L5689" s="65" t="s">
        <v>2378</v>
      </c>
      <c r="M5689" s="65"/>
      <c r="N5689" s="65" t="s">
        <v>40</v>
      </c>
      <c r="O5689" s="65" t="s">
        <v>80</v>
      </c>
      <c r="P5689" s="10">
        <v>0</v>
      </c>
      <c r="Q5689" s="162" t="s">
        <v>2379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3264</v>
      </c>
      <c r="AI5689" t="e">
        <v>#N/A</v>
      </c>
    </row>
    <row r="5690" spans="1:35" ht="14.25" hidden="1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2386</v>
      </c>
      <c r="F5690" s="65" t="s">
        <v>2386</v>
      </c>
      <c r="G5690" s="65" t="s">
        <v>2386</v>
      </c>
      <c r="H5690" s="65" t="s">
        <v>1994</v>
      </c>
      <c r="I5690" s="65" t="s">
        <v>1995</v>
      </c>
      <c r="J5690" s="65" t="s">
        <v>1996</v>
      </c>
      <c r="K5690" s="65" t="s">
        <v>32</v>
      </c>
      <c r="L5690" s="65" t="s">
        <v>2387</v>
      </c>
      <c r="M5690" s="65"/>
      <c r="N5690" s="65" t="s">
        <v>40</v>
      </c>
      <c r="O5690" s="65" t="s">
        <v>41</v>
      </c>
      <c r="P5690" s="10">
        <v>0.02</v>
      </c>
      <c r="Q5690" s="162" t="s">
        <v>2388</v>
      </c>
      <c r="R5690" s="65" t="s">
        <v>3725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3264</v>
      </c>
      <c r="AI5690" t="e">
        <v>#N/A</v>
      </c>
    </row>
    <row r="5691" spans="1:35" ht="14.25" hidden="1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2386</v>
      </c>
      <c r="F5691" s="65" t="s">
        <v>2386</v>
      </c>
      <c r="G5691" s="65" t="s">
        <v>2386</v>
      </c>
      <c r="H5691" s="65" t="s">
        <v>1994</v>
      </c>
      <c r="I5691" s="65" t="s">
        <v>1995</v>
      </c>
      <c r="J5691" s="65" t="s">
        <v>1996</v>
      </c>
      <c r="K5691" s="65" t="s">
        <v>32</v>
      </c>
      <c r="L5691" s="65" t="s">
        <v>2389</v>
      </c>
      <c r="M5691" s="65"/>
      <c r="N5691" s="65" t="s">
        <v>40</v>
      </c>
      <c r="O5691" s="65" t="s">
        <v>41</v>
      </c>
      <c r="P5691" s="10">
        <v>0.02</v>
      </c>
      <c r="Q5691" s="162" t="s">
        <v>2390</v>
      </c>
      <c r="R5691" s="65" t="s">
        <v>4033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3264</v>
      </c>
      <c r="AI5691" t="e">
        <v>#N/A</v>
      </c>
    </row>
    <row r="5692" spans="1:35" ht="14.25" hidden="1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2386</v>
      </c>
      <c r="F5692" s="65" t="s">
        <v>2386</v>
      </c>
      <c r="G5692" s="65" t="s">
        <v>2386</v>
      </c>
      <c r="H5692" s="65" t="s">
        <v>1994</v>
      </c>
      <c r="I5692" s="65" t="s">
        <v>1995</v>
      </c>
      <c r="J5692" s="65" t="s">
        <v>1996</v>
      </c>
      <c r="K5692" s="65" t="s">
        <v>32</v>
      </c>
      <c r="L5692" s="65" t="s">
        <v>2393</v>
      </c>
      <c r="M5692" s="65"/>
      <c r="N5692" s="65" t="s">
        <v>40</v>
      </c>
      <c r="O5692" s="65" t="s">
        <v>41</v>
      </c>
      <c r="P5692" s="10">
        <v>0.02</v>
      </c>
      <c r="Q5692" s="162" t="s">
        <v>2394</v>
      </c>
      <c r="R5692" s="65" t="s">
        <v>3725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3264</v>
      </c>
      <c r="AI5692" t="e">
        <v>#N/A</v>
      </c>
    </row>
    <row r="5693" spans="1:35" ht="14.25" hidden="1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2396</v>
      </c>
      <c r="F5693" s="65" t="s">
        <v>2396</v>
      </c>
      <c r="G5693" s="65" t="s">
        <v>2396</v>
      </c>
      <c r="H5693" s="65" t="s">
        <v>1994</v>
      </c>
      <c r="I5693" s="65" t="s">
        <v>1995</v>
      </c>
      <c r="J5693" s="65" t="s">
        <v>1996</v>
      </c>
      <c r="K5693" s="65" t="s">
        <v>32</v>
      </c>
      <c r="L5693" s="65" t="s">
        <v>2396</v>
      </c>
      <c r="M5693" s="65"/>
      <c r="N5693" s="65" t="s">
        <v>57</v>
      </c>
      <c r="O5693" s="65" t="s">
        <v>41</v>
      </c>
      <c r="P5693" s="10">
        <v>0.02</v>
      </c>
      <c r="Q5693" s="162" t="s">
        <v>2397</v>
      </c>
      <c r="R5693" s="65" t="s">
        <v>4039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3264</v>
      </c>
      <c r="AI5693" t="e">
        <v>#N/A</v>
      </c>
    </row>
    <row r="5694" spans="1:35" ht="14.25" hidden="1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2396</v>
      </c>
      <c r="F5694" s="65" t="s">
        <v>2396</v>
      </c>
      <c r="G5694" s="65" t="s">
        <v>2396</v>
      </c>
      <c r="H5694" s="65" t="s">
        <v>1994</v>
      </c>
      <c r="I5694" s="65" t="s">
        <v>1995</v>
      </c>
      <c r="J5694" s="65" t="s">
        <v>1996</v>
      </c>
      <c r="K5694" s="65" t="s">
        <v>32</v>
      </c>
      <c r="L5694" s="65" t="s">
        <v>2396</v>
      </c>
      <c r="M5694" s="65"/>
      <c r="N5694" s="65" t="s">
        <v>57</v>
      </c>
      <c r="O5694" s="65" t="s">
        <v>80</v>
      </c>
      <c r="P5694" s="10">
        <v>0</v>
      </c>
      <c r="Q5694" s="162" t="s">
        <v>2397</v>
      </c>
      <c r="R5694" s="65" t="s">
        <v>4039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3264</v>
      </c>
      <c r="AI5694" t="e">
        <v>#N/A</v>
      </c>
    </row>
    <row r="5695" spans="1:35" ht="14.25" hidden="1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2396</v>
      </c>
      <c r="F5695" s="65" t="s">
        <v>2396</v>
      </c>
      <c r="G5695" s="65" t="s">
        <v>2396</v>
      </c>
      <c r="H5695" s="65" t="s">
        <v>1994</v>
      </c>
      <c r="I5695" s="65" t="s">
        <v>1995</v>
      </c>
      <c r="J5695" s="65" t="s">
        <v>1996</v>
      </c>
      <c r="K5695" s="65" t="s">
        <v>32</v>
      </c>
      <c r="L5695" s="65" t="s">
        <v>2396</v>
      </c>
      <c r="M5695" s="65"/>
      <c r="N5695" s="65" t="s">
        <v>40</v>
      </c>
      <c r="O5695" s="65" t="s">
        <v>80</v>
      </c>
      <c r="P5695" s="10">
        <v>0</v>
      </c>
      <c r="Q5695" s="162" t="s">
        <v>2398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3264</v>
      </c>
      <c r="AI5695" t="e">
        <v>#N/A</v>
      </c>
    </row>
    <row r="5696" spans="1:35" ht="14.25" hidden="1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4040</v>
      </c>
      <c r="F5696" s="65" t="s">
        <v>4040</v>
      </c>
      <c r="G5696" s="65" t="s">
        <v>4040</v>
      </c>
      <c r="H5696" s="65" t="s">
        <v>1994</v>
      </c>
      <c r="I5696" s="65" t="s">
        <v>1995</v>
      </c>
      <c r="J5696" s="65" t="s">
        <v>1996</v>
      </c>
      <c r="K5696" s="65" t="s">
        <v>32</v>
      </c>
      <c r="L5696" s="65" t="s">
        <v>2387</v>
      </c>
      <c r="M5696" s="65"/>
      <c r="N5696" s="65" t="s">
        <v>40</v>
      </c>
      <c r="O5696" s="65" t="s">
        <v>41</v>
      </c>
      <c r="P5696" s="10">
        <v>0.02</v>
      </c>
      <c r="Q5696" s="162" t="s">
        <v>2388</v>
      </c>
      <c r="R5696" s="65" t="s">
        <v>3725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3264</v>
      </c>
      <c r="AI5696" t="e">
        <v>#N/A</v>
      </c>
    </row>
    <row r="5697" spans="1:35" ht="14.25" hidden="1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4040</v>
      </c>
      <c r="F5697" s="65" t="s">
        <v>4040</v>
      </c>
      <c r="G5697" s="65" t="s">
        <v>4040</v>
      </c>
      <c r="H5697" s="65" t="s">
        <v>1994</v>
      </c>
      <c r="I5697" s="65" t="s">
        <v>1995</v>
      </c>
      <c r="J5697" s="65" t="s">
        <v>1996</v>
      </c>
      <c r="K5697" s="65" t="s">
        <v>32</v>
      </c>
      <c r="L5697" s="65" t="s">
        <v>2389</v>
      </c>
      <c r="M5697" s="65"/>
      <c r="N5697" s="65" t="s">
        <v>40</v>
      </c>
      <c r="O5697" s="65" t="s">
        <v>41</v>
      </c>
      <c r="P5697" s="10">
        <v>0.02</v>
      </c>
      <c r="Q5697" s="162" t="s">
        <v>2390</v>
      </c>
      <c r="R5697" s="65" t="s">
        <v>4033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3264</v>
      </c>
      <c r="AI5697" t="e">
        <v>#N/A</v>
      </c>
    </row>
    <row r="5698" spans="1:35" ht="14.25" hidden="1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4040</v>
      </c>
      <c r="F5698" s="65" t="s">
        <v>4040</v>
      </c>
      <c r="G5698" s="65" t="s">
        <v>4040</v>
      </c>
      <c r="H5698" s="65" t="s">
        <v>1994</v>
      </c>
      <c r="I5698" s="65" t="s">
        <v>1995</v>
      </c>
      <c r="J5698" s="65" t="s">
        <v>1996</v>
      </c>
      <c r="K5698" s="65" t="s">
        <v>32</v>
      </c>
      <c r="L5698" s="65" t="s">
        <v>2391</v>
      </c>
      <c r="M5698" s="65"/>
      <c r="N5698" s="65" t="s">
        <v>40</v>
      </c>
      <c r="O5698" s="65" t="s">
        <v>41</v>
      </c>
      <c r="P5698" s="10">
        <v>0.02</v>
      </c>
      <c r="Q5698" s="162" t="s">
        <v>2392</v>
      </c>
      <c r="R5698" s="65" t="s">
        <v>4033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3264</v>
      </c>
      <c r="AI5698" t="e">
        <v>#N/A</v>
      </c>
    </row>
    <row r="5699" spans="1:35" ht="14.25" hidden="1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4040</v>
      </c>
      <c r="F5699" s="65" t="s">
        <v>4040</v>
      </c>
      <c r="G5699" s="65" t="s">
        <v>4040</v>
      </c>
      <c r="H5699" s="65" t="s">
        <v>1994</v>
      </c>
      <c r="I5699" s="65" t="s">
        <v>1995</v>
      </c>
      <c r="J5699" s="65" t="s">
        <v>1996</v>
      </c>
      <c r="K5699" s="65" t="s">
        <v>32</v>
      </c>
      <c r="L5699" s="65" t="s">
        <v>2393</v>
      </c>
      <c r="M5699" s="65"/>
      <c r="N5699" s="65" t="s">
        <v>40</v>
      </c>
      <c r="O5699" s="65" t="s">
        <v>41</v>
      </c>
      <c r="P5699" s="10">
        <v>0.02</v>
      </c>
      <c r="Q5699" s="162" t="s">
        <v>2394</v>
      </c>
      <c r="R5699" s="65" t="s">
        <v>4033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3264</v>
      </c>
      <c r="AI5699" t="e">
        <v>#N/A</v>
      </c>
    </row>
    <row r="5700" spans="1:35" ht="14.25" hidden="1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1994</v>
      </c>
      <c r="I5700" s="65" t="s">
        <v>1995</v>
      </c>
      <c r="J5700" s="65" t="s">
        <v>1996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4041</v>
      </c>
      <c r="R5700" s="65" t="s">
        <v>3745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3264</v>
      </c>
      <c r="AI5700" t="e">
        <v>#N/A</v>
      </c>
    </row>
    <row r="5701" spans="1:35" ht="14.25" hidden="1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2459</v>
      </c>
      <c r="F5701" s="65" t="s">
        <v>2459</v>
      </c>
      <c r="G5701" s="65" t="s">
        <v>2459</v>
      </c>
      <c r="H5701" s="65" t="s">
        <v>1994</v>
      </c>
      <c r="I5701" s="65" t="s">
        <v>1995</v>
      </c>
      <c r="J5701" s="65" t="s">
        <v>1996</v>
      </c>
      <c r="K5701" s="65" t="s">
        <v>32</v>
      </c>
      <c r="L5701" s="65" t="s">
        <v>2459</v>
      </c>
      <c r="M5701" s="65"/>
      <c r="N5701" s="65" t="s">
        <v>57</v>
      </c>
      <c r="O5701" s="65" t="s">
        <v>41</v>
      </c>
      <c r="P5701" s="10">
        <v>0.06</v>
      </c>
      <c r="Q5701" s="162" t="s">
        <v>2460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3264</v>
      </c>
      <c r="AI5701">
        <v>8</v>
      </c>
    </row>
    <row r="5702" spans="1:35" ht="14.25" hidden="1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2421</v>
      </c>
      <c r="G5702" s="65" t="s">
        <v>995</v>
      </c>
      <c r="H5702" s="65" t="s">
        <v>1994</v>
      </c>
      <c r="I5702" s="65" t="s">
        <v>1995</v>
      </c>
      <c r="J5702" s="65" t="s">
        <v>1996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2422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3264</v>
      </c>
      <c r="AI5702" t="e">
        <v>#N/A</v>
      </c>
    </row>
    <row r="5703" spans="1:35" ht="14.25" hidden="1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2449</v>
      </c>
      <c r="F5703" s="65" t="s">
        <v>2449</v>
      </c>
      <c r="G5703" s="65" t="s">
        <v>2449</v>
      </c>
      <c r="H5703" s="65" t="s">
        <v>1994</v>
      </c>
      <c r="I5703" s="65" t="s">
        <v>1995</v>
      </c>
      <c r="J5703" s="65" t="s">
        <v>1996</v>
      </c>
      <c r="K5703" s="65" t="s">
        <v>32</v>
      </c>
      <c r="L5703" s="65" t="s">
        <v>2449</v>
      </c>
      <c r="M5703" s="65"/>
      <c r="N5703" s="65" t="s">
        <v>40</v>
      </c>
      <c r="O5703" s="65" t="s">
        <v>80</v>
      </c>
      <c r="P5703" s="10">
        <v>0</v>
      </c>
      <c r="Q5703" s="162" t="s">
        <v>2450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3264</v>
      </c>
      <c r="AI5703" t="e">
        <v>#N/A</v>
      </c>
    </row>
    <row r="5704" spans="1:35" ht="14.25" hidden="1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2455</v>
      </c>
      <c r="F5704" s="65" t="s">
        <v>2456</v>
      </c>
      <c r="G5704" s="65" t="s">
        <v>2455</v>
      </c>
      <c r="H5704" s="65" t="s">
        <v>1994</v>
      </c>
      <c r="I5704" s="65" t="s">
        <v>1995</v>
      </c>
      <c r="J5704" s="65" t="s">
        <v>1996</v>
      </c>
      <c r="K5704" s="65" t="s">
        <v>32</v>
      </c>
      <c r="L5704" s="65" t="s">
        <v>2455</v>
      </c>
      <c r="M5704" s="65"/>
      <c r="N5704" s="65" t="s">
        <v>40</v>
      </c>
      <c r="O5704" s="65" t="s">
        <v>41</v>
      </c>
      <c r="P5704" s="10">
        <v>0.01</v>
      </c>
      <c r="Q5704" s="162" t="s">
        <v>2457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3264</v>
      </c>
      <c r="AI5704" t="e">
        <v>#N/A</v>
      </c>
    </row>
    <row r="5705" spans="1:35" ht="14.25" hidden="1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1994</v>
      </c>
      <c r="I5705" s="65" t="s">
        <v>1995</v>
      </c>
      <c r="J5705" s="65" t="s">
        <v>1996</v>
      </c>
      <c r="K5705" s="65" t="s">
        <v>32</v>
      </c>
      <c r="L5705" s="65" t="s">
        <v>2404</v>
      </c>
      <c r="M5705" s="65"/>
      <c r="N5705" s="65" t="s">
        <v>40</v>
      </c>
      <c r="O5705" s="65" t="s">
        <v>80</v>
      </c>
      <c r="P5705" s="10">
        <v>0</v>
      </c>
      <c r="Q5705" s="162" t="s">
        <v>2405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3264</v>
      </c>
      <c r="AI5705" t="e">
        <v>#N/A</v>
      </c>
    </row>
    <row r="5706" spans="1:35" ht="14.25" hidden="1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1994</v>
      </c>
      <c r="I5706" s="65" t="s">
        <v>1995</v>
      </c>
      <c r="J5706" s="65" t="s">
        <v>1996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2406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3264</v>
      </c>
      <c r="AI5706" t="e">
        <v>#N/A</v>
      </c>
    </row>
    <row r="5707" spans="1:35" ht="14.25" hidden="1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2412</v>
      </c>
      <c r="F5707" s="65" t="s">
        <v>2412</v>
      </c>
      <c r="G5707" s="65" t="s">
        <v>2412</v>
      </c>
      <c r="H5707" s="65" t="s">
        <v>1994</v>
      </c>
      <c r="I5707" s="65" t="s">
        <v>1995</v>
      </c>
      <c r="J5707" s="65" t="s">
        <v>1996</v>
      </c>
      <c r="K5707" s="65" t="s">
        <v>32</v>
      </c>
      <c r="L5707" s="65" t="s">
        <v>2412</v>
      </c>
      <c r="M5707" s="65"/>
      <c r="N5707" s="65" t="s">
        <v>40</v>
      </c>
      <c r="O5707" s="65" t="s">
        <v>41</v>
      </c>
      <c r="P5707" s="10">
        <v>0.04</v>
      </c>
      <c r="Q5707" s="162" t="s">
        <v>2413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3264</v>
      </c>
      <c r="AI5707" t="e">
        <v>#N/A</v>
      </c>
    </row>
    <row r="5708" spans="1:35" ht="14.25" hidden="1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1925</v>
      </c>
      <c r="F5708" s="65" t="s">
        <v>4042</v>
      </c>
      <c r="G5708" s="65" t="s">
        <v>1925</v>
      </c>
      <c r="H5708" s="65" t="s">
        <v>1994</v>
      </c>
      <c r="I5708" s="65" t="s">
        <v>1995</v>
      </c>
      <c r="J5708" s="65" t="s">
        <v>1996</v>
      </c>
      <c r="K5708" s="65" t="s">
        <v>32</v>
      </c>
      <c r="L5708" s="65" t="s">
        <v>1925</v>
      </c>
      <c r="M5708" s="65"/>
      <c r="N5708" s="65" t="s">
        <v>40</v>
      </c>
      <c r="O5708" s="65" t="s">
        <v>41</v>
      </c>
      <c r="P5708" s="10">
        <v>0.04</v>
      </c>
      <c r="Q5708" s="162" t="s">
        <v>2432</v>
      </c>
      <c r="R5708" s="65" t="s">
        <v>3725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3264</v>
      </c>
      <c r="AI5708" t="e">
        <v>#N/A</v>
      </c>
    </row>
    <row r="5709" spans="1:35" ht="14.25" hidden="1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1925</v>
      </c>
      <c r="F5709" s="65" t="s">
        <v>4042</v>
      </c>
      <c r="G5709" s="65" t="s">
        <v>1925</v>
      </c>
      <c r="H5709" s="65" t="s">
        <v>1994</v>
      </c>
      <c r="I5709" s="65" t="s">
        <v>1995</v>
      </c>
      <c r="J5709" s="65" t="s">
        <v>1996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2435</v>
      </c>
      <c r="R5709" s="65" t="s">
        <v>4033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3264</v>
      </c>
      <c r="AI5709" t="e">
        <v>#N/A</v>
      </c>
    </row>
    <row r="5710" spans="1:35" ht="14.25" hidden="1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1925</v>
      </c>
      <c r="F5710" s="65" t="s">
        <v>4042</v>
      </c>
      <c r="G5710" s="65" t="s">
        <v>1925</v>
      </c>
      <c r="H5710" s="65" t="s">
        <v>1994</v>
      </c>
      <c r="I5710" s="65" t="s">
        <v>1995</v>
      </c>
      <c r="J5710" s="65" t="s">
        <v>1996</v>
      </c>
      <c r="K5710" s="65" t="s">
        <v>32</v>
      </c>
      <c r="L5710" s="65" t="s">
        <v>2440</v>
      </c>
      <c r="M5710" s="65"/>
      <c r="N5710" s="65" t="s">
        <v>40</v>
      </c>
      <c r="O5710" s="65" t="s">
        <v>41</v>
      </c>
      <c r="P5710" s="10">
        <v>0.04</v>
      </c>
      <c r="Q5710" s="162" t="s">
        <v>2441</v>
      </c>
      <c r="R5710" s="65" t="s">
        <v>4033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3264</v>
      </c>
      <c r="AI5710" t="e">
        <v>#N/A</v>
      </c>
    </row>
    <row r="5711" spans="1:35" ht="14.25" hidden="1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1925</v>
      </c>
      <c r="F5711" s="65" t="s">
        <v>4042</v>
      </c>
      <c r="G5711" s="65" t="s">
        <v>1925</v>
      </c>
      <c r="H5711" s="65" t="s">
        <v>1994</v>
      </c>
      <c r="I5711" s="65" t="s">
        <v>1995</v>
      </c>
      <c r="J5711" s="65" t="s">
        <v>1996</v>
      </c>
      <c r="K5711" s="65" t="s">
        <v>32</v>
      </c>
      <c r="L5711" s="65" t="s">
        <v>2430</v>
      </c>
      <c r="M5711" s="65"/>
      <c r="N5711" s="65" t="s">
        <v>40</v>
      </c>
      <c r="O5711" s="65" t="s">
        <v>41</v>
      </c>
      <c r="P5711" s="10">
        <v>0.04</v>
      </c>
      <c r="Q5711" s="162" t="s">
        <v>2431</v>
      </c>
      <c r="R5711" s="65" t="s">
        <v>3725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3264</v>
      </c>
      <c r="AI5711" t="e">
        <v>#N/A</v>
      </c>
    </row>
    <row r="5712" spans="1:35" ht="14.25" hidden="1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1925</v>
      </c>
      <c r="F5712" s="65" t="s">
        <v>4042</v>
      </c>
      <c r="G5712" s="65" t="s">
        <v>1925</v>
      </c>
      <c r="H5712" s="65" t="s">
        <v>1994</v>
      </c>
      <c r="I5712" s="65" t="s">
        <v>1995</v>
      </c>
      <c r="J5712" s="65" t="s">
        <v>1996</v>
      </c>
      <c r="K5712" s="65" t="s">
        <v>32</v>
      </c>
      <c r="L5712" s="65" t="s">
        <v>2442</v>
      </c>
      <c r="M5712" s="65"/>
      <c r="N5712" s="65" t="s">
        <v>40</v>
      </c>
      <c r="O5712" s="65" t="s">
        <v>41</v>
      </c>
      <c r="P5712" s="10">
        <v>0.04</v>
      </c>
      <c r="Q5712" s="162" t="s">
        <v>2443</v>
      </c>
      <c r="R5712" s="65" t="s">
        <v>4033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3264</v>
      </c>
      <c r="AI5712" t="e">
        <v>#N/A</v>
      </c>
    </row>
    <row r="5713" spans="1:35" ht="14.25" hidden="1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2428</v>
      </c>
      <c r="F5713" s="65" t="s">
        <v>2428</v>
      </c>
      <c r="G5713" s="65" t="s">
        <v>2428</v>
      </c>
      <c r="H5713" s="65" t="s">
        <v>1994</v>
      </c>
      <c r="I5713" s="65" t="s">
        <v>1995</v>
      </c>
      <c r="J5713" s="65" t="s">
        <v>1996</v>
      </c>
      <c r="K5713" s="65" t="s">
        <v>32</v>
      </c>
      <c r="L5713" s="65" t="s">
        <v>2410</v>
      </c>
      <c r="M5713" s="65"/>
      <c r="N5713" s="65" t="s">
        <v>40</v>
      </c>
      <c r="O5713" s="65" t="s">
        <v>41</v>
      </c>
      <c r="P5713" s="10">
        <v>0.01</v>
      </c>
      <c r="Q5713" s="162" t="s">
        <v>2411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3264</v>
      </c>
      <c r="AI5713" t="e">
        <v>#N/A</v>
      </c>
    </row>
    <row r="5714" spans="1:35" ht="14.25" hidden="1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1994</v>
      </c>
      <c r="I5714" s="65" t="s">
        <v>1995</v>
      </c>
      <c r="J5714" s="65" t="s">
        <v>1996</v>
      </c>
      <c r="K5714" s="65" t="s">
        <v>32</v>
      </c>
      <c r="L5714" s="65" t="s">
        <v>1925</v>
      </c>
      <c r="M5714" s="65"/>
      <c r="N5714" s="65" t="s">
        <v>40</v>
      </c>
      <c r="O5714" s="65" t="s">
        <v>41</v>
      </c>
      <c r="P5714" s="10">
        <v>0.04</v>
      </c>
      <c r="Q5714" s="162" t="s">
        <v>2432</v>
      </c>
      <c r="R5714" s="65" t="s">
        <v>4033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3264</v>
      </c>
      <c r="AI5714" t="e">
        <v>#N/A</v>
      </c>
    </row>
    <row r="5715" spans="1:35" ht="14.25" hidden="1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1994</v>
      </c>
      <c r="I5715" s="65" t="s">
        <v>1995</v>
      </c>
      <c r="J5715" s="65" t="s">
        <v>1996</v>
      </c>
      <c r="K5715" s="65" t="s">
        <v>32</v>
      </c>
      <c r="L5715" s="65" t="s">
        <v>2433</v>
      </c>
      <c r="M5715" s="65"/>
      <c r="N5715" s="65" t="s">
        <v>40</v>
      </c>
      <c r="O5715" s="65" t="s">
        <v>41</v>
      </c>
      <c r="P5715" s="10">
        <v>0.04</v>
      </c>
      <c r="Q5715" s="162" t="s">
        <v>2434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3264</v>
      </c>
      <c r="AI5715" t="e">
        <v>#N/A</v>
      </c>
    </row>
    <row r="5716" spans="1:35" ht="14.25" hidden="1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1994</v>
      </c>
      <c r="I5716" s="65" t="s">
        <v>1995</v>
      </c>
      <c r="J5716" s="65" t="s">
        <v>1996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2435</v>
      </c>
      <c r="R5716" s="65" t="s">
        <v>3725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3264</v>
      </c>
      <c r="AI5716" t="e">
        <v>#N/A</v>
      </c>
    </row>
    <row r="5717" spans="1:35" ht="14.25" hidden="1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1994</v>
      </c>
      <c r="I5717" s="65" t="s">
        <v>1995</v>
      </c>
      <c r="J5717" s="65" t="s">
        <v>1996</v>
      </c>
      <c r="K5717" s="65" t="s">
        <v>32</v>
      </c>
      <c r="L5717" s="65" t="s">
        <v>2440</v>
      </c>
      <c r="M5717" s="65"/>
      <c r="N5717" s="65" t="s">
        <v>40</v>
      </c>
      <c r="O5717" s="65" t="s">
        <v>41</v>
      </c>
      <c r="P5717" s="10">
        <v>0.04</v>
      </c>
      <c r="Q5717" s="162" t="s">
        <v>2441</v>
      </c>
      <c r="R5717" s="65" t="s">
        <v>4033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3264</v>
      </c>
      <c r="AI5717" t="e">
        <v>#N/A</v>
      </c>
    </row>
    <row r="5718" spans="1:35" ht="14.25" hidden="1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1994</v>
      </c>
      <c r="I5718" s="65" t="s">
        <v>1995</v>
      </c>
      <c r="J5718" s="65" t="s">
        <v>1996</v>
      </c>
      <c r="K5718" s="65" t="s">
        <v>32</v>
      </c>
      <c r="L5718" s="65" t="s">
        <v>2430</v>
      </c>
      <c r="M5718" s="65"/>
      <c r="N5718" s="65" t="s">
        <v>40</v>
      </c>
      <c r="O5718" s="65" t="s">
        <v>41</v>
      </c>
      <c r="P5718" s="10">
        <v>0.04</v>
      </c>
      <c r="Q5718" s="162" t="s">
        <v>2431</v>
      </c>
      <c r="R5718" s="65" t="s">
        <v>3725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3264</v>
      </c>
      <c r="AI5718" t="e">
        <v>#N/A</v>
      </c>
    </row>
    <row r="5719" spans="1:35" ht="14.25" hidden="1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1994</v>
      </c>
      <c r="I5719" s="65" t="s">
        <v>1995</v>
      </c>
      <c r="J5719" s="65" t="s">
        <v>1996</v>
      </c>
      <c r="K5719" s="65" t="s">
        <v>32</v>
      </c>
      <c r="L5719" s="65" t="s">
        <v>2442</v>
      </c>
      <c r="M5719" s="65"/>
      <c r="N5719" s="65" t="s">
        <v>40</v>
      </c>
      <c r="O5719" s="65" t="s">
        <v>41</v>
      </c>
      <c r="P5719" s="10">
        <v>0.04</v>
      </c>
      <c r="Q5719" s="162" t="s">
        <v>2443</v>
      </c>
      <c r="R5719" s="65" t="s">
        <v>4033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3264</v>
      </c>
      <c r="AI5719" t="e">
        <v>#N/A</v>
      </c>
    </row>
    <row r="5720" spans="1:35" ht="14.25" hidden="1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1994</v>
      </c>
      <c r="I5720" s="65" t="s">
        <v>1995</v>
      </c>
      <c r="J5720" s="65" t="s">
        <v>1996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2448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3264</v>
      </c>
      <c r="AI5720" t="e">
        <v>#N/A</v>
      </c>
    </row>
    <row r="5721" spans="1:35" ht="14.25" hidden="1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2557</v>
      </c>
      <c r="F5721" s="65" t="s">
        <v>2557</v>
      </c>
      <c r="G5721" s="65" t="s">
        <v>2557</v>
      </c>
      <c r="H5721" s="65" t="s">
        <v>1994</v>
      </c>
      <c r="I5721" s="65" t="s">
        <v>1995</v>
      </c>
      <c r="J5721" s="65" t="s">
        <v>1996</v>
      </c>
      <c r="K5721" s="65" t="s">
        <v>32</v>
      </c>
      <c r="L5721" s="65" t="s">
        <v>2557</v>
      </c>
      <c r="M5721" s="65"/>
      <c r="N5721" s="65" t="s">
        <v>40</v>
      </c>
      <c r="O5721" s="65" t="s">
        <v>41</v>
      </c>
      <c r="P5721" s="10">
        <v>0.02</v>
      </c>
      <c r="Q5721" s="162" t="s">
        <v>2558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3264</v>
      </c>
      <c r="AI5721" t="e">
        <v>#N/A</v>
      </c>
    </row>
    <row r="5722" spans="1:35" ht="14.25" hidden="1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2557</v>
      </c>
      <c r="F5722" s="65" t="s">
        <v>2557</v>
      </c>
      <c r="G5722" s="65" t="s">
        <v>2557</v>
      </c>
      <c r="H5722" s="65" t="s">
        <v>1994</v>
      </c>
      <c r="I5722" s="65" t="s">
        <v>1995</v>
      </c>
      <c r="J5722" s="65" t="s">
        <v>1996</v>
      </c>
      <c r="K5722" s="65" t="s">
        <v>32</v>
      </c>
      <c r="L5722" s="65" t="s">
        <v>2556</v>
      </c>
      <c r="M5722" s="65"/>
      <c r="N5722" s="65" t="s">
        <v>40</v>
      </c>
      <c r="O5722" s="65" t="s">
        <v>41</v>
      </c>
      <c r="P5722" s="10">
        <v>0.02</v>
      </c>
      <c r="Q5722" s="162" t="s">
        <v>2559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3264</v>
      </c>
      <c r="AI5722" t="e">
        <v>#N/A</v>
      </c>
    </row>
    <row r="5723" spans="1:35" ht="14.25" hidden="1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2486</v>
      </c>
      <c r="F5723" s="65" t="s">
        <v>2486</v>
      </c>
      <c r="G5723" s="65" t="s">
        <v>2486</v>
      </c>
      <c r="H5723" s="65" t="s">
        <v>1994</v>
      </c>
      <c r="I5723" s="65" t="s">
        <v>1995</v>
      </c>
      <c r="J5723" s="65" t="s">
        <v>1996</v>
      </c>
      <c r="K5723" s="65" t="s">
        <v>32</v>
      </c>
      <c r="L5723" s="65" t="s">
        <v>2486</v>
      </c>
      <c r="M5723" s="65"/>
      <c r="N5723" s="65" t="s">
        <v>40</v>
      </c>
      <c r="O5723" s="65" t="s">
        <v>41</v>
      </c>
      <c r="P5723" s="10">
        <v>0.02</v>
      </c>
      <c r="Q5723" s="162" t="s">
        <v>2487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3264</v>
      </c>
      <c r="AI5723" t="e">
        <v>#N/A</v>
      </c>
    </row>
    <row r="5724" spans="1:35" ht="14.25" hidden="1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2492</v>
      </c>
      <c r="F5724" s="65" t="s">
        <v>2492</v>
      </c>
      <c r="G5724" s="65" t="s">
        <v>2492</v>
      </c>
      <c r="H5724" s="65" t="s">
        <v>1994</v>
      </c>
      <c r="I5724" s="65" t="s">
        <v>1995</v>
      </c>
      <c r="J5724" s="65" t="s">
        <v>1996</v>
      </c>
      <c r="K5724" s="65" t="s">
        <v>32</v>
      </c>
      <c r="L5724" s="65" t="s">
        <v>2492</v>
      </c>
      <c r="M5724" s="65"/>
      <c r="N5724" s="65" t="s">
        <v>40</v>
      </c>
      <c r="O5724" s="65" t="s">
        <v>41</v>
      </c>
      <c r="P5724" s="10">
        <v>0.02</v>
      </c>
      <c r="Q5724" s="162" t="s">
        <v>2493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3264</v>
      </c>
      <c r="AI5724" t="e">
        <v>#N/A</v>
      </c>
    </row>
    <row r="5725" spans="1:35" ht="14.25" hidden="1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4043</v>
      </c>
      <c r="F5725" s="65" t="s">
        <v>4043</v>
      </c>
      <c r="G5725" s="65" t="s">
        <v>4043</v>
      </c>
      <c r="H5725" s="65" t="s">
        <v>1994</v>
      </c>
      <c r="I5725" s="65" t="s">
        <v>1995</v>
      </c>
      <c r="J5725" s="65" t="s">
        <v>1996</v>
      </c>
      <c r="K5725" s="65" t="s">
        <v>32</v>
      </c>
      <c r="L5725" s="65" t="s">
        <v>4043</v>
      </c>
      <c r="M5725" s="65"/>
      <c r="N5725" s="65" t="s">
        <v>40</v>
      </c>
      <c r="O5725" s="65" t="s">
        <v>41</v>
      </c>
      <c r="P5725" s="10">
        <v>0.02</v>
      </c>
      <c r="Q5725" s="162" t="s">
        <v>4044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3264</v>
      </c>
      <c r="AI5725" t="e">
        <v>#N/A</v>
      </c>
    </row>
    <row r="5726" spans="1:35" ht="14.25" hidden="1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2500</v>
      </c>
      <c r="F5726" s="65" t="s">
        <v>2500</v>
      </c>
      <c r="G5726" s="65" t="s">
        <v>2500</v>
      </c>
      <c r="H5726" s="65" t="s">
        <v>1994</v>
      </c>
      <c r="I5726" s="65" t="s">
        <v>1995</v>
      </c>
      <c r="J5726" s="65" t="s">
        <v>1996</v>
      </c>
      <c r="K5726" s="65" t="s">
        <v>32</v>
      </c>
      <c r="L5726" s="65" t="s">
        <v>2500</v>
      </c>
      <c r="M5726" s="65"/>
      <c r="N5726" s="65" t="s">
        <v>40</v>
      </c>
      <c r="O5726" s="65" t="s">
        <v>41</v>
      </c>
      <c r="P5726" s="10">
        <v>0.03</v>
      </c>
      <c r="Q5726" s="162" t="s">
        <v>2501</v>
      </c>
      <c r="R5726" s="65" t="s">
        <v>3745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3264</v>
      </c>
      <c r="AI5726">
        <v>25</v>
      </c>
    </row>
    <row r="5727" spans="1:35" ht="14.25" hidden="1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2500</v>
      </c>
      <c r="F5727" s="65" t="s">
        <v>2500</v>
      </c>
      <c r="G5727" s="65" t="s">
        <v>2500</v>
      </c>
      <c r="H5727" s="65" t="s">
        <v>1994</v>
      </c>
      <c r="I5727" s="65" t="s">
        <v>1995</v>
      </c>
      <c r="J5727" s="65" t="s">
        <v>1996</v>
      </c>
      <c r="K5727" s="65" t="s">
        <v>32</v>
      </c>
      <c r="L5727" s="65" t="s">
        <v>2500</v>
      </c>
      <c r="M5727" s="65"/>
      <c r="N5727" s="65" t="s">
        <v>40</v>
      </c>
      <c r="O5727" s="65" t="s">
        <v>41</v>
      </c>
      <c r="P5727" s="10">
        <v>0.04</v>
      </c>
      <c r="Q5727" s="162" t="s">
        <v>2501</v>
      </c>
      <c r="R5727" s="65" t="s">
        <v>4039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3264</v>
      </c>
      <c r="AI5727">
        <v>25</v>
      </c>
    </row>
    <row r="5728" spans="1:35" ht="14.25" hidden="1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2502</v>
      </c>
      <c r="F5728" s="65" t="s">
        <v>2502</v>
      </c>
      <c r="G5728" s="65" t="s">
        <v>2502</v>
      </c>
      <c r="H5728" s="65" t="s">
        <v>1994</v>
      </c>
      <c r="I5728" s="65" t="s">
        <v>1995</v>
      </c>
      <c r="J5728" s="65" t="s">
        <v>1996</v>
      </c>
      <c r="K5728" s="65" t="s">
        <v>32</v>
      </c>
      <c r="L5728" s="65" t="s">
        <v>2503</v>
      </c>
      <c r="M5728" s="65"/>
      <c r="N5728" s="65" t="s">
        <v>40</v>
      </c>
      <c r="O5728" s="65" t="s">
        <v>80</v>
      </c>
      <c r="P5728" s="10">
        <v>0</v>
      </c>
      <c r="Q5728" s="162" t="s">
        <v>2504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3264</v>
      </c>
      <c r="AI5728" t="e">
        <v>#N/A</v>
      </c>
    </row>
    <row r="5729" spans="1:35" ht="14.25" hidden="1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2511</v>
      </c>
      <c r="F5729" s="65" t="s">
        <v>2511</v>
      </c>
      <c r="G5729" s="65" t="s">
        <v>2511</v>
      </c>
      <c r="H5729" s="65" t="s">
        <v>1994</v>
      </c>
      <c r="I5729" s="65" t="s">
        <v>1995</v>
      </c>
      <c r="J5729" s="65" t="s">
        <v>1996</v>
      </c>
      <c r="K5729" s="65" t="s">
        <v>32</v>
      </c>
      <c r="L5729" s="65" t="s">
        <v>2511</v>
      </c>
      <c r="M5729" s="65"/>
      <c r="N5729" s="65" t="s">
        <v>40</v>
      </c>
      <c r="O5729" s="65" t="s">
        <v>80</v>
      </c>
      <c r="P5729" s="10">
        <v>0</v>
      </c>
      <c r="Q5729" s="162" t="s">
        <v>2512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3264</v>
      </c>
      <c r="AI5729" t="e">
        <v>#N/A</v>
      </c>
    </row>
    <row r="5730" spans="1:35" ht="14.25" hidden="1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1809</v>
      </c>
      <c r="F5730" s="65" t="s">
        <v>1809</v>
      </c>
      <c r="G5730" s="65" t="s">
        <v>1809</v>
      </c>
      <c r="H5730" s="65" t="s">
        <v>1994</v>
      </c>
      <c r="I5730" s="65" t="s">
        <v>1995</v>
      </c>
      <c r="J5730" s="65" t="s">
        <v>1996</v>
      </c>
      <c r="K5730" s="65" t="s">
        <v>32</v>
      </c>
      <c r="L5730" s="65" t="s">
        <v>1809</v>
      </c>
      <c r="M5730" s="65"/>
      <c r="N5730" s="65" t="s">
        <v>40</v>
      </c>
      <c r="O5730" s="65" t="s">
        <v>41</v>
      </c>
      <c r="P5730" s="10">
        <v>0.01</v>
      </c>
      <c r="Q5730" s="162" t="s">
        <v>2515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3264</v>
      </c>
      <c r="AI5730" t="e">
        <v>#N/A</v>
      </c>
    </row>
    <row r="5731" spans="1:35" ht="14.25" hidden="1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2519</v>
      </c>
      <c r="F5731" s="65" t="s">
        <v>2519</v>
      </c>
      <c r="G5731" s="65" t="s">
        <v>2519</v>
      </c>
      <c r="H5731" s="65" t="s">
        <v>1994</v>
      </c>
      <c r="I5731" s="65" t="s">
        <v>1995</v>
      </c>
      <c r="J5731" s="65" t="s">
        <v>1996</v>
      </c>
      <c r="K5731" s="65" t="s">
        <v>32</v>
      </c>
      <c r="L5731" s="65" t="s">
        <v>2519</v>
      </c>
      <c r="M5731" s="65"/>
      <c r="N5731" s="65" t="s">
        <v>40</v>
      </c>
      <c r="O5731" s="65" t="s">
        <v>80</v>
      </c>
      <c r="P5731" s="10">
        <v>0</v>
      </c>
      <c r="Q5731" s="162" t="s">
        <v>2520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3264</v>
      </c>
      <c r="AI5731" t="e">
        <v>#N/A</v>
      </c>
    </row>
    <row r="5732" spans="1:35" ht="14.25" hidden="1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2521</v>
      </c>
      <c r="F5732" s="65" t="s">
        <v>2521</v>
      </c>
      <c r="G5732" s="65" t="s">
        <v>2521</v>
      </c>
      <c r="H5732" s="65" t="s">
        <v>1994</v>
      </c>
      <c r="I5732" s="65" t="s">
        <v>1995</v>
      </c>
      <c r="J5732" s="65" t="s">
        <v>1996</v>
      </c>
      <c r="K5732" s="65" t="s">
        <v>32</v>
      </c>
      <c r="L5732" s="65" t="s">
        <v>2521</v>
      </c>
      <c r="M5732" s="65"/>
      <c r="N5732" s="65" t="s">
        <v>40</v>
      </c>
      <c r="O5732" s="65" t="s">
        <v>80</v>
      </c>
      <c r="P5732" s="10">
        <v>0</v>
      </c>
      <c r="Q5732" s="162" t="s">
        <v>2522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3264</v>
      </c>
      <c r="AI5732" t="e">
        <v>#N/A</v>
      </c>
    </row>
    <row r="5733" spans="1:35" ht="14.25" hidden="1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2526</v>
      </c>
      <c r="F5733" s="65" t="s">
        <v>2526</v>
      </c>
      <c r="G5733" s="65" t="s">
        <v>2526</v>
      </c>
      <c r="H5733" s="65" t="s">
        <v>1994</v>
      </c>
      <c r="I5733" s="65" t="s">
        <v>1995</v>
      </c>
      <c r="J5733" s="65" t="s">
        <v>1996</v>
      </c>
      <c r="K5733" s="65" t="s">
        <v>32</v>
      </c>
      <c r="L5733" s="65" t="s">
        <v>2526</v>
      </c>
      <c r="M5733" s="65"/>
      <c r="N5733" s="65" t="s">
        <v>40</v>
      </c>
      <c r="O5733" s="65" t="s">
        <v>80</v>
      </c>
      <c r="P5733" s="10">
        <v>0</v>
      </c>
      <c r="Q5733" s="162" t="s">
        <v>2527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3264</v>
      </c>
      <c r="AI5733">
        <v>15</v>
      </c>
    </row>
    <row r="5734" spans="1:35" ht="14.25" hidden="1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1811</v>
      </c>
      <c r="F5734" s="65" t="s">
        <v>1811</v>
      </c>
      <c r="G5734" s="65" t="s">
        <v>1811</v>
      </c>
      <c r="H5734" s="65" t="s">
        <v>1994</v>
      </c>
      <c r="I5734" s="65" t="s">
        <v>1995</v>
      </c>
      <c r="J5734" s="65" t="s">
        <v>1996</v>
      </c>
      <c r="K5734" s="65" t="s">
        <v>32</v>
      </c>
      <c r="L5734" s="65" t="s">
        <v>1811</v>
      </c>
      <c r="M5734" s="65"/>
      <c r="N5734" s="65" t="s">
        <v>40</v>
      </c>
      <c r="O5734" s="65" t="s">
        <v>41</v>
      </c>
      <c r="P5734" s="10">
        <v>0.02</v>
      </c>
      <c r="Q5734" s="162" t="s">
        <v>2528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3264</v>
      </c>
      <c r="AI5734" t="e">
        <v>#N/A</v>
      </c>
    </row>
    <row r="5735" spans="1:35" ht="14.25" hidden="1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1811</v>
      </c>
      <c r="F5735" s="65" t="s">
        <v>1811</v>
      </c>
      <c r="G5735" s="65" t="s">
        <v>1811</v>
      </c>
      <c r="H5735" s="65" t="s">
        <v>1994</v>
      </c>
      <c r="I5735" s="65" t="s">
        <v>1995</v>
      </c>
      <c r="J5735" s="65" t="s">
        <v>1996</v>
      </c>
      <c r="K5735" s="65" t="s">
        <v>32</v>
      </c>
      <c r="L5735" s="65" t="s">
        <v>2529</v>
      </c>
      <c r="M5735" s="65"/>
      <c r="N5735" s="65" t="s">
        <v>40</v>
      </c>
      <c r="O5735" s="65" t="s">
        <v>41</v>
      </c>
      <c r="P5735" s="10">
        <v>0.02</v>
      </c>
      <c r="Q5735" s="162" t="s">
        <v>2530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3264</v>
      </c>
      <c r="AI5735" t="e">
        <v>#N/A</v>
      </c>
    </row>
    <row r="5736" spans="1:35" ht="14.25" hidden="1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2531</v>
      </c>
      <c r="F5736" s="65" t="s">
        <v>2532</v>
      </c>
      <c r="G5736" s="65" t="s">
        <v>2531</v>
      </c>
      <c r="H5736" s="65" t="s">
        <v>1994</v>
      </c>
      <c r="I5736" s="65" t="s">
        <v>1995</v>
      </c>
      <c r="J5736" s="65" t="s">
        <v>1996</v>
      </c>
      <c r="K5736" s="65" t="s">
        <v>32</v>
      </c>
      <c r="L5736" s="65" t="s">
        <v>2531</v>
      </c>
      <c r="M5736" s="65"/>
      <c r="N5736" s="65" t="s">
        <v>40</v>
      </c>
      <c r="O5736" s="65" t="s">
        <v>41</v>
      </c>
      <c r="P5736" s="10">
        <v>0.02</v>
      </c>
      <c r="Q5736" s="162" t="s">
        <v>2533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3264</v>
      </c>
      <c r="AI5736" t="e">
        <v>#N/A</v>
      </c>
    </row>
    <row r="5737" spans="1:35" ht="14.25" hidden="1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2541</v>
      </c>
      <c r="F5737" s="65" t="s">
        <v>2541</v>
      </c>
      <c r="G5737" s="65" t="s">
        <v>2541</v>
      </c>
      <c r="H5737" s="65" t="s">
        <v>1994</v>
      </c>
      <c r="I5737" s="65" t="s">
        <v>1995</v>
      </c>
      <c r="J5737" s="65" t="s">
        <v>1996</v>
      </c>
      <c r="K5737" s="65" t="s">
        <v>32</v>
      </c>
      <c r="L5737" s="65" t="s">
        <v>2541</v>
      </c>
      <c r="M5737" s="65"/>
      <c r="N5737" s="65" t="s">
        <v>40</v>
      </c>
      <c r="O5737" s="65" t="s">
        <v>41</v>
      </c>
      <c r="P5737" s="10">
        <v>0.02</v>
      </c>
      <c r="Q5737" s="162" t="s">
        <v>2542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3264</v>
      </c>
      <c r="AI5737">
        <v>2</v>
      </c>
    </row>
    <row r="5738" spans="1:35" ht="14.25" hidden="1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4045</v>
      </c>
      <c r="F5738" s="65" t="s">
        <v>4045</v>
      </c>
      <c r="G5738" s="65" t="s">
        <v>4045</v>
      </c>
      <c r="H5738" s="65" t="s">
        <v>1994</v>
      </c>
      <c r="I5738" s="65" t="s">
        <v>1995</v>
      </c>
      <c r="J5738" s="65" t="s">
        <v>1996</v>
      </c>
      <c r="K5738" s="65" t="s">
        <v>32</v>
      </c>
      <c r="L5738" s="65" t="s">
        <v>4045</v>
      </c>
      <c r="M5738" s="65"/>
      <c r="N5738" s="65" t="s">
        <v>40</v>
      </c>
      <c r="O5738" s="65" t="s">
        <v>41</v>
      </c>
      <c r="P5738" s="10">
        <v>0.02</v>
      </c>
      <c r="Q5738" s="162" t="s">
        <v>4046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3264</v>
      </c>
      <c r="AI5738" t="e">
        <v>#N/A</v>
      </c>
    </row>
    <row r="5739" spans="1:35" ht="14.25" hidden="1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4047</v>
      </c>
      <c r="F5739" s="65" t="s">
        <v>4047</v>
      </c>
      <c r="G5739" s="65" t="s">
        <v>4047</v>
      </c>
      <c r="H5739" s="65" t="s">
        <v>1994</v>
      </c>
      <c r="I5739" s="65" t="s">
        <v>1995</v>
      </c>
      <c r="J5739" s="65" t="s">
        <v>1996</v>
      </c>
      <c r="K5739" s="65" t="s">
        <v>32</v>
      </c>
      <c r="L5739" s="65" t="s">
        <v>4047</v>
      </c>
      <c r="M5739" s="65"/>
      <c r="N5739" s="65" t="s">
        <v>40</v>
      </c>
      <c r="O5739" s="65" t="s">
        <v>80</v>
      </c>
      <c r="P5739" s="10">
        <v>0</v>
      </c>
      <c r="Q5739" s="162" t="s">
        <v>4048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3264</v>
      </c>
      <c r="AI5739" t="e">
        <v>#N/A</v>
      </c>
    </row>
    <row r="5740" spans="1:35" ht="14.25" hidden="1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1994</v>
      </c>
      <c r="I5740" s="65" t="s">
        <v>1995</v>
      </c>
      <c r="J5740" s="65" t="s">
        <v>1996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2554</v>
      </c>
      <c r="R5740" s="65" t="s">
        <v>3745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3264</v>
      </c>
      <c r="AI5740" t="e">
        <v>#N/A</v>
      </c>
    </row>
    <row r="5741" spans="1:35" ht="14.25" hidden="1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1994</v>
      </c>
      <c r="I5741" s="65" t="s">
        <v>1995</v>
      </c>
      <c r="J5741" s="65" t="s">
        <v>1996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2564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3264</v>
      </c>
      <c r="AI5741" t="e">
        <v>#N/A</v>
      </c>
    </row>
    <row r="5742" spans="1:35" ht="14.25" hidden="1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2565</v>
      </c>
      <c r="F5742" s="65" t="s">
        <v>2566</v>
      </c>
      <c r="G5742" s="65" t="s">
        <v>2565</v>
      </c>
      <c r="H5742" s="65" t="s">
        <v>1994</v>
      </c>
      <c r="I5742" s="65" t="s">
        <v>1995</v>
      </c>
      <c r="J5742" s="65" t="s">
        <v>1996</v>
      </c>
      <c r="K5742" s="65" t="s">
        <v>32</v>
      </c>
      <c r="L5742" s="65" t="s">
        <v>2567</v>
      </c>
      <c r="M5742" s="65"/>
      <c r="N5742" s="65" t="s">
        <v>40</v>
      </c>
      <c r="O5742" s="65" t="s">
        <v>80</v>
      </c>
      <c r="P5742" s="10">
        <v>0</v>
      </c>
      <c r="Q5742" s="162" t="s">
        <v>2568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3264</v>
      </c>
      <c r="AI5742" t="e">
        <v>#N/A</v>
      </c>
    </row>
    <row r="5743" spans="1:35" ht="14.25" hidden="1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2565</v>
      </c>
      <c r="F5743" s="65" t="s">
        <v>2566</v>
      </c>
      <c r="G5743" s="65" t="s">
        <v>2565</v>
      </c>
      <c r="H5743" s="65" t="s">
        <v>1994</v>
      </c>
      <c r="I5743" s="65" t="s">
        <v>1995</v>
      </c>
      <c r="J5743" s="65" t="s">
        <v>1996</v>
      </c>
      <c r="K5743" s="65" t="s">
        <v>32</v>
      </c>
      <c r="L5743" s="65" t="s">
        <v>2569</v>
      </c>
      <c r="M5743" s="65"/>
      <c r="N5743" s="65" t="s">
        <v>40</v>
      </c>
      <c r="O5743" s="65" t="s">
        <v>80</v>
      </c>
      <c r="P5743" s="10">
        <v>0</v>
      </c>
      <c r="Q5743" s="162" t="s">
        <v>2570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3264</v>
      </c>
      <c r="AI5743" t="e">
        <v>#N/A</v>
      </c>
    </row>
    <row r="5744" spans="1:35" ht="14.25" hidden="1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1994</v>
      </c>
      <c r="I5744" s="65" t="s">
        <v>1995</v>
      </c>
      <c r="J5744" s="65" t="s">
        <v>1996</v>
      </c>
      <c r="K5744" s="65" t="s">
        <v>32</v>
      </c>
      <c r="L5744" s="65" t="s">
        <v>2573</v>
      </c>
      <c r="M5744" s="65"/>
      <c r="N5744" s="65" t="s">
        <v>40</v>
      </c>
      <c r="O5744" s="65" t="s">
        <v>41</v>
      </c>
      <c r="P5744" s="10">
        <v>0.02</v>
      </c>
      <c r="Q5744" s="162" t="s">
        <v>2574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3264</v>
      </c>
      <c r="AI5744" t="e">
        <v>#N/A</v>
      </c>
    </row>
    <row r="5745" spans="1:35" ht="14.25" hidden="1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2583</v>
      </c>
      <c r="F5745" s="65" t="s">
        <v>3427</v>
      </c>
      <c r="G5745" s="65" t="s">
        <v>2583</v>
      </c>
      <c r="H5745" s="65" t="s">
        <v>1994</v>
      </c>
      <c r="I5745" s="65" t="s">
        <v>1995</v>
      </c>
      <c r="J5745" s="65" t="s">
        <v>1996</v>
      </c>
      <c r="K5745" s="65" t="s">
        <v>32</v>
      </c>
      <c r="L5745" s="65" t="s">
        <v>2583</v>
      </c>
      <c r="M5745" s="65"/>
      <c r="N5745" s="65" t="s">
        <v>57</v>
      </c>
      <c r="O5745" s="65" t="s">
        <v>41</v>
      </c>
      <c r="P5745" s="10">
        <v>0.04</v>
      </c>
      <c r="Q5745" s="162" t="s">
        <v>2585</v>
      </c>
      <c r="R5745" s="65" t="s">
        <v>4033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3264</v>
      </c>
      <c r="AI5745" t="e">
        <v>#N/A</v>
      </c>
    </row>
    <row r="5746" spans="1:35" ht="14.25" hidden="1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2583</v>
      </c>
      <c r="F5746" s="65" t="s">
        <v>3427</v>
      </c>
      <c r="G5746" s="65" t="s">
        <v>2583</v>
      </c>
      <c r="H5746" s="65" t="s">
        <v>1994</v>
      </c>
      <c r="I5746" s="65" t="s">
        <v>1995</v>
      </c>
      <c r="J5746" s="65" t="s">
        <v>1996</v>
      </c>
      <c r="K5746" s="65" t="s">
        <v>32</v>
      </c>
      <c r="L5746" s="65" t="s">
        <v>2583</v>
      </c>
      <c r="M5746" s="65"/>
      <c r="N5746" s="65" t="s">
        <v>57</v>
      </c>
      <c r="O5746" s="65" t="s">
        <v>41</v>
      </c>
      <c r="P5746" s="10">
        <v>0.04</v>
      </c>
      <c r="Q5746" s="162" t="s">
        <v>3483</v>
      </c>
      <c r="R5746" s="65" t="s">
        <v>4033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3264</v>
      </c>
      <c r="AI5746" t="e">
        <v>#N/A</v>
      </c>
    </row>
    <row r="5747" spans="1:35" ht="14.25" hidden="1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2583</v>
      </c>
      <c r="F5747" s="65" t="s">
        <v>3427</v>
      </c>
      <c r="G5747" s="65" t="s">
        <v>2583</v>
      </c>
      <c r="H5747" s="65" t="s">
        <v>1994</v>
      </c>
      <c r="I5747" s="65" t="s">
        <v>1995</v>
      </c>
      <c r="J5747" s="65" t="s">
        <v>1996</v>
      </c>
      <c r="K5747" s="65" t="s">
        <v>32</v>
      </c>
      <c r="L5747" s="65" t="s">
        <v>2583</v>
      </c>
      <c r="M5747" s="65"/>
      <c r="N5747" s="65" t="s">
        <v>57</v>
      </c>
      <c r="O5747" s="65" t="s">
        <v>41</v>
      </c>
      <c r="P5747" s="10">
        <v>0.04</v>
      </c>
      <c r="Q5747" s="162" t="s">
        <v>4049</v>
      </c>
      <c r="R5747" s="65" t="s">
        <v>3725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3264</v>
      </c>
      <c r="AI5747" t="e">
        <v>#N/A</v>
      </c>
    </row>
    <row r="5748" spans="1:35" ht="14.25" hidden="1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4050</v>
      </c>
      <c r="F5748" s="65" t="s">
        <v>4050</v>
      </c>
      <c r="G5748" s="65" t="s">
        <v>4050</v>
      </c>
      <c r="H5748" s="65" t="s">
        <v>1994</v>
      </c>
      <c r="I5748" s="65" t="s">
        <v>1995</v>
      </c>
      <c r="J5748" s="65" t="s">
        <v>1996</v>
      </c>
      <c r="K5748" s="65" t="s">
        <v>32</v>
      </c>
      <c r="L5748" s="65" t="s">
        <v>4050</v>
      </c>
      <c r="M5748" s="65"/>
      <c r="N5748" s="65" t="s">
        <v>40</v>
      </c>
      <c r="O5748" s="65" t="s">
        <v>41</v>
      </c>
      <c r="P5748" s="10">
        <v>0.02</v>
      </c>
      <c r="Q5748" s="162" t="s">
        <v>4051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3264</v>
      </c>
      <c r="AI5748" t="e">
        <v>#N/A</v>
      </c>
    </row>
    <row r="5749" spans="1:35" ht="14.25" hidden="1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2575</v>
      </c>
      <c r="F5749" s="65" t="s">
        <v>2575</v>
      </c>
      <c r="G5749" s="65" t="s">
        <v>2575</v>
      </c>
      <c r="H5749" s="65" t="s">
        <v>1994</v>
      </c>
      <c r="I5749" s="65" t="s">
        <v>1995</v>
      </c>
      <c r="J5749" s="65" t="s">
        <v>1996</v>
      </c>
      <c r="K5749" s="65" t="s">
        <v>32</v>
      </c>
      <c r="L5749" s="65" t="s">
        <v>2575</v>
      </c>
      <c r="M5749" s="65"/>
      <c r="N5749" s="65" t="s">
        <v>40</v>
      </c>
      <c r="O5749" s="65" t="s">
        <v>80</v>
      </c>
      <c r="P5749" s="10">
        <v>0</v>
      </c>
      <c r="Q5749" s="162" t="s">
        <v>2576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3264</v>
      </c>
      <c r="AI5749" t="e">
        <v>#N/A</v>
      </c>
    </row>
    <row r="5750" spans="1:35" ht="14.25" hidden="1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3480</v>
      </c>
      <c r="F5750" s="65" t="s">
        <v>3480</v>
      </c>
      <c r="G5750" s="65" t="s">
        <v>3480</v>
      </c>
      <c r="H5750" s="65" t="s">
        <v>1994</v>
      </c>
      <c r="I5750" s="65" t="s">
        <v>1995</v>
      </c>
      <c r="J5750" s="65" t="s">
        <v>1996</v>
      </c>
      <c r="K5750" s="65" t="s">
        <v>32</v>
      </c>
      <c r="L5750" s="65" t="s">
        <v>3481</v>
      </c>
      <c r="M5750" s="65"/>
      <c r="N5750" s="65" t="s">
        <v>40</v>
      </c>
      <c r="O5750" s="65" t="s">
        <v>41</v>
      </c>
      <c r="P5750" s="10">
        <v>0.01</v>
      </c>
      <c r="Q5750" s="162" t="s">
        <v>3482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3264</v>
      </c>
      <c r="AI5750" t="e">
        <v>#N/A</v>
      </c>
    </row>
    <row r="5751" spans="1:35" ht="14.25" hidden="1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1812</v>
      </c>
      <c r="F5751" s="65" t="s">
        <v>1825</v>
      </c>
      <c r="G5751" s="65" t="s">
        <v>1812</v>
      </c>
      <c r="H5751" s="65" t="s">
        <v>1994</v>
      </c>
      <c r="I5751" s="65" t="s">
        <v>1995</v>
      </c>
      <c r="J5751" s="65" t="s">
        <v>1996</v>
      </c>
      <c r="K5751" s="65" t="s">
        <v>32</v>
      </c>
      <c r="L5751" s="65" t="s">
        <v>1812</v>
      </c>
      <c r="M5751" s="65"/>
      <c r="N5751" s="65" t="s">
        <v>40</v>
      </c>
      <c r="O5751" s="65" t="s">
        <v>41</v>
      </c>
      <c r="P5751" s="10">
        <v>0.02</v>
      </c>
      <c r="Q5751" s="162" t="s">
        <v>2538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3264</v>
      </c>
      <c r="AI5751" t="e">
        <v>#N/A</v>
      </c>
    </row>
    <row r="5752" spans="1:35" ht="14.25" hidden="1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2577</v>
      </c>
      <c r="F5752" s="65" t="s">
        <v>2578</v>
      </c>
      <c r="G5752" s="65" t="s">
        <v>2577</v>
      </c>
      <c r="H5752" s="65" t="s">
        <v>1994</v>
      </c>
      <c r="I5752" s="65" t="s">
        <v>1995</v>
      </c>
      <c r="J5752" s="65" t="s">
        <v>1996</v>
      </c>
      <c r="K5752" s="65" t="s">
        <v>32</v>
      </c>
      <c r="L5752" s="65" t="s">
        <v>2577</v>
      </c>
      <c r="M5752" s="65"/>
      <c r="N5752" s="65" t="s">
        <v>40</v>
      </c>
      <c r="O5752" s="65" t="s">
        <v>80</v>
      </c>
      <c r="P5752" s="10">
        <v>0</v>
      </c>
      <c r="Q5752" s="162" t="s">
        <v>2579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3264</v>
      </c>
      <c r="AI5752" t="e">
        <v>#N/A</v>
      </c>
    </row>
    <row r="5753" spans="1:35" ht="14.25" hidden="1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2580</v>
      </c>
      <c r="F5753" s="65" t="s">
        <v>2580</v>
      </c>
      <c r="G5753" s="65" t="s">
        <v>2580</v>
      </c>
      <c r="H5753" s="65" t="s">
        <v>1994</v>
      </c>
      <c r="I5753" s="65" t="s">
        <v>1995</v>
      </c>
      <c r="J5753" s="65" t="s">
        <v>1996</v>
      </c>
      <c r="K5753" s="65" t="s">
        <v>32</v>
      </c>
      <c r="L5753" s="65" t="s">
        <v>2581</v>
      </c>
      <c r="M5753" s="65"/>
      <c r="N5753" s="65" t="s">
        <v>40</v>
      </c>
      <c r="O5753" s="65" t="s">
        <v>80</v>
      </c>
      <c r="P5753" s="10">
        <v>0</v>
      </c>
      <c r="Q5753" s="162" t="s">
        <v>2582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3264</v>
      </c>
      <c r="AI5753" t="e">
        <v>#N/A</v>
      </c>
    </row>
    <row r="5754" spans="1:35" ht="14.25" hidden="1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1994</v>
      </c>
      <c r="I5754" s="65" t="s">
        <v>1995</v>
      </c>
      <c r="J5754" s="65" t="s">
        <v>1996</v>
      </c>
      <c r="K5754" s="65" t="s">
        <v>32</v>
      </c>
      <c r="L5754" s="65" t="s">
        <v>2583</v>
      </c>
      <c r="M5754" s="65"/>
      <c r="N5754" s="65" t="s">
        <v>57</v>
      </c>
      <c r="O5754" s="65" t="s">
        <v>41</v>
      </c>
      <c r="P5754" s="10">
        <v>0.04</v>
      </c>
      <c r="Q5754" s="162" t="s">
        <v>2585</v>
      </c>
      <c r="R5754" s="65" t="s">
        <v>3725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3264</v>
      </c>
      <c r="AI5754" t="e">
        <v>#N/A</v>
      </c>
    </row>
    <row r="5755" spans="1:35" ht="14.25" hidden="1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1994</v>
      </c>
      <c r="I5755" s="65" t="s">
        <v>1995</v>
      </c>
      <c r="J5755" s="65" t="s">
        <v>1996</v>
      </c>
      <c r="K5755" s="65" t="s">
        <v>32</v>
      </c>
      <c r="L5755" s="65" t="s">
        <v>2583</v>
      </c>
      <c r="M5755" s="65"/>
      <c r="N5755" s="65" t="s">
        <v>57</v>
      </c>
      <c r="O5755" s="65" t="s">
        <v>41</v>
      </c>
      <c r="P5755" s="10">
        <v>0.04</v>
      </c>
      <c r="Q5755" s="162" t="s">
        <v>3483</v>
      </c>
      <c r="R5755" s="65" t="s">
        <v>3725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3264</v>
      </c>
      <c r="AI5755" t="e">
        <v>#N/A</v>
      </c>
    </row>
    <row r="5756" spans="1:35" ht="14.25" hidden="1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1994</v>
      </c>
      <c r="I5756" s="65" t="s">
        <v>1995</v>
      </c>
      <c r="J5756" s="65" t="s">
        <v>1996</v>
      </c>
      <c r="K5756" s="65" t="s">
        <v>32</v>
      </c>
      <c r="L5756" s="65" t="s">
        <v>2583</v>
      </c>
      <c r="M5756" s="65"/>
      <c r="N5756" s="65" t="s">
        <v>57</v>
      </c>
      <c r="O5756" s="65" t="s">
        <v>41</v>
      </c>
      <c r="P5756" s="10">
        <v>0.04</v>
      </c>
      <c r="Q5756" s="162" t="s">
        <v>4049</v>
      </c>
      <c r="R5756" s="65" t="s">
        <v>3725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3264</v>
      </c>
      <c r="AI5756" t="e">
        <v>#N/A</v>
      </c>
    </row>
    <row r="5757" spans="1:35" ht="14.25" hidden="1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1994</v>
      </c>
      <c r="I5757" s="65" t="s">
        <v>1995</v>
      </c>
      <c r="J5757" s="65" t="s">
        <v>1996</v>
      </c>
      <c r="K5757" s="65" t="s">
        <v>32</v>
      </c>
      <c r="L5757" s="65" t="s">
        <v>4052</v>
      </c>
      <c r="M5757" s="65"/>
      <c r="N5757" s="65" t="s">
        <v>40</v>
      </c>
      <c r="O5757" s="65" t="s">
        <v>41</v>
      </c>
      <c r="P5757" s="10">
        <v>0.02</v>
      </c>
      <c r="Q5757" s="162" t="s">
        <v>4053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3264</v>
      </c>
      <c r="AI5757" t="e">
        <v>#N/A</v>
      </c>
    </row>
    <row r="5758" spans="1:35" ht="14.25" hidden="1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1994</v>
      </c>
      <c r="I5758" s="65" t="s">
        <v>1995</v>
      </c>
      <c r="J5758" s="65" t="s">
        <v>1996</v>
      </c>
      <c r="K5758" s="65" t="s">
        <v>32</v>
      </c>
      <c r="L5758" s="65" t="s">
        <v>2592</v>
      </c>
      <c r="M5758" s="65"/>
      <c r="N5758" s="65" t="s">
        <v>40</v>
      </c>
      <c r="O5758" s="65" t="s">
        <v>41</v>
      </c>
      <c r="P5758" s="10">
        <v>0.02</v>
      </c>
      <c r="Q5758" s="162" t="s">
        <v>2593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3264</v>
      </c>
      <c r="AI5758" t="e">
        <v>#N/A</v>
      </c>
    </row>
    <row r="5759" spans="1:35" ht="14.25" hidden="1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1994</v>
      </c>
      <c r="I5759" s="65" t="s">
        <v>1995</v>
      </c>
      <c r="J5759" s="65" t="s">
        <v>1996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2594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3264</v>
      </c>
      <c r="AI5759" t="e">
        <v>#N/A</v>
      </c>
    </row>
    <row r="5760" spans="1:35" ht="14.25" hidden="1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2595</v>
      </c>
      <c r="F5760" s="65" t="s">
        <v>2595</v>
      </c>
      <c r="G5760" s="65" t="s">
        <v>2595</v>
      </c>
      <c r="H5760" s="65" t="s">
        <v>1994</v>
      </c>
      <c r="I5760" s="65" t="s">
        <v>1995</v>
      </c>
      <c r="J5760" s="65" t="s">
        <v>1996</v>
      </c>
      <c r="K5760" s="65" t="s">
        <v>32</v>
      </c>
      <c r="L5760" s="65" t="s">
        <v>2595</v>
      </c>
      <c r="M5760" s="65"/>
      <c r="N5760" s="65" t="s">
        <v>40</v>
      </c>
      <c r="O5760" s="65" t="s">
        <v>41</v>
      </c>
      <c r="P5760" s="10">
        <v>0.02</v>
      </c>
      <c r="Q5760" s="162" t="s">
        <v>2597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3264</v>
      </c>
      <c r="AI5760" t="e">
        <v>#N/A</v>
      </c>
    </row>
    <row r="5761" spans="1:35" ht="14.25" hidden="1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1994</v>
      </c>
      <c r="I5761" s="65" t="s">
        <v>1995</v>
      </c>
      <c r="J5761" s="65" t="s">
        <v>1996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2600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3264</v>
      </c>
      <c r="AI5761" t="e">
        <v>#N/A</v>
      </c>
    </row>
    <row r="5762" spans="1:35" ht="14.25" hidden="1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2606</v>
      </c>
      <c r="F5762" s="65" t="s">
        <v>2606</v>
      </c>
      <c r="G5762" s="65" t="s">
        <v>2606</v>
      </c>
      <c r="H5762" s="65" t="s">
        <v>1994</v>
      </c>
      <c r="I5762" s="65" t="s">
        <v>1995</v>
      </c>
      <c r="J5762" s="65" t="s">
        <v>1996</v>
      </c>
      <c r="K5762" s="65" t="s">
        <v>32</v>
      </c>
      <c r="L5762" s="65" t="s">
        <v>2606</v>
      </c>
      <c r="M5762" s="65"/>
      <c r="N5762" s="65" t="s">
        <v>57</v>
      </c>
      <c r="O5762" s="65" t="s">
        <v>41</v>
      </c>
      <c r="P5762" s="10">
        <v>0.02</v>
      </c>
      <c r="Q5762" s="162" t="s">
        <v>2607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3264</v>
      </c>
      <c r="AI5762" t="e">
        <v>#N/A</v>
      </c>
    </row>
    <row r="5763" spans="1:35" ht="14.25" hidden="1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2606</v>
      </c>
      <c r="F5763" s="65" t="s">
        <v>2606</v>
      </c>
      <c r="G5763" s="65" t="s">
        <v>2606</v>
      </c>
      <c r="H5763" s="65" t="s">
        <v>1994</v>
      </c>
      <c r="I5763" s="65" t="s">
        <v>1995</v>
      </c>
      <c r="J5763" s="65" t="s">
        <v>1996</v>
      </c>
      <c r="K5763" s="65" t="s">
        <v>32</v>
      </c>
      <c r="L5763" s="65" t="s">
        <v>2606</v>
      </c>
      <c r="M5763" s="65"/>
      <c r="N5763" s="65" t="s">
        <v>57</v>
      </c>
      <c r="O5763" s="65" t="s">
        <v>41</v>
      </c>
      <c r="P5763" s="10">
        <v>0.02</v>
      </c>
      <c r="Q5763" s="162" t="s">
        <v>2608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3264</v>
      </c>
      <c r="AI5763" t="e">
        <v>#N/A</v>
      </c>
    </row>
    <row r="5764" spans="1:35" ht="14.25" hidden="1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2606</v>
      </c>
      <c r="F5764" s="65" t="s">
        <v>2606</v>
      </c>
      <c r="G5764" s="65" t="s">
        <v>2606</v>
      </c>
      <c r="H5764" s="65" t="s">
        <v>1994</v>
      </c>
      <c r="I5764" s="65" t="s">
        <v>1995</v>
      </c>
      <c r="J5764" s="65" t="s">
        <v>1996</v>
      </c>
      <c r="K5764" s="65" t="s">
        <v>32</v>
      </c>
      <c r="L5764" s="65" t="s">
        <v>2606</v>
      </c>
      <c r="M5764" s="65"/>
      <c r="N5764" s="65" t="s">
        <v>40</v>
      </c>
      <c r="O5764" s="65" t="s">
        <v>41</v>
      </c>
      <c r="P5764" s="10">
        <v>0.01</v>
      </c>
      <c r="Q5764" s="162" t="s">
        <v>2608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3264</v>
      </c>
      <c r="AI5764" t="e">
        <v>#N/A</v>
      </c>
    </row>
    <row r="5765" spans="1:35" ht="14.25" hidden="1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1994</v>
      </c>
      <c r="I5765" s="65" t="s">
        <v>1995</v>
      </c>
      <c r="J5765" s="65" t="s">
        <v>1996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2610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3264</v>
      </c>
      <c r="AI5765" t="e">
        <v>#N/A</v>
      </c>
    </row>
    <row r="5766" spans="1:35" ht="14.25" hidden="1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1994</v>
      </c>
      <c r="I5766" s="65" t="s">
        <v>1995</v>
      </c>
      <c r="J5766" s="65" t="s">
        <v>1996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2612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3264</v>
      </c>
      <c r="AI5766" t="e">
        <v>#N/A</v>
      </c>
    </row>
    <row r="5767" spans="1:35" ht="14.25" hidden="1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2613</v>
      </c>
      <c r="F5767" s="65" t="s">
        <v>2613</v>
      </c>
      <c r="G5767" s="65" t="s">
        <v>2613</v>
      </c>
      <c r="H5767" s="65" t="s">
        <v>1994</v>
      </c>
      <c r="I5767" s="65" t="s">
        <v>1995</v>
      </c>
      <c r="J5767" s="65" t="s">
        <v>1996</v>
      </c>
      <c r="K5767" s="65" t="s">
        <v>32</v>
      </c>
      <c r="L5767" s="65" t="s">
        <v>1844</v>
      </c>
      <c r="M5767" s="65"/>
      <c r="N5767" s="65" t="s">
        <v>40</v>
      </c>
      <c r="O5767" s="65" t="s">
        <v>80</v>
      </c>
      <c r="P5767" s="10">
        <v>0</v>
      </c>
      <c r="Q5767" s="162" t="s">
        <v>2614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3264</v>
      </c>
      <c r="AI5767" t="e">
        <v>#N/A</v>
      </c>
    </row>
    <row r="5768" spans="1:35" ht="14.25" hidden="1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2613</v>
      </c>
      <c r="F5768" s="65" t="s">
        <v>2613</v>
      </c>
      <c r="G5768" s="65" t="s">
        <v>2613</v>
      </c>
      <c r="H5768" s="65" t="s">
        <v>1994</v>
      </c>
      <c r="I5768" s="65" t="s">
        <v>1995</v>
      </c>
      <c r="J5768" s="65" t="s">
        <v>1996</v>
      </c>
      <c r="K5768" s="65" t="s">
        <v>32</v>
      </c>
      <c r="L5768" s="65" t="s">
        <v>1843</v>
      </c>
      <c r="M5768" s="65"/>
      <c r="N5768" s="65" t="s">
        <v>40</v>
      </c>
      <c r="O5768" s="65" t="s">
        <v>80</v>
      </c>
      <c r="P5768" s="10">
        <v>0</v>
      </c>
      <c r="Q5768" s="162" t="s">
        <v>2615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3264</v>
      </c>
      <c r="AI5768" t="e">
        <v>#N/A</v>
      </c>
    </row>
    <row r="5769" spans="1:35" ht="14.25" hidden="1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1994</v>
      </c>
      <c r="I5769" s="65" t="s">
        <v>1995</v>
      </c>
      <c r="J5769" s="65" t="s">
        <v>1996</v>
      </c>
      <c r="K5769" s="65" t="s">
        <v>32</v>
      </c>
      <c r="L5769" s="65" t="s">
        <v>3484</v>
      </c>
      <c r="M5769" s="65"/>
      <c r="N5769" s="65" t="s">
        <v>40</v>
      </c>
      <c r="O5769" s="65" t="s">
        <v>80</v>
      </c>
      <c r="P5769" s="10">
        <v>0</v>
      </c>
      <c r="Q5769" s="162" t="s">
        <v>3485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3264</v>
      </c>
      <c r="AI5769" t="e">
        <v>#N/A</v>
      </c>
    </row>
    <row r="5770" spans="1:35" ht="14.25" hidden="1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1994</v>
      </c>
      <c r="I5770" s="65" t="s">
        <v>1995</v>
      </c>
      <c r="J5770" s="65" t="s">
        <v>1996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2620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3264</v>
      </c>
      <c r="AI5770" t="e">
        <v>#N/A</v>
      </c>
    </row>
    <row r="5771" spans="1:35" ht="14.25" hidden="1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1994</v>
      </c>
      <c r="I5771" s="65" t="s">
        <v>1995</v>
      </c>
      <c r="J5771" s="65" t="s">
        <v>1996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2621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3264</v>
      </c>
      <c r="AI5771" t="e">
        <v>#N/A</v>
      </c>
    </row>
    <row r="5772" spans="1:35" ht="14.25" hidden="1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2630</v>
      </c>
      <c r="F5772" s="65" t="s">
        <v>2630</v>
      </c>
      <c r="G5772" s="65" t="s">
        <v>2630</v>
      </c>
      <c r="H5772" s="65" t="s">
        <v>1994</v>
      </c>
      <c r="I5772" s="65" t="s">
        <v>1995</v>
      </c>
      <c r="J5772" s="65" t="s">
        <v>1996</v>
      </c>
      <c r="K5772" s="65" t="s">
        <v>32</v>
      </c>
      <c r="L5772" s="65" t="s">
        <v>2630</v>
      </c>
      <c r="M5772" s="65"/>
      <c r="N5772" s="65" t="s">
        <v>57</v>
      </c>
      <c r="O5772" s="65" t="s">
        <v>41</v>
      </c>
      <c r="P5772" s="10">
        <v>0.01</v>
      </c>
      <c r="Q5772" s="162" t="s">
        <v>2631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3264</v>
      </c>
      <c r="AI5772" t="e">
        <v>#N/A</v>
      </c>
    </row>
    <row r="5773" spans="1:35" ht="14.25" hidden="1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2630</v>
      </c>
      <c r="F5773" s="65" t="s">
        <v>2630</v>
      </c>
      <c r="G5773" s="65" t="s">
        <v>2630</v>
      </c>
      <c r="H5773" s="65" t="s">
        <v>1994</v>
      </c>
      <c r="I5773" s="65" t="s">
        <v>1995</v>
      </c>
      <c r="J5773" s="65" t="s">
        <v>1996</v>
      </c>
      <c r="K5773" s="65" t="s">
        <v>32</v>
      </c>
      <c r="L5773" s="65" t="s">
        <v>2630</v>
      </c>
      <c r="M5773" s="65"/>
      <c r="N5773" s="65" t="s">
        <v>57</v>
      </c>
      <c r="O5773" s="65" t="s">
        <v>41</v>
      </c>
      <c r="P5773" s="10">
        <v>0.01</v>
      </c>
      <c r="Q5773" s="162" t="s">
        <v>4054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3264</v>
      </c>
      <c r="AI5773" t="e">
        <v>#N/A</v>
      </c>
    </row>
    <row r="5774" spans="1:35" ht="14.25" hidden="1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2630</v>
      </c>
      <c r="F5774" s="65" t="s">
        <v>2630</v>
      </c>
      <c r="G5774" s="65" t="s">
        <v>2630</v>
      </c>
      <c r="H5774" s="65" t="s">
        <v>1994</v>
      </c>
      <c r="I5774" s="65" t="s">
        <v>1995</v>
      </c>
      <c r="J5774" s="65" t="s">
        <v>1996</v>
      </c>
      <c r="K5774" s="65" t="s">
        <v>32</v>
      </c>
      <c r="L5774" s="65" t="s">
        <v>2630</v>
      </c>
      <c r="M5774" s="65"/>
      <c r="N5774" s="65" t="s">
        <v>40</v>
      </c>
      <c r="O5774" s="65" t="s">
        <v>80</v>
      </c>
      <c r="P5774" s="10">
        <v>0</v>
      </c>
      <c r="Q5774" s="162" t="s">
        <v>2632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3264</v>
      </c>
      <c r="AI5774" t="e">
        <v>#N/A</v>
      </c>
    </row>
    <row r="5775" spans="1:35" ht="14.25" hidden="1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1994</v>
      </c>
      <c r="I5775" s="65" t="s">
        <v>1995</v>
      </c>
      <c r="J5775" s="65" t="s">
        <v>1996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2635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3264</v>
      </c>
      <c r="AI5775" t="e">
        <v>#N/A</v>
      </c>
    </row>
    <row r="5776" spans="1:35" ht="14.25" hidden="1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1994</v>
      </c>
      <c r="I5776" s="65" t="s">
        <v>1995</v>
      </c>
      <c r="J5776" s="65" t="s">
        <v>1996</v>
      </c>
      <c r="K5776" s="65" t="s">
        <v>32</v>
      </c>
      <c r="L5776" s="65" t="s">
        <v>2636</v>
      </c>
      <c r="M5776" s="65"/>
      <c r="N5776" s="65" t="s">
        <v>40</v>
      </c>
      <c r="O5776" s="65" t="s">
        <v>80</v>
      </c>
      <c r="P5776" s="10">
        <v>0</v>
      </c>
      <c r="Q5776" s="162" t="s">
        <v>2637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3264</v>
      </c>
      <c r="AI5776" t="e">
        <v>#N/A</v>
      </c>
    </row>
    <row r="5777" spans="1:35" ht="14.25" hidden="1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1994</v>
      </c>
      <c r="I5777" s="65" t="s">
        <v>1995</v>
      </c>
      <c r="J5777" s="65" t="s">
        <v>1996</v>
      </c>
      <c r="K5777" s="65" t="s">
        <v>32</v>
      </c>
      <c r="L5777" s="65" t="s">
        <v>2638</v>
      </c>
      <c r="M5777" s="65"/>
      <c r="N5777" s="65" t="s">
        <v>40</v>
      </c>
      <c r="O5777" s="65" t="s">
        <v>80</v>
      </c>
      <c r="P5777" s="10">
        <v>0</v>
      </c>
      <c r="Q5777" s="162" t="s">
        <v>2639</v>
      </c>
      <c r="R5777" s="65" t="s">
        <v>3745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3264</v>
      </c>
      <c r="AI5777" t="e">
        <v>#N/A</v>
      </c>
    </row>
    <row r="5778" spans="1:35" ht="14.25" hidden="1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1994</v>
      </c>
      <c r="I5778" s="65" t="s">
        <v>1995</v>
      </c>
      <c r="J5778" s="65" t="s">
        <v>1996</v>
      </c>
      <c r="K5778" s="65" t="s">
        <v>32</v>
      </c>
      <c r="L5778" s="65" t="s">
        <v>2640</v>
      </c>
      <c r="M5778" s="65"/>
      <c r="N5778" s="65" t="s">
        <v>40</v>
      </c>
      <c r="O5778" s="65" t="s">
        <v>80</v>
      </c>
      <c r="P5778" s="10">
        <v>0</v>
      </c>
      <c r="Q5778" s="162" t="s">
        <v>2641</v>
      </c>
      <c r="R5778" s="65" t="s">
        <v>4039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3264</v>
      </c>
      <c r="AI5778" t="e">
        <v>#N/A</v>
      </c>
    </row>
    <row r="5779" spans="1:35" ht="14.25" hidden="1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1994</v>
      </c>
      <c r="I5779" s="65" t="s">
        <v>1995</v>
      </c>
      <c r="J5779" s="65" t="s">
        <v>1996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2633</v>
      </c>
      <c r="R5779" s="65" t="s">
        <v>3745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3264</v>
      </c>
      <c r="AI5779" t="e">
        <v>#N/A</v>
      </c>
    </row>
    <row r="5780" spans="1:35" ht="14.25" hidden="1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1994</v>
      </c>
      <c r="I5780" s="65" t="s">
        <v>1995</v>
      </c>
      <c r="J5780" s="65" t="s">
        <v>1996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2634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3264</v>
      </c>
      <c r="AI5780" t="e">
        <v>#N/A</v>
      </c>
    </row>
    <row r="5781" spans="1:35" ht="14.25" hidden="1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2642</v>
      </c>
      <c r="F5781" s="65" t="s">
        <v>2642</v>
      </c>
      <c r="G5781" s="65" t="s">
        <v>2642</v>
      </c>
      <c r="H5781" s="65" t="s">
        <v>1994</v>
      </c>
      <c r="I5781" s="65" t="s">
        <v>1995</v>
      </c>
      <c r="J5781" s="65" t="s">
        <v>1996</v>
      </c>
      <c r="K5781" s="65" t="s">
        <v>32</v>
      </c>
      <c r="L5781" s="65" t="s">
        <v>2642</v>
      </c>
      <c r="M5781" s="65"/>
      <c r="N5781" s="65" t="s">
        <v>40</v>
      </c>
      <c r="O5781" s="65" t="s">
        <v>41</v>
      </c>
      <c r="P5781" s="10">
        <v>0.02</v>
      </c>
      <c r="Q5781" s="162" t="s">
        <v>2643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3264</v>
      </c>
      <c r="AI5781" t="e">
        <v>#N/A</v>
      </c>
    </row>
    <row r="5782" spans="1:35" ht="14.25" hidden="1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1994</v>
      </c>
      <c r="I5782" s="65" t="s">
        <v>1995</v>
      </c>
      <c r="J5782" s="65" t="s">
        <v>1996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2648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3264</v>
      </c>
      <c r="AI5782" t="e">
        <v>#N/A</v>
      </c>
    </row>
    <row r="5783" spans="1:35" ht="14.25" hidden="1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1994</v>
      </c>
      <c r="I5783" s="65" t="s">
        <v>1995</v>
      </c>
      <c r="J5783" s="65" t="s">
        <v>1996</v>
      </c>
      <c r="K5783" s="65" t="s">
        <v>32</v>
      </c>
      <c r="L5783" s="65" t="s">
        <v>2651</v>
      </c>
      <c r="M5783" s="65"/>
      <c r="N5783" s="65" t="s">
        <v>40</v>
      </c>
      <c r="O5783" s="65" t="s">
        <v>80</v>
      </c>
      <c r="P5783" s="10">
        <v>0</v>
      </c>
      <c r="Q5783" s="162" t="s">
        <v>2652</v>
      </c>
      <c r="R5783" s="65" t="s">
        <v>4039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3264</v>
      </c>
      <c r="AI5783">
        <v>32</v>
      </c>
    </row>
    <row r="5784" spans="1:35" ht="14.25" hidden="1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2653</v>
      </c>
      <c r="F5784" s="65" t="s">
        <v>2654</v>
      </c>
      <c r="G5784" s="65" t="s">
        <v>2653</v>
      </c>
      <c r="H5784" s="65" t="s">
        <v>1994</v>
      </c>
      <c r="I5784" s="65" t="s">
        <v>1995</v>
      </c>
      <c r="J5784" s="65" t="s">
        <v>1996</v>
      </c>
      <c r="K5784" s="65" t="s">
        <v>32</v>
      </c>
      <c r="L5784" s="65" t="s">
        <v>2655</v>
      </c>
      <c r="M5784" s="65"/>
      <c r="N5784" s="65" t="s">
        <v>40</v>
      </c>
      <c r="O5784" s="65" t="s">
        <v>41</v>
      </c>
      <c r="P5784" s="10">
        <v>0.02</v>
      </c>
      <c r="Q5784" s="162" t="s">
        <v>2657</v>
      </c>
      <c r="R5784" s="65" t="s">
        <v>4055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3264</v>
      </c>
      <c r="AI5784" t="e">
        <v>#N/A</v>
      </c>
    </row>
    <row r="5785" spans="1:35" ht="14.25" hidden="1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2663</v>
      </c>
      <c r="F5785" s="65" t="s">
        <v>2663</v>
      </c>
      <c r="G5785" s="65" t="s">
        <v>2663</v>
      </c>
      <c r="H5785" s="65" t="s">
        <v>1994</v>
      </c>
      <c r="I5785" s="65" t="s">
        <v>1995</v>
      </c>
      <c r="J5785" s="65" t="s">
        <v>1996</v>
      </c>
      <c r="K5785" s="65" t="s">
        <v>32</v>
      </c>
      <c r="L5785" s="65" t="s">
        <v>2658</v>
      </c>
      <c r="M5785" s="65"/>
      <c r="N5785" s="65" t="s">
        <v>40</v>
      </c>
      <c r="O5785" s="65" t="s">
        <v>41</v>
      </c>
      <c r="P5785" s="10">
        <v>0.02</v>
      </c>
      <c r="Q5785" s="162" t="s">
        <v>2659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3264</v>
      </c>
      <c r="AI5785" t="e">
        <v>#N/A</v>
      </c>
    </row>
    <row r="5786" spans="1:35" ht="14.25" hidden="1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2663</v>
      </c>
      <c r="F5786" s="65" t="s">
        <v>2663</v>
      </c>
      <c r="G5786" s="65" t="s">
        <v>2663</v>
      </c>
      <c r="H5786" s="65" t="s">
        <v>1994</v>
      </c>
      <c r="I5786" s="65" t="s">
        <v>1995</v>
      </c>
      <c r="J5786" s="65" t="s">
        <v>1996</v>
      </c>
      <c r="K5786" s="65" t="s">
        <v>32</v>
      </c>
      <c r="L5786" s="65" t="s">
        <v>2658</v>
      </c>
      <c r="M5786" s="65"/>
      <c r="N5786" s="65" t="s">
        <v>40</v>
      </c>
      <c r="O5786" s="65" t="s">
        <v>41</v>
      </c>
      <c r="P5786" s="10">
        <v>0.02</v>
      </c>
      <c r="Q5786" s="162" t="s">
        <v>3488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3264</v>
      </c>
      <c r="AI5786" t="e">
        <v>#N/A</v>
      </c>
    </row>
    <row r="5787" spans="1:35" ht="14.25" hidden="1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4056</v>
      </c>
      <c r="F5787" s="65" t="s">
        <v>4057</v>
      </c>
      <c r="G5787" s="65" t="s">
        <v>4056</v>
      </c>
      <c r="H5787" s="65" t="s">
        <v>1994</v>
      </c>
      <c r="I5787" s="65" t="s">
        <v>1995</v>
      </c>
      <c r="J5787" s="65" t="s">
        <v>1996</v>
      </c>
      <c r="K5787" s="65" t="s">
        <v>32</v>
      </c>
      <c r="L5787" s="65" t="s">
        <v>4056</v>
      </c>
      <c r="M5787" s="65"/>
      <c r="N5787" s="65" t="s">
        <v>40</v>
      </c>
      <c r="O5787" s="65" t="s">
        <v>41</v>
      </c>
      <c r="P5787" s="10">
        <v>0.02</v>
      </c>
      <c r="Q5787" s="162" t="s">
        <v>4058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3264</v>
      </c>
      <c r="AI5787" t="e">
        <v>#N/A</v>
      </c>
    </row>
    <row r="5788" spans="1:35" ht="14.25" hidden="1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1858</v>
      </c>
      <c r="F5788" s="65" t="s">
        <v>1858</v>
      </c>
      <c r="G5788" s="65" t="s">
        <v>1858</v>
      </c>
      <c r="H5788" s="65" t="s">
        <v>1994</v>
      </c>
      <c r="I5788" s="65" t="s">
        <v>1995</v>
      </c>
      <c r="J5788" s="65" t="s">
        <v>1996</v>
      </c>
      <c r="K5788" s="65" t="s">
        <v>32</v>
      </c>
      <c r="L5788" s="65" t="s">
        <v>1858</v>
      </c>
      <c r="M5788" s="65"/>
      <c r="N5788" s="65" t="s">
        <v>57</v>
      </c>
      <c r="O5788" s="65" t="s">
        <v>41</v>
      </c>
      <c r="P5788" s="10">
        <v>0.04</v>
      </c>
      <c r="Q5788" s="162" t="s">
        <v>2664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3264</v>
      </c>
      <c r="AI5788" t="e">
        <v>#N/A</v>
      </c>
    </row>
    <row r="5789" spans="1:35" ht="14.25" hidden="1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1858</v>
      </c>
      <c r="F5789" s="65" t="s">
        <v>1858</v>
      </c>
      <c r="G5789" s="65" t="s">
        <v>1858</v>
      </c>
      <c r="H5789" s="65" t="s">
        <v>1994</v>
      </c>
      <c r="I5789" s="65" t="s">
        <v>1995</v>
      </c>
      <c r="J5789" s="65" t="s">
        <v>1996</v>
      </c>
      <c r="K5789" s="65" t="s">
        <v>32</v>
      </c>
      <c r="L5789" s="65" t="s">
        <v>1858</v>
      </c>
      <c r="M5789" s="65"/>
      <c r="N5789" s="65" t="s">
        <v>40</v>
      </c>
      <c r="O5789" s="65" t="s">
        <v>41</v>
      </c>
      <c r="P5789" s="10">
        <v>0.02</v>
      </c>
      <c r="Q5789" s="162" t="s">
        <v>2665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3264</v>
      </c>
      <c r="AI5789" t="e">
        <v>#N/A</v>
      </c>
    </row>
    <row r="5790" spans="1:35" ht="14.25" hidden="1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1691</v>
      </c>
      <c r="F5790" s="65" t="s">
        <v>2669</v>
      </c>
      <c r="G5790" s="65" t="s">
        <v>1691</v>
      </c>
      <c r="H5790" s="65" t="s">
        <v>1994</v>
      </c>
      <c r="I5790" s="65" t="s">
        <v>1995</v>
      </c>
      <c r="J5790" s="65" t="s">
        <v>1996</v>
      </c>
      <c r="K5790" s="65" t="s">
        <v>32</v>
      </c>
      <c r="L5790" s="65" t="s">
        <v>1692</v>
      </c>
      <c r="M5790" s="65"/>
      <c r="N5790" s="65" t="s">
        <v>40</v>
      </c>
      <c r="O5790" s="65" t="s">
        <v>80</v>
      </c>
      <c r="P5790" s="10">
        <v>0</v>
      </c>
      <c r="Q5790" s="162" t="s">
        <v>2670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3264</v>
      </c>
      <c r="AI5790" t="e">
        <v>#N/A</v>
      </c>
    </row>
    <row r="5791" spans="1:35" ht="14.25" hidden="1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1994</v>
      </c>
      <c r="I5791" s="65" t="s">
        <v>1995</v>
      </c>
      <c r="J5791" s="65" t="s">
        <v>1996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2633</v>
      </c>
      <c r="R5791" s="65" t="s">
        <v>4039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3264</v>
      </c>
      <c r="AI5791" t="e">
        <v>#N/A</v>
      </c>
    </row>
    <row r="5792" spans="1:35" ht="14.25" hidden="1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1994</v>
      </c>
      <c r="I5792" s="65" t="s">
        <v>1995</v>
      </c>
      <c r="J5792" s="65" t="s">
        <v>1996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2680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3264</v>
      </c>
      <c r="AI5792" t="e">
        <v>#N/A</v>
      </c>
    </row>
    <row r="5793" spans="1:35" ht="14.25" hidden="1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1862</v>
      </c>
      <c r="F5793" s="65" t="s">
        <v>1862</v>
      </c>
      <c r="G5793" s="65" t="s">
        <v>1862</v>
      </c>
      <c r="H5793" s="65" t="s">
        <v>1994</v>
      </c>
      <c r="I5793" s="65" t="s">
        <v>1995</v>
      </c>
      <c r="J5793" s="65" t="s">
        <v>1996</v>
      </c>
      <c r="K5793" s="65" t="s">
        <v>32</v>
      </c>
      <c r="L5793" s="65" t="s">
        <v>2626</v>
      </c>
      <c r="M5793" s="65"/>
      <c r="N5793" s="65" t="s">
        <v>40</v>
      </c>
      <c r="O5793" s="65" t="s">
        <v>80</v>
      </c>
      <c r="P5793" s="10">
        <v>0</v>
      </c>
      <c r="Q5793" s="162" t="s">
        <v>2627</v>
      </c>
      <c r="R5793" s="65" t="s">
        <v>4033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3264</v>
      </c>
      <c r="AI5793" t="e">
        <v>#N/A</v>
      </c>
    </row>
    <row r="5794" spans="1:35" ht="14.25" hidden="1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1862</v>
      </c>
      <c r="F5794" s="65" t="s">
        <v>1862</v>
      </c>
      <c r="G5794" s="65" t="s">
        <v>1862</v>
      </c>
      <c r="H5794" s="65" t="s">
        <v>1994</v>
      </c>
      <c r="I5794" s="65" t="s">
        <v>1995</v>
      </c>
      <c r="J5794" s="65" t="s">
        <v>1996</v>
      </c>
      <c r="K5794" s="65" t="s">
        <v>32</v>
      </c>
      <c r="L5794" s="65" t="s">
        <v>1862</v>
      </c>
      <c r="M5794" s="65"/>
      <c r="N5794" s="65" t="s">
        <v>40</v>
      </c>
      <c r="O5794" s="65" t="s">
        <v>80</v>
      </c>
      <c r="P5794" s="10">
        <v>0</v>
      </c>
      <c r="Q5794" s="162" t="s">
        <v>2684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3264</v>
      </c>
      <c r="AI5794" t="e">
        <v>#N/A</v>
      </c>
    </row>
    <row r="5795" spans="1:35" ht="14.25" hidden="1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1863</v>
      </c>
      <c r="F5795" s="65" t="s">
        <v>1863</v>
      </c>
      <c r="G5795" s="65" t="s">
        <v>1863</v>
      </c>
      <c r="H5795" s="65" t="s">
        <v>1994</v>
      </c>
      <c r="I5795" s="65" t="s">
        <v>1995</v>
      </c>
      <c r="J5795" s="65" t="s">
        <v>1996</v>
      </c>
      <c r="K5795" s="65" t="s">
        <v>32</v>
      </c>
      <c r="L5795" s="65" t="s">
        <v>1865</v>
      </c>
      <c r="M5795" s="65"/>
      <c r="N5795" s="65" t="s">
        <v>40</v>
      </c>
      <c r="O5795" s="8" t="s">
        <v>41</v>
      </c>
      <c r="P5795" s="24">
        <v>0.04</v>
      </c>
      <c r="Q5795" s="162" t="s">
        <v>2690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4059</v>
      </c>
      <c r="AF5795" s="65"/>
      <c r="AG5795" s="65" t="s">
        <v>51</v>
      </c>
      <c r="AH5795" s="10" t="s">
        <v>3264</v>
      </c>
      <c r="AI5795" t="e">
        <v>#N/A</v>
      </c>
    </row>
    <row r="5796" spans="1:35" ht="14.25" hidden="1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1863</v>
      </c>
      <c r="F5796" s="65" t="s">
        <v>1863</v>
      </c>
      <c r="G5796" s="65" t="s">
        <v>1863</v>
      </c>
      <c r="H5796" s="65" t="s">
        <v>1994</v>
      </c>
      <c r="I5796" s="65" t="s">
        <v>1995</v>
      </c>
      <c r="J5796" s="65" t="s">
        <v>1996</v>
      </c>
      <c r="K5796" s="65" t="s">
        <v>32</v>
      </c>
      <c r="L5796" s="65" t="s">
        <v>1258</v>
      </c>
      <c r="M5796" s="65"/>
      <c r="N5796" s="65" t="s">
        <v>40</v>
      </c>
      <c r="O5796" s="8" t="s">
        <v>41</v>
      </c>
      <c r="P5796" s="24">
        <v>0.04</v>
      </c>
      <c r="Q5796" s="162" t="s">
        <v>2691</v>
      </c>
      <c r="R5796" s="65" t="s">
        <v>4039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3264</v>
      </c>
      <c r="AI5796" t="e">
        <v>#N/A</v>
      </c>
    </row>
    <row r="5797" spans="1:35" ht="14.25" hidden="1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1863</v>
      </c>
      <c r="F5797" s="65" t="s">
        <v>1863</v>
      </c>
      <c r="G5797" s="65" t="s">
        <v>1863</v>
      </c>
      <c r="H5797" s="65" t="s">
        <v>1994</v>
      </c>
      <c r="I5797" s="65" t="s">
        <v>1995</v>
      </c>
      <c r="J5797" s="65" t="s">
        <v>1996</v>
      </c>
      <c r="K5797" s="65" t="s">
        <v>32</v>
      </c>
      <c r="L5797" s="65" t="s">
        <v>1258</v>
      </c>
      <c r="M5797" s="65"/>
      <c r="N5797" s="65" t="s">
        <v>40</v>
      </c>
      <c r="O5797" s="8" t="s">
        <v>41</v>
      </c>
      <c r="P5797" s="24">
        <v>0.04</v>
      </c>
      <c r="Q5797" s="162" t="s">
        <v>2691</v>
      </c>
      <c r="R5797" s="65" t="s">
        <v>3745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705572.98076923075</v>
      </c>
      <c r="X5797" s="13"/>
      <c r="Y5797" s="13">
        <f t="shared" si="725"/>
        <v>0</v>
      </c>
      <c r="Z5797" s="14">
        <f t="shared" si="726"/>
        <v>705572.98076923075</v>
      </c>
      <c r="AA5797" s="13">
        <f t="shared" si="724"/>
        <v>28222.919230769272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3264</v>
      </c>
      <c r="AI5797" t="e">
        <v>#N/A</v>
      </c>
    </row>
    <row r="5798" spans="1:35" ht="14.25" hidden="1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2692</v>
      </c>
      <c r="F5798" s="65" t="s">
        <v>2692</v>
      </c>
      <c r="G5798" s="65" t="s">
        <v>2692</v>
      </c>
      <c r="H5798" s="65" t="s">
        <v>1994</v>
      </c>
      <c r="I5798" s="65" t="s">
        <v>1995</v>
      </c>
      <c r="J5798" s="65" t="s">
        <v>1996</v>
      </c>
      <c r="K5798" s="65" t="s">
        <v>32</v>
      </c>
      <c r="L5798" s="65" t="s">
        <v>2693</v>
      </c>
      <c r="M5798" s="65"/>
      <c r="N5798" s="65" t="s">
        <v>40</v>
      </c>
      <c r="O5798" s="65" t="s">
        <v>41</v>
      </c>
      <c r="P5798" s="10">
        <v>0.04</v>
      </c>
      <c r="Q5798" s="162" t="s">
        <v>2694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3264</v>
      </c>
      <c r="AI5798" t="e">
        <v>#N/A</v>
      </c>
    </row>
    <row r="5799" spans="1:35" ht="14.25" hidden="1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2701</v>
      </c>
      <c r="F5799" s="65" t="s">
        <v>2701</v>
      </c>
      <c r="G5799" s="65" t="s">
        <v>2701</v>
      </c>
      <c r="H5799" s="65" t="s">
        <v>1994</v>
      </c>
      <c r="I5799" s="65" t="s">
        <v>1995</v>
      </c>
      <c r="J5799" s="65" t="s">
        <v>1996</v>
      </c>
      <c r="K5799" s="65" t="s">
        <v>32</v>
      </c>
      <c r="L5799" s="65" t="s">
        <v>2701</v>
      </c>
      <c r="M5799" s="65"/>
      <c r="N5799" s="65" t="s">
        <v>40</v>
      </c>
      <c r="O5799" s="65" t="s">
        <v>80</v>
      </c>
      <c r="P5799" s="10">
        <v>0</v>
      </c>
      <c r="Q5799" s="162" t="s">
        <v>2702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3264</v>
      </c>
      <c r="AI5799" t="e">
        <v>#N/A</v>
      </c>
    </row>
    <row r="5800" spans="1:35" ht="14.25" hidden="1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1994</v>
      </c>
      <c r="I5800" s="65" t="s">
        <v>1995</v>
      </c>
      <c r="J5800" s="65" t="s">
        <v>1996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2713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3264</v>
      </c>
      <c r="AI5800" t="e">
        <v>#N/A</v>
      </c>
    </row>
    <row r="5801" spans="1:35" ht="14.25" hidden="1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1994</v>
      </c>
      <c r="I5801" s="65" t="s">
        <v>1995</v>
      </c>
      <c r="J5801" s="65" t="s">
        <v>1996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2714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3264</v>
      </c>
      <c r="AI5801" t="e">
        <v>#N/A</v>
      </c>
    </row>
    <row r="5802" spans="1:35" ht="14.25" hidden="1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1994</v>
      </c>
      <c r="I5802" s="65" t="s">
        <v>1995</v>
      </c>
      <c r="J5802" s="65" t="s">
        <v>1996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2715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3264</v>
      </c>
      <c r="AI5802" t="e">
        <v>#N/A</v>
      </c>
    </row>
    <row r="5803" spans="1:35" ht="14.25" hidden="1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1994</v>
      </c>
      <c r="I5803" s="65" t="s">
        <v>1995</v>
      </c>
      <c r="J5803" s="65" t="s">
        <v>1996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2717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3264</v>
      </c>
      <c r="AI5803" t="e">
        <v>#N/A</v>
      </c>
    </row>
    <row r="5804" spans="1:35" ht="14.25" hidden="1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1994</v>
      </c>
      <c r="I5804" s="65" t="s">
        <v>1995</v>
      </c>
      <c r="J5804" s="65" t="s">
        <v>1996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2721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3264</v>
      </c>
      <c r="AI5804" t="e">
        <v>#N/A</v>
      </c>
    </row>
    <row r="5805" spans="1:35" ht="14.25" hidden="1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1994</v>
      </c>
      <c r="I5805" s="65" t="s">
        <v>1995</v>
      </c>
      <c r="J5805" s="65" t="s">
        <v>1996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2805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3264</v>
      </c>
      <c r="AI5805" t="e">
        <v>#N/A</v>
      </c>
    </row>
    <row r="5806" spans="1:35" ht="14.25" hidden="1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1994</v>
      </c>
      <c r="I5806" s="65" t="s">
        <v>1995</v>
      </c>
      <c r="J5806" s="65" t="s">
        <v>1996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2806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3264</v>
      </c>
      <c r="AI5806" t="e">
        <v>#N/A</v>
      </c>
    </row>
    <row r="5807" spans="1:35" ht="14.25" hidden="1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1873</v>
      </c>
      <c r="F5807" s="65" t="s">
        <v>1883</v>
      </c>
      <c r="G5807" s="65" t="s">
        <v>1873</v>
      </c>
      <c r="H5807" s="65" t="s">
        <v>1994</v>
      </c>
      <c r="I5807" s="65" t="s">
        <v>1995</v>
      </c>
      <c r="J5807" s="65" t="s">
        <v>1996</v>
      </c>
      <c r="K5807" s="65" t="s">
        <v>32</v>
      </c>
      <c r="L5807" s="65" t="s">
        <v>2807</v>
      </c>
      <c r="M5807" s="65"/>
      <c r="N5807" s="65" t="s">
        <v>40</v>
      </c>
      <c r="O5807" s="65" t="s">
        <v>80</v>
      </c>
      <c r="P5807" s="10">
        <v>0</v>
      </c>
      <c r="Q5807" s="162" t="s">
        <v>4060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3264</v>
      </c>
      <c r="AI5807" t="e">
        <v>#N/A</v>
      </c>
    </row>
    <row r="5808" spans="1:35" ht="14.25" hidden="1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1873</v>
      </c>
      <c r="F5808" s="65" t="s">
        <v>1883</v>
      </c>
      <c r="G5808" s="65" t="s">
        <v>1873</v>
      </c>
      <c r="H5808" s="65" t="s">
        <v>1994</v>
      </c>
      <c r="I5808" s="65" t="s">
        <v>1995</v>
      </c>
      <c r="J5808" s="65" t="s">
        <v>1996</v>
      </c>
      <c r="K5808" s="65" t="s">
        <v>32</v>
      </c>
      <c r="L5808" s="65" t="s">
        <v>2808</v>
      </c>
      <c r="M5808" s="65"/>
      <c r="N5808" s="65" t="s">
        <v>40</v>
      </c>
      <c r="O5808" s="65" t="s">
        <v>80</v>
      </c>
      <c r="P5808" s="10">
        <v>0</v>
      </c>
      <c r="Q5808" s="162" t="s">
        <v>2809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3264</v>
      </c>
      <c r="AI5808" t="e">
        <v>#N/A</v>
      </c>
    </row>
    <row r="5809" spans="1:35" ht="14.25" hidden="1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1873</v>
      </c>
      <c r="F5809" s="65" t="s">
        <v>1883</v>
      </c>
      <c r="G5809" s="65" t="s">
        <v>1873</v>
      </c>
      <c r="H5809" s="65" t="s">
        <v>1994</v>
      </c>
      <c r="I5809" s="65" t="s">
        <v>1995</v>
      </c>
      <c r="J5809" s="65" t="s">
        <v>1996</v>
      </c>
      <c r="K5809" s="65" t="s">
        <v>32</v>
      </c>
      <c r="L5809" s="65" t="s">
        <v>1884</v>
      </c>
      <c r="M5809" s="65"/>
      <c r="N5809" s="65" t="s">
        <v>40</v>
      </c>
      <c r="O5809" s="65" t="s">
        <v>80</v>
      </c>
      <c r="P5809" s="10">
        <v>0</v>
      </c>
      <c r="Q5809" s="162" t="s">
        <v>2810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3264</v>
      </c>
      <c r="AI5809" t="e">
        <v>#N/A</v>
      </c>
    </row>
    <row r="5810" spans="1:35" ht="14.25" hidden="1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2817</v>
      </c>
      <c r="F5810" s="65" t="s">
        <v>2817</v>
      </c>
      <c r="G5810" s="65" t="s">
        <v>2817</v>
      </c>
      <c r="H5810" s="65" t="s">
        <v>1994</v>
      </c>
      <c r="I5810" s="65" t="s">
        <v>1995</v>
      </c>
      <c r="J5810" s="65" t="s">
        <v>1996</v>
      </c>
      <c r="K5810" s="65" t="s">
        <v>32</v>
      </c>
      <c r="L5810" s="65" t="s">
        <v>2817</v>
      </c>
      <c r="M5810" s="65"/>
      <c r="N5810" s="65" t="s">
        <v>40</v>
      </c>
      <c r="O5810" s="65" t="s">
        <v>41</v>
      </c>
      <c r="P5810" s="10">
        <v>0.02</v>
      </c>
      <c r="Q5810" s="162" t="s">
        <v>2818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3264</v>
      </c>
      <c r="AI5810" t="e">
        <v>#N/A</v>
      </c>
    </row>
    <row r="5811" spans="1:35" ht="14.25" hidden="1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1994</v>
      </c>
      <c r="I5811" s="65" t="s">
        <v>1995</v>
      </c>
      <c r="J5811" s="65" t="s">
        <v>1996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2820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3264</v>
      </c>
      <c r="AI5811" t="e">
        <v>#N/A</v>
      </c>
    </row>
    <row r="5812" spans="1:35" ht="14.25" hidden="1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4061</v>
      </c>
      <c r="F5812" s="65" t="s">
        <v>4061</v>
      </c>
      <c r="G5812" s="65" t="s">
        <v>4061</v>
      </c>
      <c r="H5812" s="65" t="s">
        <v>1994</v>
      </c>
      <c r="I5812" s="65" t="s">
        <v>1995</v>
      </c>
      <c r="J5812" s="65" t="s">
        <v>1996</v>
      </c>
      <c r="K5812" s="65" t="s">
        <v>32</v>
      </c>
      <c r="L5812" s="65" t="s">
        <v>4062</v>
      </c>
      <c r="M5812" s="65"/>
      <c r="N5812" s="65" t="s">
        <v>40</v>
      </c>
      <c r="O5812" s="65" t="s">
        <v>41</v>
      </c>
      <c r="P5812" s="10">
        <v>0.04</v>
      </c>
      <c r="Q5812" s="162" t="s">
        <v>4063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3264</v>
      </c>
      <c r="AI5812" t="e">
        <v>#N/A</v>
      </c>
    </row>
    <row r="5813" spans="1:35" ht="14.25" hidden="1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4064</v>
      </c>
      <c r="F5813" s="65" t="s">
        <v>4064</v>
      </c>
      <c r="G5813" s="65" t="s">
        <v>4064</v>
      </c>
      <c r="H5813" s="65" t="s">
        <v>1994</v>
      </c>
      <c r="I5813" s="65" t="s">
        <v>1995</v>
      </c>
      <c r="J5813" s="65" t="s">
        <v>1996</v>
      </c>
      <c r="K5813" s="65" t="s">
        <v>32</v>
      </c>
      <c r="L5813" s="65" t="s">
        <v>4065</v>
      </c>
      <c r="M5813" s="65"/>
      <c r="N5813" s="65" t="s">
        <v>40</v>
      </c>
      <c r="O5813" s="65" t="s">
        <v>41</v>
      </c>
      <c r="P5813" s="10">
        <v>0.02</v>
      </c>
      <c r="Q5813" s="162" t="s">
        <v>4066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3264</v>
      </c>
      <c r="AI5813" t="e">
        <v>#N/A</v>
      </c>
    </row>
    <row r="5814" spans="1:35" ht="14.25" hidden="1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4064</v>
      </c>
      <c r="F5814" s="65" t="s">
        <v>4064</v>
      </c>
      <c r="G5814" s="65" t="s">
        <v>4064</v>
      </c>
      <c r="H5814" s="65" t="s">
        <v>1994</v>
      </c>
      <c r="I5814" s="65" t="s">
        <v>1995</v>
      </c>
      <c r="J5814" s="65" t="s">
        <v>1996</v>
      </c>
      <c r="K5814" s="65" t="s">
        <v>32</v>
      </c>
      <c r="L5814" s="65" t="s">
        <v>4067</v>
      </c>
      <c r="M5814" s="65"/>
      <c r="N5814" s="65" t="s">
        <v>40</v>
      </c>
      <c r="O5814" s="65" t="s">
        <v>41</v>
      </c>
      <c r="P5814" s="10">
        <v>0.02</v>
      </c>
      <c r="Q5814" s="162" t="s">
        <v>4068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3264</v>
      </c>
      <c r="AI5814" t="e">
        <v>#N/A</v>
      </c>
    </row>
    <row r="5815" spans="1:35" ht="14.25" hidden="1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2747</v>
      </c>
      <c r="F5815" s="65" t="s">
        <v>2748</v>
      </c>
      <c r="G5815" s="65" t="s">
        <v>2747</v>
      </c>
      <c r="H5815" s="65" t="s">
        <v>1994</v>
      </c>
      <c r="I5815" s="65" t="s">
        <v>1995</v>
      </c>
      <c r="J5815" s="65" t="s">
        <v>1996</v>
      </c>
      <c r="K5815" s="65" t="s">
        <v>32</v>
      </c>
      <c r="L5815" s="65" t="s">
        <v>2747</v>
      </c>
      <c r="M5815" s="65"/>
      <c r="N5815" s="65" t="s">
        <v>40</v>
      </c>
      <c r="O5815" s="65" t="s">
        <v>80</v>
      </c>
      <c r="P5815" s="10">
        <v>0</v>
      </c>
      <c r="Q5815" s="162" t="s">
        <v>2749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3264</v>
      </c>
      <c r="AI5815" t="e">
        <v>#N/A</v>
      </c>
    </row>
    <row r="5816" spans="1:35" ht="14.25" hidden="1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2761</v>
      </c>
      <c r="F5816" s="65" t="s">
        <v>2761</v>
      </c>
      <c r="G5816" s="65" t="s">
        <v>2761</v>
      </c>
      <c r="H5816" s="65" t="s">
        <v>1994</v>
      </c>
      <c r="I5816" s="65" t="s">
        <v>1995</v>
      </c>
      <c r="J5816" s="65" t="s">
        <v>1996</v>
      </c>
      <c r="K5816" s="65" t="s">
        <v>32</v>
      </c>
      <c r="L5816" s="65" t="s">
        <v>2761</v>
      </c>
      <c r="M5816" s="65"/>
      <c r="N5816" s="65" t="s">
        <v>40</v>
      </c>
      <c r="O5816" s="65" t="s">
        <v>80</v>
      </c>
      <c r="P5816" s="10">
        <v>0</v>
      </c>
      <c r="Q5816" s="162" t="s">
        <v>2762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3264</v>
      </c>
      <c r="AI5816" t="e">
        <v>#N/A</v>
      </c>
    </row>
    <row r="5817" spans="1:35" ht="14.25" hidden="1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2765</v>
      </c>
      <c r="F5817" s="65" t="s">
        <v>2765</v>
      </c>
      <c r="G5817" s="65" t="s">
        <v>2765</v>
      </c>
      <c r="H5817" s="65" t="s">
        <v>1994</v>
      </c>
      <c r="I5817" s="65" t="s">
        <v>1995</v>
      </c>
      <c r="J5817" s="65" t="s">
        <v>1996</v>
      </c>
      <c r="K5817" s="65" t="s">
        <v>32</v>
      </c>
      <c r="L5817" s="65" t="s">
        <v>2768</v>
      </c>
      <c r="M5817" s="65"/>
      <c r="N5817" s="65" t="s">
        <v>40</v>
      </c>
      <c r="O5817" s="65" t="s">
        <v>41</v>
      </c>
      <c r="P5817" s="10">
        <v>0.02</v>
      </c>
      <c r="Q5817" s="162" t="s">
        <v>2769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3264</v>
      </c>
      <c r="AI5817" t="e">
        <v>#N/A</v>
      </c>
    </row>
    <row r="5818" spans="1:35" ht="14.25" hidden="1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2770</v>
      </c>
      <c r="F5818" s="65" t="s">
        <v>2770</v>
      </c>
      <c r="G5818" s="65" t="s">
        <v>2770</v>
      </c>
      <c r="H5818" s="65" t="s">
        <v>1994</v>
      </c>
      <c r="I5818" s="65" t="s">
        <v>1995</v>
      </c>
      <c r="J5818" s="65" t="s">
        <v>1996</v>
      </c>
      <c r="K5818" s="65" t="s">
        <v>32</v>
      </c>
      <c r="L5818" s="65" t="s">
        <v>2771</v>
      </c>
      <c r="M5818" s="65"/>
      <c r="N5818" s="65" t="s">
        <v>40</v>
      </c>
      <c r="O5818" s="65" t="s">
        <v>80</v>
      </c>
      <c r="P5818" s="10">
        <v>0</v>
      </c>
      <c r="Q5818" s="162" t="s">
        <v>2772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3264</v>
      </c>
      <c r="AI5818" t="e">
        <v>#N/A</v>
      </c>
    </row>
    <row r="5819" spans="1:35" ht="14.25" hidden="1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2770</v>
      </c>
      <c r="F5819" s="65" t="s">
        <v>2770</v>
      </c>
      <c r="G5819" s="65" t="s">
        <v>2770</v>
      </c>
      <c r="H5819" s="65" t="s">
        <v>1994</v>
      </c>
      <c r="I5819" s="65" t="s">
        <v>1995</v>
      </c>
      <c r="J5819" s="65" t="s">
        <v>1996</v>
      </c>
      <c r="K5819" s="65" t="s">
        <v>32</v>
      </c>
      <c r="L5819" s="65" t="s">
        <v>2773</v>
      </c>
      <c r="M5819" s="65"/>
      <c r="N5819" s="65" t="s">
        <v>40</v>
      </c>
      <c r="O5819" s="65" t="s">
        <v>80</v>
      </c>
      <c r="P5819" s="10">
        <v>0</v>
      </c>
      <c r="Q5819" s="162" t="s">
        <v>2774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3264</v>
      </c>
      <c r="AI5819" t="e">
        <v>#N/A</v>
      </c>
    </row>
    <row r="5820" spans="1:35" ht="14.25" hidden="1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2770</v>
      </c>
      <c r="F5820" s="65" t="s">
        <v>2770</v>
      </c>
      <c r="G5820" s="65" t="s">
        <v>2770</v>
      </c>
      <c r="H5820" s="65" t="s">
        <v>1994</v>
      </c>
      <c r="I5820" s="65" t="s">
        <v>1995</v>
      </c>
      <c r="J5820" s="65" t="s">
        <v>1996</v>
      </c>
      <c r="K5820" s="65" t="s">
        <v>32</v>
      </c>
      <c r="L5820" s="65" t="s">
        <v>2775</v>
      </c>
      <c r="M5820" s="65"/>
      <c r="N5820" s="65" t="s">
        <v>40</v>
      </c>
      <c r="O5820" s="65" t="s">
        <v>80</v>
      </c>
      <c r="P5820" s="10">
        <v>0</v>
      </c>
      <c r="Q5820" s="162" t="s">
        <v>2776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3264</v>
      </c>
      <c r="AI5820" t="e">
        <v>#N/A</v>
      </c>
    </row>
    <row r="5821" spans="1:35" ht="14.25" hidden="1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2726</v>
      </c>
      <c r="F5821" s="65" t="s">
        <v>2726</v>
      </c>
      <c r="G5821" s="65" t="s">
        <v>2726</v>
      </c>
      <c r="H5821" s="65" t="s">
        <v>1994</v>
      </c>
      <c r="I5821" s="65" t="s">
        <v>1995</v>
      </c>
      <c r="J5821" s="65" t="s">
        <v>1996</v>
      </c>
      <c r="K5821" s="65" t="s">
        <v>32</v>
      </c>
      <c r="L5821" s="65" t="s">
        <v>2727</v>
      </c>
      <c r="M5821" s="65"/>
      <c r="N5821" s="65" t="s">
        <v>40</v>
      </c>
      <c r="O5821" s="65" t="s">
        <v>41</v>
      </c>
      <c r="P5821" s="10">
        <v>0.03</v>
      </c>
      <c r="Q5821" s="162" t="s">
        <v>2728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3264</v>
      </c>
      <c r="AI5821" t="e">
        <v>#N/A</v>
      </c>
    </row>
    <row r="5822" spans="1:35" ht="14.25" hidden="1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2726</v>
      </c>
      <c r="F5822" s="65" t="s">
        <v>2726</v>
      </c>
      <c r="G5822" s="65" t="s">
        <v>2726</v>
      </c>
      <c r="H5822" s="65" t="s">
        <v>1994</v>
      </c>
      <c r="I5822" s="65" t="s">
        <v>1995</v>
      </c>
      <c r="J5822" s="65" t="s">
        <v>1996</v>
      </c>
      <c r="K5822" s="65" t="s">
        <v>32</v>
      </c>
      <c r="L5822" s="65" t="s">
        <v>2729</v>
      </c>
      <c r="M5822" s="65"/>
      <c r="N5822" s="65" t="s">
        <v>40</v>
      </c>
      <c r="O5822" s="65" t="s">
        <v>41</v>
      </c>
      <c r="P5822" s="10">
        <v>0.03</v>
      </c>
      <c r="Q5822" s="162" t="s">
        <v>2730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3264</v>
      </c>
      <c r="AI5822" t="e">
        <v>#N/A</v>
      </c>
    </row>
    <row r="5823" spans="1:35" ht="14.25" hidden="1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2726</v>
      </c>
      <c r="F5823" s="65" t="s">
        <v>2726</v>
      </c>
      <c r="G5823" s="65" t="s">
        <v>2726</v>
      </c>
      <c r="H5823" s="65" t="s">
        <v>1994</v>
      </c>
      <c r="I5823" s="65" t="s">
        <v>1995</v>
      </c>
      <c r="J5823" s="65" t="s">
        <v>1996</v>
      </c>
      <c r="K5823" s="65" t="s">
        <v>32</v>
      </c>
      <c r="L5823" s="65" t="s">
        <v>2731</v>
      </c>
      <c r="M5823" s="65"/>
      <c r="N5823" s="65" t="s">
        <v>40</v>
      </c>
      <c r="O5823" s="65" t="s">
        <v>41</v>
      </c>
      <c r="P5823" s="10">
        <v>0.03</v>
      </c>
      <c r="Q5823" s="162" t="s">
        <v>2732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3264</v>
      </c>
      <c r="AI5823" t="e">
        <v>#N/A</v>
      </c>
    </row>
    <row r="5824" spans="1:35" ht="14.25" hidden="1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3492</v>
      </c>
      <c r="F5824" s="65" t="s">
        <v>3492</v>
      </c>
      <c r="G5824" s="65" t="s">
        <v>3492</v>
      </c>
      <c r="H5824" s="65" t="s">
        <v>1994</v>
      </c>
      <c r="I5824" s="65" t="s">
        <v>1995</v>
      </c>
      <c r="J5824" s="65" t="s">
        <v>1996</v>
      </c>
      <c r="K5824" s="65" t="s">
        <v>32</v>
      </c>
      <c r="L5824" s="65" t="s">
        <v>3492</v>
      </c>
      <c r="M5824" s="65"/>
      <c r="N5824" s="65" t="s">
        <v>57</v>
      </c>
      <c r="O5824" s="65" t="s">
        <v>80</v>
      </c>
      <c r="P5824" s="10">
        <v>0</v>
      </c>
      <c r="Q5824" s="162" t="s">
        <v>3493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3264</v>
      </c>
      <c r="AI5824" t="e">
        <v>#N/A</v>
      </c>
    </row>
    <row r="5825" spans="1:35" ht="14.25" hidden="1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3492</v>
      </c>
      <c r="F5825" s="65" t="s">
        <v>3492</v>
      </c>
      <c r="G5825" s="65" t="s">
        <v>3492</v>
      </c>
      <c r="H5825" s="65" t="s">
        <v>1994</v>
      </c>
      <c r="I5825" s="65" t="s">
        <v>1995</v>
      </c>
      <c r="J5825" s="65" t="s">
        <v>1996</v>
      </c>
      <c r="K5825" s="65" t="s">
        <v>32</v>
      </c>
      <c r="L5825" s="65" t="s">
        <v>3492</v>
      </c>
      <c r="M5825" s="65"/>
      <c r="N5825" s="65" t="s">
        <v>57</v>
      </c>
      <c r="O5825" s="65" t="s">
        <v>80</v>
      </c>
      <c r="P5825" s="10">
        <v>0</v>
      </c>
      <c r="Q5825" s="162" t="s">
        <v>3494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3264</v>
      </c>
      <c r="AI5825" t="e">
        <v>#N/A</v>
      </c>
    </row>
    <row r="5826" spans="1:35" ht="14.25" hidden="1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1994</v>
      </c>
      <c r="I5826" s="65" t="s">
        <v>1995</v>
      </c>
      <c r="J5826" s="65" t="s">
        <v>1996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2733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3264</v>
      </c>
      <c r="AI5826" t="e">
        <v>#N/A</v>
      </c>
    </row>
    <row r="5827" spans="1:35" ht="14.25" hidden="1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1994</v>
      </c>
      <c r="I5827" s="65" t="s">
        <v>1995</v>
      </c>
      <c r="J5827" s="65" t="s">
        <v>1996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2094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hidden="1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2088</v>
      </c>
      <c r="F5828" s="65" t="s">
        <v>2089</v>
      </c>
      <c r="G5828" s="65" t="s">
        <v>2088</v>
      </c>
      <c r="H5828" s="65" t="s">
        <v>1994</v>
      </c>
      <c r="I5828" s="65" t="s">
        <v>1995</v>
      </c>
      <c r="J5828" s="65" t="s">
        <v>1996</v>
      </c>
      <c r="K5828" s="65" t="s">
        <v>32</v>
      </c>
      <c r="L5828" s="65" t="s">
        <v>2088</v>
      </c>
      <c r="M5828" s="65"/>
      <c r="N5828" s="65" t="s">
        <v>40</v>
      </c>
      <c r="O5828" s="65" t="s">
        <v>80</v>
      </c>
      <c r="P5828" s="10">
        <v>0</v>
      </c>
      <c r="Q5828" s="162" t="s">
        <v>2090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hidden="1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2116</v>
      </c>
      <c r="F5829" s="65" t="s">
        <v>2116</v>
      </c>
      <c r="G5829" s="65" t="s">
        <v>2116</v>
      </c>
      <c r="H5829" s="65" t="s">
        <v>1994</v>
      </c>
      <c r="I5829" s="65" t="s">
        <v>1995</v>
      </c>
      <c r="J5829" s="65" t="s">
        <v>1996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2117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hidden="1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2154</v>
      </c>
      <c r="F5830" s="65" t="s">
        <v>2155</v>
      </c>
      <c r="G5830" s="65" t="s">
        <v>2154</v>
      </c>
      <c r="H5830" s="65" t="s">
        <v>1994</v>
      </c>
      <c r="I5830" s="65" t="s">
        <v>1995</v>
      </c>
      <c r="J5830" s="65" t="s">
        <v>1996</v>
      </c>
      <c r="K5830" s="65" t="s">
        <v>32</v>
      </c>
      <c r="L5830" s="65" t="s">
        <v>2156</v>
      </c>
      <c r="M5830" s="65"/>
      <c r="N5830" s="65" t="s">
        <v>40</v>
      </c>
      <c r="O5830" s="65" t="s">
        <v>41</v>
      </c>
      <c r="P5830" s="10">
        <v>0.02</v>
      </c>
      <c r="Q5830" s="162" t="s">
        <v>2157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hidden="1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2215</v>
      </c>
      <c r="F5831" s="65" t="s">
        <v>2215</v>
      </c>
      <c r="G5831" s="65" t="s">
        <v>2215</v>
      </c>
      <c r="H5831" s="65" t="s">
        <v>1994</v>
      </c>
      <c r="I5831" s="65" t="s">
        <v>1995</v>
      </c>
      <c r="J5831" s="65" t="s">
        <v>1996</v>
      </c>
      <c r="K5831" s="65" t="s">
        <v>32</v>
      </c>
      <c r="L5831" s="65" t="s">
        <v>2215</v>
      </c>
      <c r="M5831" s="65"/>
      <c r="N5831" s="65" t="s">
        <v>57</v>
      </c>
      <c r="O5831" s="65" t="s">
        <v>41</v>
      </c>
      <c r="P5831" s="10">
        <v>0.08</v>
      </c>
      <c r="Q5831" s="162" t="s">
        <v>2216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hidden="1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2215</v>
      </c>
      <c r="F5832" s="65" t="s">
        <v>2215</v>
      </c>
      <c r="G5832" s="65" t="s">
        <v>2215</v>
      </c>
      <c r="H5832" s="65" t="s">
        <v>1994</v>
      </c>
      <c r="I5832" s="65" t="s">
        <v>1995</v>
      </c>
      <c r="J5832" s="65" t="s">
        <v>1996</v>
      </c>
      <c r="K5832" s="65" t="s">
        <v>32</v>
      </c>
      <c r="L5832" s="65" t="s">
        <v>2215</v>
      </c>
      <c r="M5832" s="65"/>
      <c r="N5832" s="65" t="s">
        <v>57</v>
      </c>
      <c r="O5832" s="65" t="s">
        <v>41</v>
      </c>
      <c r="P5832" s="10">
        <v>0.08</v>
      </c>
      <c r="Q5832" s="162" t="s">
        <v>2218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hidden="1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1994</v>
      </c>
      <c r="I5833" s="65" t="s">
        <v>1995</v>
      </c>
      <c r="J5833" s="65" t="s">
        <v>1996</v>
      </c>
      <c r="K5833" s="65" t="s">
        <v>32</v>
      </c>
      <c r="L5833" s="65" t="s">
        <v>2332</v>
      </c>
      <c r="M5833" s="65"/>
      <c r="N5833" s="65" t="s">
        <v>40</v>
      </c>
      <c r="O5833" s="65" t="s">
        <v>41</v>
      </c>
      <c r="P5833" s="10">
        <v>0.02</v>
      </c>
      <c r="Q5833" s="162" t="s">
        <v>2333</v>
      </c>
      <c r="R5833" s="65" t="s">
        <v>4033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hidden="1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2310</v>
      </c>
      <c r="F5834" s="65" t="s">
        <v>2310</v>
      </c>
      <c r="G5834" s="65" t="s">
        <v>2310</v>
      </c>
      <c r="H5834" s="65" t="s">
        <v>1994</v>
      </c>
      <c r="I5834" s="65" t="s">
        <v>1995</v>
      </c>
      <c r="J5834" s="65" t="s">
        <v>1996</v>
      </c>
      <c r="K5834" s="65" t="s">
        <v>32</v>
      </c>
      <c r="L5834" s="65" t="s">
        <v>2310</v>
      </c>
      <c r="M5834" s="65"/>
      <c r="N5834" s="65" t="s">
        <v>40</v>
      </c>
      <c r="O5834" s="65" t="s">
        <v>80</v>
      </c>
      <c r="P5834" s="10">
        <v>0</v>
      </c>
      <c r="Q5834" s="162" t="s">
        <v>2311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hidden="1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1744</v>
      </c>
      <c r="F5835" s="65" t="s">
        <v>1744</v>
      </c>
      <c r="G5835" s="65" t="s">
        <v>1744</v>
      </c>
      <c r="H5835" s="65" t="s">
        <v>1994</v>
      </c>
      <c r="I5835" s="65" t="s">
        <v>1995</v>
      </c>
      <c r="J5835" s="65" t="s">
        <v>1996</v>
      </c>
      <c r="K5835" s="65" t="s">
        <v>32</v>
      </c>
      <c r="L5835" s="65" t="s">
        <v>1744</v>
      </c>
      <c r="M5835" s="65"/>
      <c r="N5835" s="65" t="s">
        <v>40</v>
      </c>
      <c r="O5835" s="65" t="s">
        <v>80</v>
      </c>
      <c r="P5835" s="10">
        <v>0</v>
      </c>
      <c r="Q5835" s="162" t="s">
        <v>2318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hidden="1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2349</v>
      </c>
      <c r="F5836" s="65" t="s">
        <v>2349</v>
      </c>
      <c r="G5836" s="65" t="s">
        <v>2349</v>
      </c>
      <c r="H5836" s="65" t="s">
        <v>1994</v>
      </c>
      <c r="I5836" s="65" t="s">
        <v>1995</v>
      </c>
      <c r="J5836" s="65" t="s">
        <v>1996</v>
      </c>
      <c r="K5836" s="65" t="s">
        <v>32</v>
      </c>
      <c r="L5836" s="65" t="s">
        <v>2350</v>
      </c>
      <c r="M5836" s="65"/>
      <c r="N5836" s="65" t="s">
        <v>57</v>
      </c>
      <c r="O5836" s="65" t="s">
        <v>41</v>
      </c>
      <c r="P5836" s="10">
        <v>0.04</v>
      </c>
      <c r="Q5836" s="162" t="s">
        <v>2351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hidden="1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2360</v>
      </c>
      <c r="F5837" s="65" t="s">
        <v>2360</v>
      </c>
      <c r="G5837" s="65" t="s">
        <v>2360</v>
      </c>
      <c r="H5837" s="65" t="s">
        <v>1994</v>
      </c>
      <c r="I5837" s="65" t="s">
        <v>1995</v>
      </c>
      <c r="J5837" s="65" t="s">
        <v>1996</v>
      </c>
      <c r="K5837" s="65" t="s">
        <v>32</v>
      </c>
      <c r="L5837" s="65" t="s">
        <v>2360</v>
      </c>
      <c r="M5837" s="65"/>
      <c r="N5837" s="65" t="s">
        <v>40</v>
      </c>
      <c r="O5837" s="65" t="s">
        <v>80</v>
      </c>
      <c r="P5837" s="10">
        <v>0</v>
      </c>
      <c r="Q5837" s="162" t="s">
        <v>2361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hidden="1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3474</v>
      </c>
      <c r="F5838" s="65" t="s">
        <v>3474</v>
      </c>
      <c r="G5838" s="65" t="s">
        <v>3474</v>
      </c>
      <c r="H5838" s="65" t="s">
        <v>1994</v>
      </c>
      <c r="I5838" s="65" t="s">
        <v>1995</v>
      </c>
      <c r="J5838" s="65" t="s">
        <v>1996</v>
      </c>
      <c r="K5838" s="65" t="s">
        <v>32</v>
      </c>
      <c r="L5838" s="65" t="s">
        <v>3474</v>
      </c>
      <c r="M5838" s="65"/>
      <c r="N5838" s="65" t="s">
        <v>40</v>
      </c>
      <c r="O5838" s="65" t="s">
        <v>80</v>
      </c>
      <c r="P5838" s="10">
        <v>0</v>
      </c>
      <c r="Q5838" s="162" t="s">
        <v>3475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hidden="1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1994</v>
      </c>
      <c r="I5839" s="65" t="s">
        <v>1995</v>
      </c>
      <c r="J5839" s="65" t="s">
        <v>1996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2407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hidden="1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1790</v>
      </c>
      <c r="F5840" s="65" t="s">
        <v>1790</v>
      </c>
      <c r="G5840" s="65" t="s">
        <v>1790</v>
      </c>
      <c r="H5840" s="65" t="s">
        <v>1994</v>
      </c>
      <c r="I5840" s="65" t="s">
        <v>1995</v>
      </c>
      <c r="J5840" s="65" t="s">
        <v>1996</v>
      </c>
      <c r="K5840" s="65" t="s">
        <v>32</v>
      </c>
      <c r="L5840" s="65" t="s">
        <v>1790</v>
      </c>
      <c r="M5840" s="65"/>
      <c r="N5840" s="65" t="s">
        <v>40</v>
      </c>
      <c r="O5840" s="65" t="s">
        <v>41</v>
      </c>
      <c r="P5840" s="10">
        <v>0.02</v>
      </c>
      <c r="Q5840" s="162" t="s">
        <v>2458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hidden="1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2468</v>
      </c>
      <c r="F5841" s="65" t="s">
        <v>2468</v>
      </c>
      <c r="G5841" s="65" t="s">
        <v>2468</v>
      </c>
      <c r="H5841" s="65" t="s">
        <v>1994</v>
      </c>
      <c r="I5841" s="65" t="s">
        <v>1995</v>
      </c>
      <c r="J5841" s="65" t="s">
        <v>1996</v>
      </c>
      <c r="K5841" s="65" t="s">
        <v>32</v>
      </c>
      <c r="L5841" s="65" t="s">
        <v>2469</v>
      </c>
      <c r="M5841" s="65"/>
      <c r="N5841" s="65" t="s">
        <v>40</v>
      </c>
      <c r="O5841" s="65" t="s">
        <v>80</v>
      </c>
      <c r="P5841" s="10">
        <v>0</v>
      </c>
      <c r="Q5841" s="162" t="s">
        <v>2470</v>
      </c>
      <c r="R5841" s="65" t="s">
        <v>4039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hidden="1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2449</v>
      </c>
      <c r="F5842" s="65" t="s">
        <v>2449</v>
      </c>
      <c r="G5842" s="65" t="s">
        <v>2449</v>
      </c>
      <c r="H5842" s="65" t="s">
        <v>1994</v>
      </c>
      <c r="I5842" s="65" t="s">
        <v>1995</v>
      </c>
      <c r="J5842" s="65" t="s">
        <v>1996</v>
      </c>
      <c r="K5842" s="65" t="s">
        <v>32</v>
      </c>
      <c r="L5842" s="65" t="s">
        <v>2449</v>
      </c>
      <c r="M5842" s="65"/>
      <c r="N5842" s="65" t="s">
        <v>57</v>
      </c>
      <c r="O5842" s="65" t="s">
        <v>80</v>
      </c>
      <c r="P5842" s="10">
        <v>0</v>
      </c>
      <c r="Q5842" s="162" t="s">
        <v>3476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hidden="1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2482</v>
      </c>
      <c r="F5843" s="65" t="s">
        <v>2482</v>
      </c>
      <c r="G5843" s="65" t="s">
        <v>2482</v>
      </c>
      <c r="H5843" s="65" t="s">
        <v>1994</v>
      </c>
      <c r="I5843" s="65" t="s">
        <v>1995</v>
      </c>
      <c r="J5843" s="65" t="s">
        <v>1996</v>
      </c>
      <c r="K5843" s="65" t="s">
        <v>32</v>
      </c>
      <c r="L5843" s="65" t="s">
        <v>2482</v>
      </c>
      <c r="M5843" s="65"/>
      <c r="N5843" s="65" t="s">
        <v>40</v>
      </c>
      <c r="O5843" s="65" t="s">
        <v>41</v>
      </c>
      <c r="P5843" s="10">
        <v>0.02</v>
      </c>
      <c r="Q5843" s="162" t="s">
        <v>2483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hidden="1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2428</v>
      </c>
      <c r="F5844" s="65" t="s">
        <v>2428</v>
      </c>
      <c r="G5844" s="65" t="s">
        <v>2428</v>
      </c>
      <c r="H5844" s="65" t="s">
        <v>1994</v>
      </c>
      <c r="I5844" s="65" t="s">
        <v>1995</v>
      </c>
      <c r="J5844" s="65" t="s">
        <v>1996</v>
      </c>
      <c r="K5844" s="65" t="s">
        <v>32</v>
      </c>
      <c r="L5844" s="65" t="s">
        <v>2410</v>
      </c>
      <c r="M5844" s="65"/>
      <c r="N5844" s="65" t="s">
        <v>57</v>
      </c>
      <c r="O5844" s="65" t="s">
        <v>41</v>
      </c>
      <c r="P5844" s="10">
        <v>0.02</v>
      </c>
      <c r="Q5844" s="162" t="s">
        <v>3477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hidden="1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1994</v>
      </c>
      <c r="I5845" s="65" t="s">
        <v>1995</v>
      </c>
      <c r="J5845" s="65" t="s">
        <v>1996</v>
      </c>
      <c r="K5845" s="65" t="s">
        <v>32</v>
      </c>
      <c r="L5845" s="65" t="s">
        <v>2402</v>
      </c>
      <c r="M5845" s="65"/>
      <c r="N5845" s="65" t="s">
        <v>40</v>
      </c>
      <c r="O5845" s="65" t="s">
        <v>80</v>
      </c>
      <c r="P5845" s="10">
        <v>0</v>
      </c>
      <c r="Q5845" s="162" t="s">
        <v>2403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hidden="1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1811</v>
      </c>
      <c r="F5846" s="65" t="s">
        <v>1811</v>
      </c>
      <c r="G5846" s="65" t="s">
        <v>1811</v>
      </c>
      <c r="H5846" s="65" t="s">
        <v>1994</v>
      </c>
      <c r="I5846" s="65" t="s">
        <v>1995</v>
      </c>
      <c r="J5846" s="65" t="s">
        <v>1996</v>
      </c>
      <c r="K5846" s="65" t="s">
        <v>32</v>
      </c>
      <c r="L5846" s="65" t="s">
        <v>3478</v>
      </c>
      <c r="M5846" s="65"/>
      <c r="N5846" s="65" t="s">
        <v>40</v>
      </c>
      <c r="O5846" s="65" t="s">
        <v>41</v>
      </c>
      <c r="P5846" s="10">
        <v>0.02</v>
      </c>
      <c r="Q5846" s="162" t="s">
        <v>3479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hidden="1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2496</v>
      </c>
      <c r="F5847" s="65" t="s">
        <v>2497</v>
      </c>
      <c r="G5847" s="65" t="s">
        <v>2496</v>
      </c>
      <c r="H5847" s="65" t="s">
        <v>1994</v>
      </c>
      <c r="I5847" s="65" t="s">
        <v>1995</v>
      </c>
      <c r="J5847" s="65" t="s">
        <v>1996</v>
      </c>
      <c r="K5847" s="65" t="s">
        <v>32</v>
      </c>
      <c r="L5847" s="65" t="s">
        <v>2496</v>
      </c>
      <c r="M5847" s="65"/>
      <c r="N5847" s="65" t="s">
        <v>40</v>
      </c>
      <c r="O5847" s="65" t="s">
        <v>80</v>
      </c>
      <c r="P5847" s="10">
        <v>0</v>
      </c>
      <c r="Q5847" s="162" t="s">
        <v>2499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hidden="1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1994</v>
      </c>
      <c r="I5848" s="65" t="s">
        <v>1995</v>
      </c>
      <c r="J5848" s="65" t="s">
        <v>1996</v>
      </c>
      <c r="K5848" s="65" t="s">
        <v>32</v>
      </c>
      <c r="L5848" s="65" t="s">
        <v>2586</v>
      </c>
      <c r="M5848" s="65"/>
      <c r="N5848" s="65" t="s">
        <v>57</v>
      </c>
      <c r="O5848" s="65" t="s">
        <v>41</v>
      </c>
      <c r="P5848" s="10">
        <v>0.04</v>
      </c>
      <c r="Q5848" s="162" t="s">
        <v>2596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hidden="1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2624</v>
      </c>
      <c r="F5849" s="65" t="s">
        <v>2624</v>
      </c>
      <c r="G5849" s="65" t="s">
        <v>2624</v>
      </c>
      <c r="H5849" s="65" t="s">
        <v>1994</v>
      </c>
      <c r="I5849" s="65" t="s">
        <v>1995</v>
      </c>
      <c r="J5849" s="65" t="s">
        <v>1996</v>
      </c>
      <c r="K5849" s="65" t="s">
        <v>32</v>
      </c>
      <c r="L5849" s="65" t="s">
        <v>2626</v>
      </c>
      <c r="M5849" s="65"/>
      <c r="N5849" s="65" t="s">
        <v>40</v>
      </c>
      <c r="O5849" s="65" t="s">
        <v>80</v>
      </c>
      <c r="P5849" s="10">
        <v>0</v>
      </c>
      <c r="Q5849" s="162" t="s">
        <v>2627</v>
      </c>
      <c r="R5849" s="65" t="s">
        <v>4033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hidden="1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1858</v>
      </c>
      <c r="F5850" s="65" t="s">
        <v>1858</v>
      </c>
      <c r="G5850" s="65" t="s">
        <v>1858</v>
      </c>
      <c r="H5850" s="65" t="s">
        <v>1994</v>
      </c>
      <c r="I5850" s="65" t="s">
        <v>1995</v>
      </c>
      <c r="J5850" s="65" t="s">
        <v>1996</v>
      </c>
      <c r="K5850" s="65" t="s">
        <v>32</v>
      </c>
      <c r="L5850" s="65" t="s">
        <v>1858</v>
      </c>
      <c r="M5850" s="65"/>
      <c r="N5850" s="65" t="s">
        <v>57</v>
      </c>
      <c r="O5850" s="65" t="s">
        <v>41</v>
      </c>
      <c r="P5850" s="10">
        <v>0.08</v>
      </c>
      <c r="Q5850" s="162" t="s">
        <v>2664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hidden="1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1994</v>
      </c>
      <c r="I5851" s="65" t="s">
        <v>1995</v>
      </c>
      <c r="J5851" s="65" t="s">
        <v>1996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2633</v>
      </c>
      <c r="R5851" s="65" t="s">
        <v>4039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hidden="1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1994</v>
      </c>
      <c r="I5852" s="65" t="s">
        <v>1995</v>
      </c>
      <c r="J5852" s="65" t="s">
        <v>1996</v>
      </c>
      <c r="K5852" s="65" t="s">
        <v>32</v>
      </c>
      <c r="L5852" s="65" t="s">
        <v>2649</v>
      </c>
      <c r="M5852" s="65"/>
      <c r="N5852" s="65" t="s">
        <v>40</v>
      </c>
      <c r="O5852" s="65" t="s">
        <v>41</v>
      </c>
      <c r="P5852" s="10">
        <v>0.02</v>
      </c>
      <c r="Q5852" s="162" t="s">
        <v>2650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hidden="1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1994</v>
      </c>
      <c r="I5853" s="65" t="s">
        <v>1995</v>
      </c>
      <c r="J5853" s="65" t="s">
        <v>1996</v>
      </c>
      <c r="K5853" s="65" t="s">
        <v>32</v>
      </c>
      <c r="L5853" s="65" t="s">
        <v>2651</v>
      </c>
      <c r="M5853" s="65"/>
      <c r="N5853" s="65" t="s">
        <v>40</v>
      </c>
      <c r="O5853" s="65" t="s">
        <v>41</v>
      </c>
      <c r="P5853" s="10">
        <v>0.02</v>
      </c>
      <c r="Q5853" s="162" t="s">
        <v>2652</v>
      </c>
      <c r="R5853" s="65" t="s">
        <v>4039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hidden="1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1994</v>
      </c>
      <c r="I5854" s="65" t="s">
        <v>1995</v>
      </c>
      <c r="J5854" s="65" t="s">
        <v>1996</v>
      </c>
      <c r="K5854" s="65" t="s">
        <v>32</v>
      </c>
      <c r="L5854" s="65" t="s">
        <v>2698</v>
      </c>
      <c r="M5854" s="65"/>
      <c r="N5854" s="65" t="s">
        <v>40</v>
      </c>
      <c r="O5854" s="65" t="s">
        <v>41</v>
      </c>
      <c r="P5854" s="10">
        <v>0.02</v>
      </c>
      <c r="Q5854" s="162" t="s">
        <v>2699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hidden="1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1994</v>
      </c>
      <c r="I5855" s="65" t="s">
        <v>1995</v>
      </c>
      <c r="J5855" s="65" t="s">
        <v>1996</v>
      </c>
      <c r="K5855" s="65" t="s">
        <v>32</v>
      </c>
      <c r="L5855" s="65" t="s">
        <v>2707</v>
      </c>
      <c r="M5855" s="65"/>
      <c r="N5855" s="65" t="s">
        <v>40</v>
      </c>
      <c r="O5855" s="65" t="s">
        <v>41</v>
      </c>
      <c r="P5855" s="10">
        <v>0.04</v>
      </c>
      <c r="Q5855" s="162" t="s">
        <v>2708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hidden="1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1994</v>
      </c>
      <c r="I5856" s="65" t="s">
        <v>1995</v>
      </c>
      <c r="J5856" s="65" t="s">
        <v>1996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2666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hidden="1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2832</v>
      </c>
      <c r="F5857" s="65" t="s">
        <v>2832</v>
      </c>
      <c r="G5857" s="65" t="s">
        <v>2832</v>
      </c>
      <c r="H5857" s="65" t="s">
        <v>1994</v>
      </c>
      <c r="I5857" s="65" t="s">
        <v>1995</v>
      </c>
      <c r="J5857" s="65" t="s">
        <v>1996</v>
      </c>
      <c r="K5857" s="65" t="s">
        <v>32</v>
      </c>
      <c r="L5857" s="65" t="s">
        <v>2832</v>
      </c>
      <c r="M5857" s="65"/>
      <c r="N5857" s="65" t="s">
        <v>40</v>
      </c>
      <c r="O5857" s="65" t="s">
        <v>41</v>
      </c>
      <c r="P5857" s="10">
        <v>0.02</v>
      </c>
      <c r="Q5857" s="162" t="s">
        <v>2833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hidden="1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3490</v>
      </c>
      <c r="F5858" s="65" t="s">
        <v>3490</v>
      </c>
      <c r="G5858" s="65" t="s">
        <v>3490</v>
      </c>
      <c r="H5858" s="65" t="s">
        <v>1994</v>
      </c>
      <c r="I5858" s="65" t="s">
        <v>1995</v>
      </c>
      <c r="J5858" s="65" t="s">
        <v>1996</v>
      </c>
      <c r="K5858" s="65" t="s">
        <v>32</v>
      </c>
      <c r="L5858" s="65" t="s">
        <v>3490</v>
      </c>
      <c r="M5858" s="65"/>
      <c r="N5858" s="65" t="s">
        <v>40</v>
      </c>
      <c r="O5858" s="65" t="s">
        <v>80</v>
      </c>
      <c r="P5858" s="10">
        <v>0</v>
      </c>
      <c r="Q5858" s="162" t="s">
        <v>3491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hidden="1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2758</v>
      </c>
      <c r="F5859" s="65" t="s">
        <v>2758</v>
      </c>
      <c r="G5859" s="65" t="s">
        <v>2758</v>
      </c>
      <c r="H5859" s="65" t="s">
        <v>1994</v>
      </c>
      <c r="I5859" s="65" t="s">
        <v>1995</v>
      </c>
      <c r="J5859" s="65" t="s">
        <v>1996</v>
      </c>
      <c r="K5859" s="65" t="s">
        <v>32</v>
      </c>
      <c r="L5859" s="65" t="s">
        <v>2758</v>
      </c>
      <c r="M5859" s="65"/>
      <c r="N5859" s="65" t="s">
        <v>40</v>
      </c>
      <c r="O5859" s="8" t="s">
        <v>41</v>
      </c>
      <c r="P5859" s="24">
        <v>0.02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2142.8431372549016</v>
      </c>
      <c r="X5859" s="13"/>
      <c r="Y5859" s="13">
        <f t="shared" si="732"/>
        <v>0</v>
      </c>
      <c r="Z5859" s="14">
        <f t="shared" si="734"/>
        <v>2142.8431372549016</v>
      </c>
      <c r="AA5859" s="13">
        <f t="shared" si="731"/>
        <v>42.856862745098169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hidden="1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4069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hidden="1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4036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hidden="1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4069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hidden="1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4069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hidden="1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4069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hidden="1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4069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hidden="1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4036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hidden="1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4069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hidden="1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4069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hidden="1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4069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hidden="1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4069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hidden="1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4069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hidden="1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4069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hidden="1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4069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hidden="1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4069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hidden="1" customHeight="1">
      <c r="A5875" s="7">
        <v>43891</v>
      </c>
      <c r="B5875" s="65" t="s">
        <v>1919</v>
      </c>
      <c r="C5875" s="65" t="s">
        <v>188</v>
      </c>
      <c r="D5875" s="65" t="s">
        <v>364</v>
      </c>
      <c r="E5875" s="65" t="s">
        <v>1920</v>
      </c>
      <c r="F5875" s="65" t="s">
        <v>1921</v>
      </c>
      <c r="G5875" s="65" t="s">
        <v>1922</v>
      </c>
      <c r="H5875" s="65" t="s">
        <v>223</v>
      </c>
      <c r="I5875" s="65" t="s">
        <v>4069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1923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hidden="1" customHeight="1">
      <c r="A5876" s="7">
        <v>43891</v>
      </c>
      <c r="B5876" s="65" t="s">
        <v>1928</v>
      </c>
      <c r="C5876" s="65" t="s">
        <v>1329</v>
      </c>
      <c r="D5876" s="65" t="s">
        <v>1440</v>
      </c>
      <c r="E5876" s="65" t="s">
        <v>1953</v>
      </c>
      <c r="F5876" s="65" t="s">
        <v>1954</v>
      </c>
      <c r="G5876" s="65" t="s">
        <v>1931</v>
      </c>
      <c r="H5876" s="65" t="s">
        <v>335</v>
      </c>
      <c r="I5876" s="65" t="s">
        <v>4069</v>
      </c>
      <c r="J5876" s="65"/>
      <c r="K5876" s="65"/>
      <c r="L5876" s="65" t="s">
        <v>1953</v>
      </c>
      <c r="M5876" s="65"/>
      <c r="N5876" s="65" t="s">
        <v>40</v>
      </c>
      <c r="O5876" s="65" t="s">
        <v>41</v>
      </c>
      <c r="P5876" s="10">
        <v>0.02</v>
      </c>
      <c r="Q5876" s="162" t="s">
        <v>1955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hidden="1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1993</v>
      </c>
      <c r="F5877" s="65" t="s">
        <v>1993</v>
      </c>
      <c r="G5877" s="65" t="s">
        <v>1993</v>
      </c>
      <c r="H5877" s="65" t="s">
        <v>1994</v>
      </c>
      <c r="I5877" s="65" t="s">
        <v>1995</v>
      </c>
      <c r="J5877" s="65" t="s">
        <v>1996</v>
      </c>
      <c r="K5877" s="65" t="s">
        <v>32</v>
      </c>
      <c r="L5877" s="65" t="s">
        <v>1993</v>
      </c>
      <c r="M5877" s="65"/>
      <c r="N5877" s="65" t="s">
        <v>40</v>
      </c>
      <c r="O5877" s="65" t="s">
        <v>41</v>
      </c>
      <c r="P5877" s="10">
        <v>0.04</v>
      </c>
      <c r="Q5877" s="162" t="s">
        <v>1997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hidden="1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1993</v>
      </c>
      <c r="F5878" s="65" t="s">
        <v>1993</v>
      </c>
      <c r="G5878" s="65" t="s">
        <v>1993</v>
      </c>
      <c r="H5878" s="65" t="s">
        <v>1994</v>
      </c>
      <c r="I5878" s="65" t="s">
        <v>1995</v>
      </c>
      <c r="J5878" s="65" t="s">
        <v>1996</v>
      </c>
      <c r="K5878" s="65" t="s">
        <v>32</v>
      </c>
      <c r="L5878" s="65" t="s">
        <v>1993</v>
      </c>
      <c r="M5878" s="65"/>
      <c r="N5878" s="65" t="s">
        <v>331</v>
      </c>
      <c r="O5878" s="65" t="s">
        <v>41</v>
      </c>
      <c r="P5878" s="10">
        <v>0.1</v>
      </c>
      <c r="Q5878" s="162" t="s">
        <v>1997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hidden="1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1993</v>
      </c>
      <c r="F5879" s="65" t="s">
        <v>1993</v>
      </c>
      <c r="G5879" s="65" t="s">
        <v>1993</v>
      </c>
      <c r="H5879" s="65" t="s">
        <v>1994</v>
      </c>
      <c r="I5879" s="65" t="s">
        <v>1995</v>
      </c>
      <c r="J5879" s="65" t="s">
        <v>1996</v>
      </c>
      <c r="K5879" s="65" t="s">
        <v>32</v>
      </c>
      <c r="L5879" s="65" t="s">
        <v>1998</v>
      </c>
      <c r="M5879" s="65"/>
      <c r="N5879" s="65" t="s">
        <v>40</v>
      </c>
      <c r="O5879" s="65" t="s">
        <v>41</v>
      </c>
      <c r="P5879" s="10">
        <v>0.04</v>
      </c>
      <c r="Q5879" s="162" t="s">
        <v>1999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hidden="1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1994</v>
      </c>
      <c r="I5880" s="65" t="s">
        <v>1995</v>
      </c>
      <c r="J5880" s="65" t="s">
        <v>1996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2000</v>
      </c>
      <c r="R5880" s="65" t="s">
        <v>4039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4070</v>
      </c>
      <c r="AF5880" s="65"/>
      <c r="AG5880" s="123" t="s">
        <v>51</v>
      </c>
      <c r="AH5880" s="10">
        <v>0</v>
      </c>
      <c r="AI5880" t="e">
        <v>#N/A</v>
      </c>
    </row>
    <row r="5881" spans="1:35" ht="14.25" hidden="1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2002</v>
      </c>
      <c r="G5881" s="65" t="s">
        <v>223</v>
      </c>
      <c r="H5881" s="65" t="s">
        <v>1994</v>
      </c>
      <c r="I5881" s="65" t="s">
        <v>1995</v>
      </c>
      <c r="J5881" s="65" t="s">
        <v>1996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2000</v>
      </c>
      <c r="R5881" s="65" t="s">
        <v>4039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hidden="1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1994</v>
      </c>
      <c r="I5882" s="65" t="s">
        <v>1995</v>
      </c>
      <c r="J5882" s="65" t="s">
        <v>1996</v>
      </c>
      <c r="K5882" s="65" t="s">
        <v>32</v>
      </c>
      <c r="L5882" s="65" t="s">
        <v>2004</v>
      </c>
      <c r="M5882" s="65"/>
      <c r="N5882" s="65" t="s">
        <v>57</v>
      </c>
      <c r="O5882" s="65" t="s">
        <v>41</v>
      </c>
      <c r="P5882" s="10">
        <v>0.1</v>
      </c>
      <c r="Q5882" s="162" t="s">
        <v>2005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hidden="1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1994</v>
      </c>
      <c r="I5883" s="65" t="s">
        <v>1995</v>
      </c>
      <c r="J5883" s="65" t="s">
        <v>1996</v>
      </c>
      <c r="K5883" s="65" t="s">
        <v>32</v>
      </c>
      <c r="L5883" s="65" t="s">
        <v>2006</v>
      </c>
      <c r="M5883" s="65"/>
      <c r="N5883" s="65" t="s">
        <v>57</v>
      </c>
      <c r="O5883" s="65" t="s">
        <v>41</v>
      </c>
      <c r="P5883" s="10">
        <v>0.1</v>
      </c>
      <c r="Q5883" s="162" t="s">
        <v>2007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hidden="1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1994</v>
      </c>
      <c r="I5884" s="65" t="s">
        <v>1995</v>
      </c>
      <c r="J5884" s="65" t="s">
        <v>1996</v>
      </c>
      <c r="K5884" s="65" t="s">
        <v>32</v>
      </c>
      <c r="L5884" s="65" t="s">
        <v>2006</v>
      </c>
      <c r="M5884" s="65"/>
      <c r="N5884" s="65" t="s">
        <v>57</v>
      </c>
      <c r="O5884" s="65" t="s">
        <v>41</v>
      </c>
      <c r="P5884" s="10">
        <v>0.1</v>
      </c>
      <c r="Q5884" s="162" t="s">
        <v>2008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hidden="1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1994</v>
      </c>
      <c r="I5885" s="65" t="s">
        <v>1995</v>
      </c>
      <c r="J5885" s="65" t="s">
        <v>1996</v>
      </c>
      <c r="K5885" s="65" t="s">
        <v>32</v>
      </c>
      <c r="L5885" s="65" t="s">
        <v>2006</v>
      </c>
      <c r="M5885" s="65"/>
      <c r="N5885" s="65" t="s">
        <v>57</v>
      </c>
      <c r="O5885" s="65" t="s">
        <v>41</v>
      </c>
      <c r="P5885" s="10">
        <v>0.1</v>
      </c>
      <c r="Q5885" s="162" t="s">
        <v>2009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hidden="1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1994</v>
      </c>
      <c r="I5886" s="65" t="s">
        <v>1995</v>
      </c>
      <c r="J5886" s="65" t="s">
        <v>1996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2010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hidden="1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1994</v>
      </c>
      <c r="I5887" s="65" t="s">
        <v>1995</v>
      </c>
      <c r="J5887" s="65" t="s">
        <v>1996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2010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hidden="1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1994</v>
      </c>
      <c r="I5888" s="65" t="s">
        <v>1995</v>
      </c>
      <c r="J5888" s="65" t="s">
        <v>1996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2012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hidden="1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2017</v>
      </c>
      <c r="F5889" s="65" t="s">
        <v>2017</v>
      </c>
      <c r="G5889" s="65" t="s">
        <v>2017</v>
      </c>
      <c r="H5889" s="65" t="s">
        <v>1994</v>
      </c>
      <c r="I5889" s="65" t="s">
        <v>1995</v>
      </c>
      <c r="J5889" s="65" t="s">
        <v>1996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2018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hidden="1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2019</v>
      </c>
      <c r="F5890" s="65" t="s">
        <v>2019</v>
      </c>
      <c r="G5890" s="65" t="s">
        <v>2019</v>
      </c>
      <c r="H5890" s="65" t="s">
        <v>1994</v>
      </c>
      <c r="I5890" s="65" t="s">
        <v>1995</v>
      </c>
      <c r="J5890" s="65" t="s">
        <v>1996</v>
      </c>
      <c r="K5890" s="65" t="s">
        <v>32</v>
      </c>
      <c r="L5890" s="65" t="s">
        <v>2020</v>
      </c>
      <c r="M5890" s="65"/>
      <c r="N5890" s="65" t="s">
        <v>57</v>
      </c>
      <c r="O5890" s="65" t="s">
        <v>41</v>
      </c>
      <c r="P5890" s="10">
        <v>0.12</v>
      </c>
      <c r="Q5890" s="162" t="s">
        <v>2021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hidden="1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2022</v>
      </c>
      <c r="F5891" s="65" t="s">
        <v>2022</v>
      </c>
      <c r="G5891" s="65" t="s">
        <v>2022</v>
      </c>
      <c r="H5891" s="65" t="s">
        <v>1994</v>
      </c>
      <c r="I5891" s="65" t="s">
        <v>1995</v>
      </c>
      <c r="J5891" s="65" t="s">
        <v>1996</v>
      </c>
      <c r="K5891" s="65" t="s">
        <v>32</v>
      </c>
      <c r="L5891" s="65" t="s">
        <v>2023</v>
      </c>
      <c r="M5891" s="65"/>
      <c r="N5891" s="65" t="s">
        <v>40</v>
      </c>
      <c r="O5891" s="65" t="s">
        <v>80</v>
      </c>
      <c r="P5891" s="10">
        <v>0</v>
      </c>
      <c r="Q5891" s="162" t="s">
        <v>2024</v>
      </c>
      <c r="R5891" s="65" t="s">
        <v>4071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hidden="1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2022</v>
      </c>
      <c r="F5892" s="65" t="s">
        <v>2022</v>
      </c>
      <c r="G5892" s="65" t="s">
        <v>2022</v>
      </c>
      <c r="H5892" s="65" t="s">
        <v>1994</v>
      </c>
      <c r="I5892" s="65" t="s">
        <v>1995</v>
      </c>
      <c r="J5892" s="65" t="s">
        <v>1996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2025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hidden="1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2022</v>
      </c>
      <c r="F5893" s="65" t="s">
        <v>2022</v>
      </c>
      <c r="G5893" s="65" t="s">
        <v>2022</v>
      </c>
      <c r="H5893" s="65" t="s">
        <v>1994</v>
      </c>
      <c r="I5893" s="65" t="s">
        <v>1995</v>
      </c>
      <c r="J5893" s="65" t="s">
        <v>1996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2026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hidden="1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2022</v>
      </c>
      <c r="F5894" s="65" t="s">
        <v>2022</v>
      </c>
      <c r="G5894" s="65" t="s">
        <v>2022</v>
      </c>
      <c r="H5894" s="65" t="s">
        <v>1994</v>
      </c>
      <c r="I5894" s="65" t="s">
        <v>1995</v>
      </c>
      <c r="J5894" s="65" t="s">
        <v>1996</v>
      </c>
      <c r="K5894" s="65" t="s">
        <v>32</v>
      </c>
      <c r="L5894" s="65" t="s">
        <v>2027</v>
      </c>
      <c r="M5894" s="65"/>
      <c r="N5894" s="65" t="s">
        <v>40</v>
      </c>
      <c r="O5894" s="65" t="s">
        <v>80</v>
      </c>
      <c r="P5894" s="10">
        <v>0</v>
      </c>
      <c r="Q5894" s="162" t="s">
        <v>2028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hidden="1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2022</v>
      </c>
      <c r="F5895" s="65" t="s">
        <v>2022</v>
      </c>
      <c r="G5895" s="65" t="s">
        <v>2022</v>
      </c>
      <c r="H5895" s="65" t="s">
        <v>1994</v>
      </c>
      <c r="I5895" s="65" t="s">
        <v>1995</v>
      </c>
      <c r="J5895" s="65" t="s">
        <v>1996</v>
      </c>
      <c r="K5895" s="65" t="s">
        <v>32</v>
      </c>
      <c r="L5895" s="65" t="s">
        <v>2029</v>
      </c>
      <c r="M5895" s="65"/>
      <c r="N5895" s="65" t="s">
        <v>40</v>
      </c>
      <c r="O5895" s="65" t="s">
        <v>80</v>
      </c>
      <c r="P5895" s="10">
        <v>0</v>
      </c>
      <c r="Q5895" s="162" t="s">
        <v>2030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hidden="1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2022</v>
      </c>
      <c r="F5896" s="65" t="s">
        <v>2022</v>
      </c>
      <c r="G5896" s="65" t="s">
        <v>2022</v>
      </c>
      <c r="H5896" s="65" t="s">
        <v>1994</v>
      </c>
      <c r="I5896" s="65" t="s">
        <v>1995</v>
      </c>
      <c r="J5896" s="65" t="s">
        <v>1996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2031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hidden="1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2022</v>
      </c>
      <c r="F5897" s="65" t="s">
        <v>2022</v>
      </c>
      <c r="G5897" s="65" t="s">
        <v>2022</v>
      </c>
      <c r="H5897" s="65" t="s">
        <v>1994</v>
      </c>
      <c r="I5897" s="65" t="s">
        <v>1995</v>
      </c>
      <c r="J5897" s="65" t="s">
        <v>1996</v>
      </c>
      <c r="K5897" s="65" t="s">
        <v>32</v>
      </c>
      <c r="L5897" s="65" t="s">
        <v>2034</v>
      </c>
      <c r="M5897" s="65"/>
      <c r="N5897" s="65" t="s">
        <v>40</v>
      </c>
      <c r="O5897" s="65" t="s">
        <v>80</v>
      </c>
      <c r="P5897" s="10">
        <v>0</v>
      </c>
      <c r="Q5897" s="162" t="s">
        <v>2035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hidden="1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2022</v>
      </c>
      <c r="F5898" s="65" t="s">
        <v>2022</v>
      </c>
      <c r="G5898" s="65" t="s">
        <v>2022</v>
      </c>
      <c r="H5898" s="65" t="s">
        <v>1994</v>
      </c>
      <c r="I5898" s="65" t="s">
        <v>1995</v>
      </c>
      <c r="J5898" s="65" t="s">
        <v>1996</v>
      </c>
      <c r="K5898" s="65" t="s">
        <v>32</v>
      </c>
      <c r="L5898" s="65" t="s">
        <v>2022</v>
      </c>
      <c r="M5898" s="65"/>
      <c r="N5898" s="65" t="s">
        <v>40</v>
      </c>
      <c r="O5898" s="65" t="s">
        <v>80</v>
      </c>
      <c r="P5898" s="10">
        <v>0</v>
      </c>
      <c r="Q5898" s="162" t="s">
        <v>2038</v>
      </c>
      <c r="R5898" s="65" t="s">
        <v>4033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hidden="1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2022</v>
      </c>
      <c r="F5899" s="65" t="s">
        <v>2022</v>
      </c>
      <c r="G5899" s="65" t="s">
        <v>2022</v>
      </c>
      <c r="H5899" s="65" t="s">
        <v>1994</v>
      </c>
      <c r="I5899" s="65" t="s">
        <v>1995</v>
      </c>
      <c r="J5899" s="65" t="s">
        <v>1996</v>
      </c>
      <c r="K5899" s="65" t="s">
        <v>32</v>
      </c>
      <c r="L5899" s="65" t="s">
        <v>2039</v>
      </c>
      <c r="M5899" s="65"/>
      <c r="N5899" s="65" t="s">
        <v>40</v>
      </c>
      <c r="O5899" s="65" t="s">
        <v>80</v>
      </c>
      <c r="P5899" s="10">
        <v>0</v>
      </c>
      <c r="Q5899" s="162" t="s">
        <v>2040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hidden="1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2039</v>
      </c>
      <c r="F5900" s="65" t="s">
        <v>2041</v>
      </c>
      <c r="G5900" s="65" t="s">
        <v>2039</v>
      </c>
      <c r="H5900" s="65" t="s">
        <v>1994</v>
      </c>
      <c r="I5900" s="65" t="s">
        <v>1995</v>
      </c>
      <c r="J5900" s="65" t="s">
        <v>1996</v>
      </c>
      <c r="K5900" s="65" t="s">
        <v>32</v>
      </c>
      <c r="L5900" s="65" t="s">
        <v>2039</v>
      </c>
      <c r="M5900" s="65"/>
      <c r="N5900" s="65" t="s">
        <v>40</v>
      </c>
      <c r="O5900" s="65" t="s">
        <v>41</v>
      </c>
      <c r="P5900" s="10">
        <v>0.02</v>
      </c>
      <c r="Q5900" s="162" t="s">
        <v>2042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hidden="1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1994</v>
      </c>
      <c r="I5901" s="65" t="s">
        <v>1995</v>
      </c>
      <c r="J5901" s="65" t="s">
        <v>1996</v>
      </c>
      <c r="K5901" s="65" t="s">
        <v>32</v>
      </c>
      <c r="L5901" s="65" t="s">
        <v>2043</v>
      </c>
      <c r="M5901" s="65"/>
      <c r="N5901" s="65" t="s">
        <v>40</v>
      </c>
      <c r="O5901" s="65" t="s">
        <v>80</v>
      </c>
      <c r="P5901" s="10">
        <v>0</v>
      </c>
      <c r="Q5901" s="162" t="s">
        <v>2044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hidden="1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1994</v>
      </c>
      <c r="I5902" s="65" t="s">
        <v>1995</v>
      </c>
      <c r="J5902" s="65" t="s">
        <v>1996</v>
      </c>
      <c r="K5902" s="65" t="s">
        <v>32</v>
      </c>
      <c r="L5902" s="65" t="s">
        <v>2022</v>
      </c>
      <c r="M5902" s="65"/>
      <c r="N5902" s="65" t="s">
        <v>40</v>
      </c>
      <c r="O5902" s="65" t="s">
        <v>149</v>
      </c>
      <c r="P5902" s="10">
        <v>0.02</v>
      </c>
      <c r="Q5902" s="162" t="s">
        <v>2038</v>
      </c>
      <c r="R5902" s="65" t="s">
        <v>4033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hidden="1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1994</v>
      </c>
      <c r="I5903" s="65" t="s">
        <v>1995</v>
      </c>
      <c r="J5903" s="65" t="s">
        <v>1996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2045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hidden="1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2046</v>
      </c>
      <c r="F5904" s="65" t="s">
        <v>2046</v>
      </c>
      <c r="G5904" s="65" t="s">
        <v>2046</v>
      </c>
      <c r="H5904" s="65" t="s">
        <v>1994</v>
      </c>
      <c r="I5904" s="65" t="s">
        <v>1995</v>
      </c>
      <c r="J5904" s="65" t="s">
        <v>1996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2047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hidden="1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2048</v>
      </c>
      <c r="F5905" s="65" t="s">
        <v>2048</v>
      </c>
      <c r="G5905" s="65" t="s">
        <v>2048</v>
      </c>
      <c r="H5905" s="65" t="s">
        <v>1994</v>
      </c>
      <c r="I5905" s="65" t="s">
        <v>1995</v>
      </c>
      <c r="J5905" s="65" t="s">
        <v>1996</v>
      </c>
      <c r="K5905" s="65" t="s">
        <v>32</v>
      </c>
      <c r="L5905" s="65" t="s">
        <v>2049</v>
      </c>
      <c r="M5905" s="65"/>
      <c r="N5905" s="65" t="s">
        <v>57</v>
      </c>
      <c r="O5905" s="65" t="s">
        <v>41</v>
      </c>
      <c r="P5905" s="10">
        <v>0.08</v>
      </c>
      <c r="Q5905" s="162" t="s">
        <v>2050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hidden="1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2048</v>
      </c>
      <c r="F5906" s="65" t="s">
        <v>2048</v>
      </c>
      <c r="G5906" s="65" t="s">
        <v>2048</v>
      </c>
      <c r="H5906" s="65" t="s">
        <v>1994</v>
      </c>
      <c r="I5906" s="65" t="s">
        <v>1995</v>
      </c>
      <c r="J5906" s="65" t="s">
        <v>1996</v>
      </c>
      <c r="K5906" s="65" t="s">
        <v>32</v>
      </c>
      <c r="L5906" s="65" t="s">
        <v>2051</v>
      </c>
      <c r="M5906" s="65"/>
      <c r="N5906" s="65" t="s">
        <v>57</v>
      </c>
      <c r="O5906" s="65" t="s">
        <v>41</v>
      </c>
      <c r="P5906" s="10">
        <v>0.08</v>
      </c>
      <c r="Q5906" s="162" t="s">
        <v>2052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hidden="1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2055</v>
      </c>
      <c r="F5907" s="65" t="s">
        <v>2055</v>
      </c>
      <c r="G5907" s="65" t="s">
        <v>2055</v>
      </c>
      <c r="H5907" s="65" t="s">
        <v>1994</v>
      </c>
      <c r="I5907" s="65" t="s">
        <v>1995</v>
      </c>
      <c r="J5907" s="65" t="s">
        <v>1996</v>
      </c>
      <c r="K5907" s="65" t="s">
        <v>32</v>
      </c>
      <c r="L5907" s="65" t="s">
        <v>2056</v>
      </c>
      <c r="M5907" s="65"/>
      <c r="N5907" s="65" t="s">
        <v>40</v>
      </c>
      <c r="O5907" s="65" t="s">
        <v>80</v>
      </c>
      <c r="P5907" s="10">
        <v>0</v>
      </c>
      <c r="Q5907" s="162" t="s">
        <v>2057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hidden="1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1994</v>
      </c>
      <c r="I5908" s="65" t="s">
        <v>1995</v>
      </c>
      <c r="J5908" s="65" t="s">
        <v>1996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2060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hidden="1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1994</v>
      </c>
      <c r="I5909" s="65" t="s">
        <v>1995</v>
      </c>
      <c r="J5909" s="65" t="s">
        <v>1996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2061</v>
      </c>
      <c r="R5909" s="65"/>
      <c r="S5909" s="122">
        <v>0</v>
      </c>
      <c r="T5909" s="13"/>
      <c r="U5909" s="13">
        <v>0</v>
      </c>
      <c r="V5909" s="13">
        <f t="shared" si="737"/>
        <v>0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hidden="1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1994</v>
      </c>
      <c r="I5910" s="65" t="s">
        <v>1995</v>
      </c>
      <c r="J5910" s="65" t="s">
        <v>1996</v>
      </c>
      <c r="K5910" s="65" t="s">
        <v>32</v>
      </c>
      <c r="L5910" s="65" t="s">
        <v>2062</v>
      </c>
      <c r="M5910" s="65"/>
      <c r="N5910" s="65" t="s">
        <v>57</v>
      </c>
      <c r="O5910" s="65" t="s">
        <v>41</v>
      </c>
      <c r="P5910" s="10">
        <v>0.04</v>
      </c>
      <c r="Q5910" s="162" t="s">
        <v>2063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hidden="1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2068</v>
      </c>
      <c r="F5911" s="65" t="s">
        <v>2068</v>
      </c>
      <c r="G5911" s="65" t="s">
        <v>2068</v>
      </c>
      <c r="H5911" s="65" t="s">
        <v>1994</v>
      </c>
      <c r="I5911" s="65" t="s">
        <v>1995</v>
      </c>
      <c r="J5911" s="65" t="s">
        <v>1996</v>
      </c>
      <c r="K5911" s="65" t="s">
        <v>32</v>
      </c>
      <c r="L5911" s="65" t="s">
        <v>2069</v>
      </c>
      <c r="M5911" s="65"/>
      <c r="N5911" s="65" t="s">
        <v>40</v>
      </c>
      <c r="O5911" s="65" t="s">
        <v>41</v>
      </c>
      <c r="P5911" s="10">
        <v>0.02</v>
      </c>
      <c r="Q5911" s="162" t="s">
        <v>2070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hidden="1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2071</v>
      </c>
      <c r="F5912" s="65" t="s">
        <v>2071</v>
      </c>
      <c r="G5912" s="65" t="s">
        <v>2071</v>
      </c>
      <c r="H5912" s="65" t="s">
        <v>1994</v>
      </c>
      <c r="I5912" s="65" t="s">
        <v>1995</v>
      </c>
      <c r="J5912" s="65" t="s">
        <v>1996</v>
      </c>
      <c r="K5912" s="65" t="s">
        <v>32</v>
      </c>
      <c r="L5912" s="65" t="s">
        <v>2071</v>
      </c>
      <c r="M5912" s="65"/>
      <c r="N5912" s="65" t="s">
        <v>40</v>
      </c>
      <c r="O5912" s="65" t="s">
        <v>80</v>
      </c>
      <c r="P5912" s="10">
        <v>0</v>
      </c>
      <c r="Q5912" s="162" t="s">
        <v>2072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hidden="1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2077</v>
      </c>
      <c r="F5913" s="65" t="s">
        <v>2077</v>
      </c>
      <c r="G5913" s="65" t="s">
        <v>2077</v>
      </c>
      <c r="H5913" s="65" t="s">
        <v>1994</v>
      </c>
      <c r="I5913" s="65" t="s">
        <v>1995</v>
      </c>
      <c r="J5913" s="65" t="s">
        <v>1996</v>
      </c>
      <c r="K5913" s="65" t="s">
        <v>32</v>
      </c>
      <c r="L5913" s="65" t="s">
        <v>2078</v>
      </c>
      <c r="M5913" s="65"/>
      <c r="N5913" s="65" t="s">
        <v>57</v>
      </c>
      <c r="O5913" s="65" t="s">
        <v>41</v>
      </c>
      <c r="P5913" s="10">
        <v>0.08</v>
      </c>
      <c r="Q5913" s="162" t="s">
        <v>2079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hidden="1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2084</v>
      </c>
      <c r="F5914" s="65" t="s">
        <v>2085</v>
      </c>
      <c r="G5914" s="65" t="s">
        <v>2084</v>
      </c>
      <c r="H5914" s="65" t="s">
        <v>1994</v>
      </c>
      <c r="I5914" s="65" t="s">
        <v>1995</v>
      </c>
      <c r="J5914" s="65" t="s">
        <v>1996</v>
      </c>
      <c r="K5914" s="65" t="s">
        <v>32</v>
      </c>
      <c r="L5914" s="65" t="s">
        <v>2084</v>
      </c>
      <c r="M5914" s="65"/>
      <c r="N5914" s="65" t="s">
        <v>57</v>
      </c>
      <c r="O5914" s="65" t="s">
        <v>80</v>
      </c>
      <c r="P5914" s="10">
        <v>0</v>
      </c>
      <c r="Q5914" s="162" t="s">
        <v>2086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hidden="1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1994</v>
      </c>
      <c r="I5915" s="65" t="s">
        <v>1995</v>
      </c>
      <c r="J5915" s="65" t="s">
        <v>1996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2087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hidden="1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2091</v>
      </c>
      <c r="F5916" s="65" t="s">
        <v>2091</v>
      </c>
      <c r="G5916" s="65" t="s">
        <v>2091</v>
      </c>
      <c r="H5916" s="65" t="s">
        <v>1994</v>
      </c>
      <c r="I5916" s="65" t="s">
        <v>1995</v>
      </c>
      <c r="J5916" s="65" t="s">
        <v>1996</v>
      </c>
      <c r="K5916" s="65" t="s">
        <v>32</v>
      </c>
      <c r="L5916" s="65" t="s">
        <v>2092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2093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hidden="1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2095</v>
      </c>
      <c r="F5917" s="65" t="s">
        <v>2095</v>
      </c>
      <c r="G5917" s="65" t="s">
        <v>2095</v>
      </c>
      <c r="H5917" s="65" t="s">
        <v>1994</v>
      </c>
      <c r="I5917" s="65" t="s">
        <v>1995</v>
      </c>
      <c r="J5917" s="65" t="s">
        <v>1996</v>
      </c>
      <c r="K5917" s="65" t="s">
        <v>32</v>
      </c>
      <c r="L5917" s="65" t="s">
        <v>2095</v>
      </c>
      <c r="M5917" s="65"/>
      <c r="N5917" s="65" t="s">
        <v>57</v>
      </c>
      <c r="O5917" s="65" t="s">
        <v>41</v>
      </c>
      <c r="P5917" s="10">
        <v>0.08</v>
      </c>
      <c r="Q5917" s="162" t="s">
        <v>2096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hidden="1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1994</v>
      </c>
      <c r="I5918" s="65" t="s">
        <v>1995</v>
      </c>
      <c r="J5918" s="65" t="s">
        <v>1996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2097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hidden="1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1994</v>
      </c>
      <c r="I5919" s="65" t="s">
        <v>1995</v>
      </c>
      <c r="J5919" s="65" t="s">
        <v>1996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2098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hidden="1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1994</v>
      </c>
      <c r="I5920" s="65" t="s">
        <v>1995</v>
      </c>
      <c r="J5920" s="65" t="s">
        <v>1996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2098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hidden="1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1664</v>
      </c>
      <c r="F5921" s="65" t="s">
        <v>1664</v>
      </c>
      <c r="G5921" s="65" t="s">
        <v>1664</v>
      </c>
      <c r="H5921" s="65" t="s">
        <v>1994</v>
      </c>
      <c r="I5921" s="65" t="s">
        <v>1995</v>
      </c>
      <c r="J5921" s="65" t="s">
        <v>1996</v>
      </c>
      <c r="K5921" s="65" t="s">
        <v>32</v>
      </c>
      <c r="L5921" s="65" t="s">
        <v>1664</v>
      </c>
      <c r="M5921" s="65"/>
      <c r="N5921" s="65" t="s">
        <v>40</v>
      </c>
      <c r="O5921" s="65" t="s">
        <v>41</v>
      </c>
      <c r="P5921" s="10">
        <v>0.03</v>
      </c>
      <c r="Q5921" s="162" t="s">
        <v>2099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hidden="1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1994</v>
      </c>
      <c r="I5922" s="65" t="s">
        <v>1995</v>
      </c>
      <c r="J5922" s="65" t="s">
        <v>1996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2105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hidden="1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1994</v>
      </c>
      <c r="I5923" s="65" t="s">
        <v>1995</v>
      </c>
      <c r="J5923" s="65" t="s">
        <v>1996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2106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hidden="1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2108</v>
      </c>
      <c r="F5924" s="65" t="s">
        <v>2108</v>
      </c>
      <c r="G5924" s="65" t="s">
        <v>2108</v>
      </c>
      <c r="H5924" s="65" t="s">
        <v>1994</v>
      </c>
      <c r="I5924" s="65" t="s">
        <v>1995</v>
      </c>
      <c r="J5924" s="65" t="s">
        <v>1996</v>
      </c>
      <c r="K5924" s="65" t="s">
        <v>32</v>
      </c>
      <c r="L5924" s="65" t="s">
        <v>2108</v>
      </c>
      <c r="M5924" s="65"/>
      <c r="N5924" s="65" t="s">
        <v>40</v>
      </c>
      <c r="O5924" s="65" t="s">
        <v>80</v>
      </c>
      <c r="P5924" s="10">
        <v>0</v>
      </c>
      <c r="Q5924" s="162" t="s">
        <v>2109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hidden="1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1994</v>
      </c>
      <c r="I5925" s="65" t="s">
        <v>1995</v>
      </c>
      <c r="J5925" s="65" t="s">
        <v>1996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2113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hidden="1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1994</v>
      </c>
      <c r="I5926" s="65" t="s">
        <v>1995</v>
      </c>
      <c r="J5926" s="65" t="s">
        <v>1996</v>
      </c>
      <c r="K5926" s="65" t="s">
        <v>32</v>
      </c>
      <c r="L5926" s="65" t="s">
        <v>1689</v>
      </c>
      <c r="M5926" s="65"/>
      <c r="N5926" s="65" t="s">
        <v>57</v>
      </c>
      <c r="O5926" s="65" t="s">
        <v>41</v>
      </c>
      <c r="P5926" s="10">
        <v>0.06</v>
      </c>
      <c r="Q5926" s="162" t="s">
        <v>2115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hidden="1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2116</v>
      </c>
      <c r="F5927" s="65" t="s">
        <v>2116</v>
      </c>
      <c r="G5927" s="65" t="s">
        <v>2116</v>
      </c>
      <c r="H5927" s="65" t="s">
        <v>1994</v>
      </c>
      <c r="I5927" s="65" t="s">
        <v>1995</v>
      </c>
      <c r="J5927" s="65" t="s">
        <v>1996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2117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hidden="1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2116</v>
      </c>
      <c r="F5928" s="65" t="s">
        <v>2116</v>
      </c>
      <c r="G5928" s="65" t="s">
        <v>2116</v>
      </c>
      <c r="H5928" s="65" t="s">
        <v>1994</v>
      </c>
      <c r="I5928" s="65" t="s">
        <v>1995</v>
      </c>
      <c r="J5928" s="65" t="s">
        <v>1996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2117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hidden="1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2116</v>
      </c>
      <c r="F5929" s="65" t="s">
        <v>2116</v>
      </c>
      <c r="G5929" s="65" t="s">
        <v>2116</v>
      </c>
      <c r="H5929" s="65" t="s">
        <v>1994</v>
      </c>
      <c r="I5929" s="65" t="s">
        <v>1995</v>
      </c>
      <c r="J5929" s="65" t="s">
        <v>1996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2118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hidden="1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2116</v>
      </c>
      <c r="F5930" s="65" t="s">
        <v>2116</v>
      </c>
      <c r="G5930" s="65" t="s">
        <v>2116</v>
      </c>
      <c r="H5930" s="65" t="s">
        <v>1994</v>
      </c>
      <c r="I5930" s="65" t="s">
        <v>1995</v>
      </c>
      <c r="J5930" s="65" t="s">
        <v>1996</v>
      </c>
      <c r="K5930" s="65" t="s">
        <v>32</v>
      </c>
      <c r="L5930" s="65" t="s">
        <v>2119</v>
      </c>
      <c r="M5930" s="65"/>
      <c r="N5930" s="65" t="s">
        <v>40</v>
      </c>
      <c r="O5930" s="65" t="s">
        <v>41</v>
      </c>
      <c r="P5930" s="10">
        <v>0.01</v>
      </c>
      <c r="Q5930" s="162" t="s">
        <v>2120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hidden="1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2116</v>
      </c>
      <c r="F5931" s="65" t="s">
        <v>2116</v>
      </c>
      <c r="G5931" s="65" t="s">
        <v>2116</v>
      </c>
      <c r="H5931" s="65" t="s">
        <v>1994</v>
      </c>
      <c r="I5931" s="65" t="s">
        <v>1995</v>
      </c>
      <c r="J5931" s="65" t="s">
        <v>1996</v>
      </c>
      <c r="K5931" s="65" t="s">
        <v>32</v>
      </c>
      <c r="L5931" s="65" t="s">
        <v>2116</v>
      </c>
      <c r="M5931" s="65"/>
      <c r="N5931" s="65" t="s">
        <v>40</v>
      </c>
      <c r="O5931" s="65" t="s">
        <v>41</v>
      </c>
      <c r="P5931" s="10">
        <v>0.01</v>
      </c>
      <c r="Q5931" s="162" t="s">
        <v>2121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hidden="1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2122</v>
      </c>
      <c r="F5932" s="65" t="s">
        <v>2122</v>
      </c>
      <c r="G5932" s="65" t="s">
        <v>2122</v>
      </c>
      <c r="H5932" s="65" t="s">
        <v>1994</v>
      </c>
      <c r="I5932" s="65" t="s">
        <v>1995</v>
      </c>
      <c r="J5932" s="65" t="s">
        <v>1996</v>
      </c>
      <c r="K5932" s="65" t="s">
        <v>32</v>
      </c>
      <c r="L5932" s="65" t="s">
        <v>2123</v>
      </c>
      <c r="M5932" s="65"/>
      <c r="N5932" s="65" t="s">
        <v>40</v>
      </c>
      <c r="O5932" s="65" t="s">
        <v>41</v>
      </c>
      <c r="P5932" s="10">
        <v>0.02</v>
      </c>
      <c r="Q5932" s="162" t="s">
        <v>2124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hidden="1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1994</v>
      </c>
      <c r="I5933" s="65" t="s">
        <v>1995</v>
      </c>
      <c r="J5933" s="65" t="s">
        <v>1996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2127</v>
      </c>
      <c r="R5933" s="65" t="s">
        <v>4033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hidden="1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2131</v>
      </c>
      <c r="F5934" s="65" t="s">
        <v>2131</v>
      </c>
      <c r="G5934" s="65" t="s">
        <v>2131</v>
      </c>
      <c r="H5934" s="65" t="s">
        <v>1994</v>
      </c>
      <c r="I5934" s="65" t="s">
        <v>1995</v>
      </c>
      <c r="J5934" s="65" t="s">
        <v>1996</v>
      </c>
      <c r="K5934" s="65" t="s">
        <v>32</v>
      </c>
      <c r="L5934" s="65" t="s">
        <v>2131</v>
      </c>
      <c r="M5934" s="65"/>
      <c r="N5934" s="65" t="s">
        <v>57</v>
      </c>
      <c r="O5934" s="65" t="s">
        <v>41</v>
      </c>
      <c r="P5934" s="10">
        <v>0.04</v>
      </c>
      <c r="Q5934" s="162" t="s">
        <v>2132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hidden="1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2131</v>
      </c>
      <c r="F5935" s="65" t="s">
        <v>2131</v>
      </c>
      <c r="G5935" s="65" t="s">
        <v>2131</v>
      </c>
      <c r="H5935" s="65" t="s">
        <v>1994</v>
      </c>
      <c r="I5935" s="65" t="s">
        <v>1995</v>
      </c>
      <c r="J5935" s="65" t="s">
        <v>1996</v>
      </c>
      <c r="K5935" s="65" t="s">
        <v>32</v>
      </c>
      <c r="L5935" s="65" t="s">
        <v>2131</v>
      </c>
      <c r="M5935" s="65"/>
      <c r="N5935" s="65" t="s">
        <v>40</v>
      </c>
      <c r="O5935" s="65" t="s">
        <v>41</v>
      </c>
      <c r="P5935" s="10">
        <v>0.02</v>
      </c>
      <c r="Q5935" s="162" t="s">
        <v>2132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hidden="1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2136</v>
      </c>
      <c r="F5936" s="65" t="s">
        <v>2136</v>
      </c>
      <c r="G5936" s="65" t="s">
        <v>2136</v>
      </c>
      <c r="H5936" s="65" t="s">
        <v>1994</v>
      </c>
      <c r="I5936" s="65" t="s">
        <v>1995</v>
      </c>
      <c r="J5936" s="65" t="s">
        <v>1996</v>
      </c>
      <c r="K5936" s="65" t="s">
        <v>32</v>
      </c>
      <c r="L5936" s="65" t="s">
        <v>2129</v>
      </c>
      <c r="M5936" s="65"/>
      <c r="N5936" s="65" t="s">
        <v>57</v>
      </c>
      <c r="O5936" s="65" t="s">
        <v>41</v>
      </c>
      <c r="P5936" s="10">
        <v>0.04</v>
      </c>
      <c r="Q5936" s="162" t="s">
        <v>2137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hidden="1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1994</v>
      </c>
      <c r="I5937" s="65" t="s">
        <v>1995</v>
      </c>
      <c r="J5937" s="65" t="s">
        <v>1996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2138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hidden="1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2139</v>
      </c>
      <c r="F5938" s="65" t="s">
        <v>2139</v>
      </c>
      <c r="G5938" s="65" t="s">
        <v>2139</v>
      </c>
      <c r="H5938" s="65" t="s">
        <v>1994</v>
      </c>
      <c r="I5938" s="65" t="s">
        <v>1995</v>
      </c>
      <c r="J5938" s="65" t="s">
        <v>1996</v>
      </c>
      <c r="K5938" s="65" t="s">
        <v>32</v>
      </c>
      <c r="L5938" s="65" t="s">
        <v>2139</v>
      </c>
      <c r="M5938" s="65"/>
      <c r="N5938" s="65" t="s">
        <v>40</v>
      </c>
      <c r="O5938" s="65" t="s">
        <v>41</v>
      </c>
      <c r="P5938" s="10">
        <v>0.02</v>
      </c>
      <c r="Q5938" s="162" t="s">
        <v>2142</v>
      </c>
      <c r="R5938" s="65" t="s">
        <v>4072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hidden="1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1994</v>
      </c>
      <c r="I5939" s="65" t="s">
        <v>1995</v>
      </c>
      <c r="J5939" s="65" t="s">
        <v>1996</v>
      </c>
      <c r="K5939" s="65" t="s">
        <v>32</v>
      </c>
      <c r="L5939" s="65" t="s">
        <v>2143</v>
      </c>
      <c r="M5939" s="65"/>
      <c r="N5939" s="65" t="s">
        <v>57</v>
      </c>
      <c r="O5939" s="65" t="s">
        <v>41</v>
      </c>
      <c r="P5939" s="10">
        <v>0.08</v>
      </c>
      <c r="Q5939" s="162" t="s">
        <v>2144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hidden="1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1994</v>
      </c>
      <c r="I5940" s="65" t="s">
        <v>1995</v>
      </c>
      <c r="J5940" s="65" t="s">
        <v>1996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2146</v>
      </c>
      <c r="R5940" s="65" t="s">
        <v>4073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hidden="1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1994</v>
      </c>
      <c r="I5941" s="65" t="s">
        <v>1995</v>
      </c>
      <c r="J5941" s="65" t="s">
        <v>1996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2149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hidden="1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2158</v>
      </c>
      <c r="F5942" s="65" t="s">
        <v>2158</v>
      </c>
      <c r="G5942" s="65" t="s">
        <v>2158</v>
      </c>
      <c r="H5942" s="65" t="s">
        <v>1994</v>
      </c>
      <c r="I5942" s="65" t="s">
        <v>1995</v>
      </c>
      <c r="J5942" s="65" t="s">
        <v>1996</v>
      </c>
      <c r="K5942" s="65" t="s">
        <v>32</v>
      </c>
      <c r="L5942" s="65" t="s">
        <v>2159</v>
      </c>
      <c r="M5942" s="65"/>
      <c r="N5942" s="65" t="s">
        <v>331</v>
      </c>
      <c r="O5942" s="65" t="s">
        <v>41</v>
      </c>
      <c r="P5942" s="10">
        <v>0.08</v>
      </c>
      <c r="Q5942" s="162" t="s">
        <v>2160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hidden="1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2161</v>
      </c>
      <c r="F5943" s="65" t="s">
        <v>2161</v>
      </c>
      <c r="G5943" s="65" t="s">
        <v>2161</v>
      </c>
      <c r="H5943" s="65" t="s">
        <v>1994</v>
      </c>
      <c r="I5943" s="65" t="s">
        <v>1995</v>
      </c>
      <c r="J5943" s="65" t="s">
        <v>1996</v>
      </c>
      <c r="K5943" s="65" t="s">
        <v>32</v>
      </c>
      <c r="L5943" s="65" t="s">
        <v>2161</v>
      </c>
      <c r="M5943" s="65"/>
      <c r="N5943" s="65" t="s">
        <v>40</v>
      </c>
      <c r="O5943" s="65" t="s">
        <v>41</v>
      </c>
      <c r="P5943" s="10">
        <v>0.03</v>
      </c>
      <c r="Q5943" s="162" t="s">
        <v>2162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hidden="1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1994</v>
      </c>
      <c r="I5944" s="65" t="s">
        <v>1995</v>
      </c>
      <c r="J5944" s="65" t="s">
        <v>1996</v>
      </c>
      <c r="K5944" s="65" t="s">
        <v>32</v>
      </c>
      <c r="L5944" s="65" t="s">
        <v>2168</v>
      </c>
      <c r="M5944" s="65"/>
      <c r="N5944" s="65" t="s">
        <v>40</v>
      </c>
      <c r="O5944" s="65" t="s">
        <v>41</v>
      </c>
      <c r="P5944" s="10">
        <v>0.02</v>
      </c>
      <c r="Q5944" s="162" t="s">
        <v>2169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hidden="1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1994</v>
      </c>
      <c r="I5945" s="65" t="s">
        <v>1995</v>
      </c>
      <c r="J5945" s="65" t="s">
        <v>1996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2173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hidden="1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1994</v>
      </c>
      <c r="I5946" s="65" t="s">
        <v>1995</v>
      </c>
      <c r="J5946" s="65" t="s">
        <v>1996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2177</v>
      </c>
      <c r="R5946" s="65" t="s">
        <v>4033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hidden="1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2180</v>
      </c>
      <c r="F5947" s="65" t="s">
        <v>2180</v>
      </c>
      <c r="G5947" s="65" t="s">
        <v>2180</v>
      </c>
      <c r="H5947" s="65" t="s">
        <v>1994</v>
      </c>
      <c r="I5947" s="65" t="s">
        <v>1995</v>
      </c>
      <c r="J5947" s="65" t="s">
        <v>1996</v>
      </c>
      <c r="K5947" s="65" t="s">
        <v>32</v>
      </c>
      <c r="L5947" s="65" t="s">
        <v>2180</v>
      </c>
      <c r="M5947" s="65"/>
      <c r="N5947" s="65" t="s">
        <v>57</v>
      </c>
      <c r="O5947" s="65" t="s">
        <v>41</v>
      </c>
      <c r="P5947" s="10">
        <v>0.1</v>
      </c>
      <c r="Q5947" s="162" t="s">
        <v>2181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hidden="1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2191</v>
      </c>
      <c r="F5948" s="65" t="s">
        <v>2191</v>
      </c>
      <c r="G5948" s="65" t="s">
        <v>2191</v>
      </c>
      <c r="H5948" s="65" t="s">
        <v>1994</v>
      </c>
      <c r="I5948" s="65" t="s">
        <v>1995</v>
      </c>
      <c r="J5948" s="65" t="s">
        <v>1996</v>
      </c>
      <c r="K5948" s="65" t="s">
        <v>32</v>
      </c>
      <c r="L5948" s="65" t="s">
        <v>2192</v>
      </c>
      <c r="M5948" s="65"/>
      <c r="N5948" s="65" t="s">
        <v>40</v>
      </c>
      <c r="O5948" s="65" t="s">
        <v>80</v>
      </c>
      <c r="P5948" s="10">
        <v>0</v>
      </c>
      <c r="Q5948" s="162" t="s">
        <v>2193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hidden="1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2194</v>
      </c>
      <c r="F5949" s="65" t="s">
        <v>2194</v>
      </c>
      <c r="G5949" s="65" t="s">
        <v>2194</v>
      </c>
      <c r="H5949" s="65" t="s">
        <v>1994</v>
      </c>
      <c r="I5949" s="65" t="s">
        <v>1995</v>
      </c>
      <c r="J5949" s="65" t="s">
        <v>1996</v>
      </c>
      <c r="K5949" s="65" t="s">
        <v>32</v>
      </c>
      <c r="L5949" s="65" t="s">
        <v>2195</v>
      </c>
      <c r="M5949" s="65"/>
      <c r="N5949" s="65" t="s">
        <v>40</v>
      </c>
      <c r="O5949" s="65" t="s">
        <v>80</v>
      </c>
      <c r="P5949" s="10">
        <v>0</v>
      </c>
      <c r="Q5949" s="162" t="s">
        <v>2196</v>
      </c>
      <c r="R5949" s="65" t="s">
        <v>4074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hidden="1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2197</v>
      </c>
      <c r="F5950" s="65" t="s">
        <v>2197</v>
      </c>
      <c r="G5950" s="65" t="s">
        <v>2197</v>
      </c>
      <c r="H5950" s="65" t="s">
        <v>1994</v>
      </c>
      <c r="I5950" s="65" t="s">
        <v>1995</v>
      </c>
      <c r="J5950" s="65" t="s">
        <v>1996</v>
      </c>
      <c r="K5950" s="65" t="s">
        <v>32</v>
      </c>
      <c r="L5950" s="65" t="s">
        <v>2198</v>
      </c>
      <c r="M5950" s="65"/>
      <c r="N5950" s="65" t="s">
        <v>57</v>
      </c>
      <c r="O5950" s="65" t="s">
        <v>41</v>
      </c>
      <c r="P5950" s="10">
        <v>0.12</v>
      </c>
      <c r="Q5950" s="162" t="s">
        <v>2199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hidden="1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2202</v>
      </c>
      <c r="F5951" s="65" t="s">
        <v>2202</v>
      </c>
      <c r="G5951" s="65" t="s">
        <v>2202</v>
      </c>
      <c r="H5951" s="65" t="s">
        <v>1994</v>
      </c>
      <c r="I5951" s="65" t="s">
        <v>1995</v>
      </c>
      <c r="J5951" s="65" t="s">
        <v>1996</v>
      </c>
      <c r="K5951" s="65" t="s">
        <v>32</v>
      </c>
      <c r="L5951" s="65" t="s">
        <v>2202</v>
      </c>
      <c r="M5951" s="65"/>
      <c r="N5951" s="65" t="s">
        <v>57</v>
      </c>
      <c r="O5951" s="65" t="s">
        <v>41</v>
      </c>
      <c r="P5951" s="10">
        <v>0.08</v>
      </c>
      <c r="Q5951" s="162" t="s">
        <v>2203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hidden="1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2204</v>
      </c>
      <c r="F5952" s="65" t="s">
        <v>2205</v>
      </c>
      <c r="G5952" s="65" t="s">
        <v>2204</v>
      </c>
      <c r="H5952" s="65" t="s">
        <v>1994</v>
      </c>
      <c r="I5952" s="65" t="s">
        <v>1995</v>
      </c>
      <c r="J5952" s="65" t="s">
        <v>1996</v>
      </c>
      <c r="K5952" s="65" t="s">
        <v>32</v>
      </c>
      <c r="L5952" s="65" t="s">
        <v>2204</v>
      </c>
      <c r="M5952" s="65"/>
      <c r="N5952" s="65" t="s">
        <v>57</v>
      </c>
      <c r="O5952" s="65" t="s">
        <v>41</v>
      </c>
      <c r="P5952" s="10">
        <v>0.1</v>
      </c>
      <c r="Q5952" s="162" t="s">
        <v>2206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hidden="1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2207</v>
      </c>
      <c r="F5953" s="65" t="s">
        <v>2207</v>
      </c>
      <c r="G5953" s="65" t="s">
        <v>2207</v>
      </c>
      <c r="H5953" s="65" t="s">
        <v>1994</v>
      </c>
      <c r="I5953" s="65" t="s">
        <v>1995</v>
      </c>
      <c r="J5953" s="65" t="s">
        <v>1996</v>
      </c>
      <c r="K5953" s="65" t="s">
        <v>32</v>
      </c>
      <c r="L5953" s="65" t="s">
        <v>2207</v>
      </c>
      <c r="M5953" s="65"/>
      <c r="N5953" s="65" t="s">
        <v>57</v>
      </c>
      <c r="O5953" s="65" t="s">
        <v>41</v>
      </c>
      <c r="P5953" s="10">
        <v>0.08</v>
      </c>
      <c r="Q5953" s="162" t="s">
        <v>2208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hidden="1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2219</v>
      </c>
      <c r="F5954" s="65" t="s">
        <v>2219</v>
      </c>
      <c r="G5954" s="65" t="s">
        <v>2219</v>
      </c>
      <c r="H5954" s="65" t="s">
        <v>1994</v>
      </c>
      <c r="I5954" s="65" t="s">
        <v>1995</v>
      </c>
      <c r="J5954" s="65" t="s">
        <v>1996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2220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hidden="1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2221</v>
      </c>
      <c r="F5955" s="65" t="s">
        <v>2221</v>
      </c>
      <c r="G5955" s="65" t="s">
        <v>2221</v>
      </c>
      <c r="H5955" s="65" t="s">
        <v>1994</v>
      </c>
      <c r="I5955" s="65" t="s">
        <v>1995</v>
      </c>
      <c r="J5955" s="65" t="s">
        <v>1996</v>
      </c>
      <c r="K5955" s="65" t="s">
        <v>32</v>
      </c>
      <c r="L5955" s="65" t="s">
        <v>2222</v>
      </c>
      <c r="M5955" s="65"/>
      <c r="N5955" s="65" t="s">
        <v>57</v>
      </c>
      <c r="O5955" s="65" t="s">
        <v>41</v>
      </c>
      <c r="P5955" s="10">
        <v>0.02</v>
      </c>
      <c r="Q5955" s="162" t="s">
        <v>2223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hidden="1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2225</v>
      </c>
      <c r="F5956" s="65" t="s">
        <v>2225</v>
      </c>
      <c r="G5956" s="65" t="s">
        <v>2225</v>
      </c>
      <c r="H5956" s="65" t="s">
        <v>1994</v>
      </c>
      <c r="I5956" s="65" t="s">
        <v>1995</v>
      </c>
      <c r="J5956" s="65" t="s">
        <v>1996</v>
      </c>
      <c r="K5956" s="65" t="s">
        <v>32</v>
      </c>
      <c r="L5956" s="65" t="s">
        <v>2225</v>
      </c>
      <c r="M5956" s="65"/>
      <c r="N5956" s="65" t="s">
        <v>40</v>
      </c>
      <c r="O5956" s="65" t="s">
        <v>41</v>
      </c>
      <c r="P5956" s="10">
        <v>0.04</v>
      </c>
      <c r="Q5956" s="162" t="s">
        <v>2226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hidden="1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2227</v>
      </c>
      <c r="F5957" s="65" t="s">
        <v>2227</v>
      </c>
      <c r="G5957" s="65" t="s">
        <v>2227</v>
      </c>
      <c r="H5957" s="65" t="s">
        <v>1994</v>
      </c>
      <c r="I5957" s="65" t="s">
        <v>1995</v>
      </c>
      <c r="J5957" s="65" t="s">
        <v>1996</v>
      </c>
      <c r="K5957" s="65" t="s">
        <v>32</v>
      </c>
      <c r="L5957" s="65" t="s">
        <v>2230</v>
      </c>
      <c r="M5957" s="65"/>
      <c r="N5957" s="65" t="s">
        <v>40</v>
      </c>
      <c r="O5957" s="65" t="s">
        <v>41</v>
      </c>
      <c r="P5957" s="10">
        <v>0.01</v>
      </c>
      <c r="Q5957" s="162" t="s">
        <v>2231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hidden="1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2232</v>
      </c>
      <c r="F5958" s="65" t="s">
        <v>2232</v>
      </c>
      <c r="G5958" s="65" t="s">
        <v>2232</v>
      </c>
      <c r="H5958" s="65" t="s">
        <v>1994</v>
      </c>
      <c r="I5958" s="65" t="s">
        <v>1995</v>
      </c>
      <c r="J5958" s="65" t="s">
        <v>1996</v>
      </c>
      <c r="K5958" s="65" t="s">
        <v>32</v>
      </c>
      <c r="L5958" s="65" t="s">
        <v>2233</v>
      </c>
      <c r="M5958" s="65"/>
      <c r="N5958" s="65" t="s">
        <v>40</v>
      </c>
      <c r="O5958" s="65" t="s">
        <v>41</v>
      </c>
      <c r="P5958" s="10">
        <v>0.02</v>
      </c>
      <c r="Q5958" s="162" t="s">
        <v>2234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hidden="1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2241</v>
      </c>
      <c r="F5959" s="65" t="s">
        <v>2242</v>
      </c>
      <c r="G5959" s="65" t="s">
        <v>2241</v>
      </c>
      <c r="H5959" s="65" t="s">
        <v>1994</v>
      </c>
      <c r="I5959" s="65" t="s">
        <v>1995</v>
      </c>
      <c r="J5959" s="65" t="s">
        <v>1996</v>
      </c>
      <c r="K5959" s="65" t="s">
        <v>32</v>
      </c>
      <c r="L5959" s="65" t="s">
        <v>2241</v>
      </c>
      <c r="M5959" s="65"/>
      <c r="N5959" s="65" t="s">
        <v>40</v>
      </c>
      <c r="O5959" s="65" t="s">
        <v>41</v>
      </c>
      <c r="P5959" s="10">
        <v>0.05</v>
      </c>
      <c r="Q5959" s="162" t="s">
        <v>2243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hidden="1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1994</v>
      </c>
      <c r="I5960" s="65" t="s">
        <v>1995</v>
      </c>
      <c r="J5960" s="65" t="s">
        <v>1996</v>
      </c>
      <c r="K5960" s="65" t="s">
        <v>32</v>
      </c>
      <c r="L5960" s="65" t="s">
        <v>1719</v>
      </c>
      <c r="M5960" s="65"/>
      <c r="N5960" s="65" t="s">
        <v>57</v>
      </c>
      <c r="O5960" s="65" t="s">
        <v>41</v>
      </c>
      <c r="P5960" s="10">
        <v>0.04</v>
      </c>
      <c r="Q5960" s="162" t="s">
        <v>2244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hidden="1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1994</v>
      </c>
      <c r="I5961" s="65" t="s">
        <v>1995</v>
      </c>
      <c r="J5961" s="65" t="s">
        <v>1996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2177</v>
      </c>
      <c r="R5961" s="65" t="s">
        <v>3725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hidden="1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1994</v>
      </c>
      <c r="I5962" s="65" t="s">
        <v>1995</v>
      </c>
      <c r="J5962" s="65" t="s">
        <v>1996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2245</v>
      </c>
      <c r="R5962" s="65" t="s">
        <v>4075</v>
      </c>
      <c r="S5962" s="122">
        <v>496.54</v>
      </c>
      <c r="T5962" s="13"/>
      <c r="U5962" s="13">
        <v>0</v>
      </c>
      <c r="V5962" s="13">
        <v>0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hidden="1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1994</v>
      </c>
      <c r="I5963" s="65" t="s">
        <v>1995</v>
      </c>
      <c r="J5963" s="65" t="s">
        <v>1996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2246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hidden="1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1994</v>
      </c>
      <c r="I5964" s="65" t="s">
        <v>1995</v>
      </c>
      <c r="J5964" s="65" t="s">
        <v>1996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2246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hidden="1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1994</v>
      </c>
      <c r="I5965" s="65" t="s">
        <v>1995</v>
      </c>
      <c r="J5965" s="65" t="s">
        <v>1996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2246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hidden="1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2248</v>
      </c>
      <c r="F5966" s="65" t="s">
        <v>2248</v>
      </c>
      <c r="G5966" s="65" t="s">
        <v>2248</v>
      </c>
      <c r="H5966" s="65" t="s">
        <v>1994</v>
      </c>
      <c r="I5966" s="65" t="s">
        <v>1995</v>
      </c>
      <c r="J5966" s="65" t="s">
        <v>1996</v>
      </c>
      <c r="K5966" s="65" t="s">
        <v>32</v>
      </c>
      <c r="L5966" s="65" t="s">
        <v>2249</v>
      </c>
      <c r="M5966" s="65"/>
      <c r="N5966" s="65" t="s">
        <v>40</v>
      </c>
      <c r="O5966" s="65" t="s">
        <v>41</v>
      </c>
      <c r="P5966" s="10">
        <v>0.02</v>
      </c>
      <c r="Q5966" s="162" t="s">
        <v>2250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hidden="1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2251</v>
      </c>
      <c r="F5967" s="65" t="s">
        <v>2252</v>
      </c>
      <c r="G5967" s="65" t="s">
        <v>2251</v>
      </c>
      <c r="H5967" s="65" t="s">
        <v>1994</v>
      </c>
      <c r="I5967" s="65" t="s">
        <v>1995</v>
      </c>
      <c r="J5967" s="65" t="s">
        <v>1996</v>
      </c>
      <c r="K5967" s="65" t="s">
        <v>32</v>
      </c>
      <c r="L5967" s="65" t="s">
        <v>2251</v>
      </c>
      <c r="M5967" s="65"/>
      <c r="N5967" s="65" t="s">
        <v>40</v>
      </c>
      <c r="O5967" s="65" t="s">
        <v>41</v>
      </c>
      <c r="P5967" s="10">
        <v>0.02</v>
      </c>
      <c r="Q5967" s="162" t="s">
        <v>2253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hidden="1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1994</v>
      </c>
      <c r="I5968" s="65" t="s">
        <v>1995</v>
      </c>
      <c r="J5968" s="65" t="s">
        <v>1996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2254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hidden="1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1994</v>
      </c>
      <c r="I5969" s="65" t="s">
        <v>1995</v>
      </c>
      <c r="J5969" s="65" t="s">
        <v>1996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2259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hidden="1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1994</v>
      </c>
      <c r="I5970" s="65" t="s">
        <v>1995</v>
      </c>
      <c r="J5970" s="65" t="s">
        <v>1996</v>
      </c>
      <c r="K5970" s="65" t="s">
        <v>32</v>
      </c>
      <c r="L5970" s="65" t="s">
        <v>2260</v>
      </c>
      <c r="M5970" s="65"/>
      <c r="N5970" s="65" t="s">
        <v>40</v>
      </c>
      <c r="O5970" s="65" t="s">
        <v>80</v>
      </c>
      <c r="P5970" s="10">
        <v>0</v>
      </c>
      <c r="Q5970" s="162" t="s">
        <v>2261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hidden="1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2264</v>
      </c>
      <c r="F5971" s="65" t="s">
        <v>2264</v>
      </c>
      <c r="G5971" s="65" t="s">
        <v>2264</v>
      </c>
      <c r="H5971" s="65" t="s">
        <v>1994</v>
      </c>
      <c r="I5971" s="65" t="s">
        <v>1995</v>
      </c>
      <c r="J5971" s="65" t="s">
        <v>1996</v>
      </c>
      <c r="K5971" s="65" t="s">
        <v>32</v>
      </c>
      <c r="L5971" s="65" t="s">
        <v>2264</v>
      </c>
      <c r="M5971" s="65"/>
      <c r="N5971" s="65" t="s">
        <v>57</v>
      </c>
      <c r="O5971" s="65" t="s">
        <v>41</v>
      </c>
      <c r="P5971" s="10">
        <v>0.06</v>
      </c>
      <c r="Q5971" s="162" t="s">
        <v>2266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hidden="1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2267</v>
      </c>
      <c r="F5972" s="65" t="s">
        <v>2267</v>
      </c>
      <c r="G5972" s="65" t="s">
        <v>2267</v>
      </c>
      <c r="H5972" s="65" t="s">
        <v>1994</v>
      </c>
      <c r="I5972" s="65" t="s">
        <v>1995</v>
      </c>
      <c r="J5972" s="65" t="s">
        <v>1996</v>
      </c>
      <c r="K5972" s="65" t="s">
        <v>32</v>
      </c>
      <c r="L5972" s="65" t="s">
        <v>2268</v>
      </c>
      <c r="M5972" s="65"/>
      <c r="N5972" s="65" t="s">
        <v>40</v>
      </c>
      <c r="O5972" s="65" t="s">
        <v>41</v>
      </c>
      <c r="P5972" s="10">
        <v>0.03</v>
      </c>
      <c r="Q5972" s="162" t="s">
        <v>2269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hidden="1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1994</v>
      </c>
      <c r="I5973" s="65" t="s">
        <v>1995</v>
      </c>
      <c r="J5973" s="65" t="s">
        <v>1996</v>
      </c>
      <c r="K5973" s="65" t="s">
        <v>32</v>
      </c>
      <c r="L5973" s="65" t="s">
        <v>2277</v>
      </c>
      <c r="M5973" s="65"/>
      <c r="N5973" s="65" t="s">
        <v>57</v>
      </c>
      <c r="O5973" s="65" t="s">
        <v>41</v>
      </c>
      <c r="P5973" s="10">
        <v>0.08</v>
      </c>
      <c r="Q5973" s="162" t="s">
        <v>2278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hidden="1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1994</v>
      </c>
      <c r="I5974" s="65" t="s">
        <v>1995</v>
      </c>
      <c r="J5974" s="65" t="s">
        <v>1996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2283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hidden="1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2284</v>
      </c>
      <c r="F5975" s="65" t="s">
        <v>2284</v>
      </c>
      <c r="G5975" s="65" t="s">
        <v>2284</v>
      </c>
      <c r="H5975" s="65" t="s">
        <v>1994</v>
      </c>
      <c r="I5975" s="65" t="s">
        <v>1995</v>
      </c>
      <c r="J5975" s="65" t="s">
        <v>1996</v>
      </c>
      <c r="K5975" s="65" t="s">
        <v>32</v>
      </c>
      <c r="L5975" s="65" t="s">
        <v>2284</v>
      </c>
      <c r="M5975" s="65"/>
      <c r="N5975" s="65" t="s">
        <v>40</v>
      </c>
      <c r="O5975" s="65" t="s">
        <v>41</v>
      </c>
      <c r="P5975" s="10">
        <v>0.03</v>
      </c>
      <c r="Q5975" s="162" t="s">
        <v>2287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hidden="1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1994</v>
      </c>
      <c r="I5976" s="65" t="s">
        <v>1995</v>
      </c>
      <c r="J5976" s="65" t="s">
        <v>1996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2289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hidden="1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2290</v>
      </c>
      <c r="F5977" s="65" t="s">
        <v>2290</v>
      </c>
      <c r="G5977" s="65" t="s">
        <v>2290</v>
      </c>
      <c r="H5977" s="65" t="s">
        <v>1994</v>
      </c>
      <c r="I5977" s="65" t="s">
        <v>1995</v>
      </c>
      <c r="J5977" s="65" t="s">
        <v>1996</v>
      </c>
      <c r="K5977" s="65" t="s">
        <v>32</v>
      </c>
      <c r="L5977" s="65" t="s">
        <v>2290</v>
      </c>
      <c r="M5977" s="65"/>
      <c r="N5977" s="65" t="s">
        <v>40</v>
      </c>
      <c r="O5977" s="65" t="s">
        <v>41</v>
      </c>
      <c r="P5977" s="10">
        <v>0.02</v>
      </c>
      <c r="Q5977" s="162" t="s">
        <v>2291</v>
      </c>
      <c r="R5977" s="65" t="s">
        <v>3725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hidden="1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2294</v>
      </c>
      <c r="F5978" s="65" t="s">
        <v>2294</v>
      </c>
      <c r="G5978" s="65" t="s">
        <v>2294</v>
      </c>
      <c r="H5978" s="65" t="s">
        <v>1994</v>
      </c>
      <c r="I5978" s="65" t="s">
        <v>1995</v>
      </c>
      <c r="J5978" s="65" t="s">
        <v>1996</v>
      </c>
      <c r="K5978" s="65" t="s">
        <v>32</v>
      </c>
      <c r="L5978" s="65" t="s">
        <v>2292</v>
      </c>
      <c r="M5978" s="65"/>
      <c r="N5978" s="65" t="s">
        <v>40</v>
      </c>
      <c r="O5978" s="65" t="s">
        <v>80</v>
      </c>
      <c r="P5978" s="10">
        <v>0</v>
      </c>
      <c r="Q5978" s="162" t="s">
        <v>2293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hidden="1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2295</v>
      </c>
      <c r="F5979" s="65" t="s">
        <v>2295</v>
      </c>
      <c r="G5979" s="65" t="s">
        <v>2295</v>
      </c>
      <c r="H5979" s="65" t="s">
        <v>1994</v>
      </c>
      <c r="I5979" s="65" t="s">
        <v>1995</v>
      </c>
      <c r="J5979" s="65" t="s">
        <v>1996</v>
      </c>
      <c r="K5979" s="65" t="s">
        <v>32</v>
      </c>
      <c r="L5979" s="65" t="s">
        <v>1785</v>
      </c>
      <c r="M5979" s="65"/>
      <c r="N5979" s="65" t="s">
        <v>57</v>
      </c>
      <c r="O5979" s="65" t="s">
        <v>41</v>
      </c>
      <c r="P5979" s="10">
        <v>0.08</v>
      </c>
      <c r="Q5979" s="162" t="s">
        <v>2296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hidden="1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2299</v>
      </c>
      <c r="F5980" s="65" t="s">
        <v>2299</v>
      </c>
      <c r="G5980" s="65" t="s">
        <v>2299</v>
      </c>
      <c r="H5980" s="65" t="s">
        <v>1994</v>
      </c>
      <c r="I5980" s="65" t="s">
        <v>1995</v>
      </c>
      <c r="J5980" s="65" t="s">
        <v>1996</v>
      </c>
      <c r="K5980" s="65" t="s">
        <v>32</v>
      </c>
      <c r="L5980" s="65" t="s">
        <v>2299</v>
      </c>
      <c r="M5980" s="65"/>
      <c r="N5980" s="65" t="s">
        <v>40</v>
      </c>
      <c r="O5980" s="65" t="s">
        <v>80</v>
      </c>
      <c r="P5980" s="10">
        <v>0</v>
      </c>
      <c r="Q5980" s="162" t="s">
        <v>2300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hidden="1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2301</v>
      </c>
      <c r="F5981" s="65" t="s">
        <v>2301</v>
      </c>
      <c r="G5981" s="65" t="s">
        <v>2301</v>
      </c>
      <c r="H5981" s="65" t="s">
        <v>1994</v>
      </c>
      <c r="I5981" s="65" t="s">
        <v>1995</v>
      </c>
      <c r="J5981" s="65" t="s">
        <v>1996</v>
      </c>
      <c r="K5981" s="65" t="s">
        <v>32</v>
      </c>
      <c r="L5981" s="65" t="s">
        <v>2301</v>
      </c>
      <c r="M5981" s="65"/>
      <c r="N5981" s="65" t="s">
        <v>57</v>
      </c>
      <c r="O5981" s="65" t="s">
        <v>149</v>
      </c>
      <c r="P5981" s="10">
        <v>0.09</v>
      </c>
      <c r="Q5981" s="162" t="s">
        <v>2302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hidden="1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2303</v>
      </c>
      <c r="F5982" s="65" t="s">
        <v>2303</v>
      </c>
      <c r="G5982" s="65" t="s">
        <v>2303</v>
      </c>
      <c r="H5982" s="65" t="s">
        <v>1994</v>
      </c>
      <c r="I5982" s="65" t="s">
        <v>1995</v>
      </c>
      <c r="J5982" s="65" t="s">
        <v>1996</v>
      </c>
      <c r="K5982" s="65" t="s">
        <v>32</v>
      </c>
      <c r="L5982" s="65" t="s">
        <v>2304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2305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hidden="1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1994</v>
      </c>
      <c r="I5983" s="65" t="s">
        <v>1995</v>
      </c>
      <c r="J5983" s="65" t="s">
        <v>1996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2309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hidden="1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1737</v>
      </c>
      <c r="F5984" s="65" t="s">
        <v>1737</v>
      </c>
      <c r="G5984" s="65" t="s">
        <v>1737</v>
      </c>
      <c r="H5984" s="65" t="s">
        <v>1994</v>
      </c>
      <c r="I5984" s="65" t="s">
        <v>1995</v>
      </c>
      <c r="J5984" s="65" t="s">
        <v>1996</v>
      </c>
      <c r="K5984" s="65" t="s">
        <v>32</v>
      </c>
      <c r="L5984" s="65" t="s">
        <v>1737</v>
      </c>
      <c r="M5984" s="65"/>
      <c r="N5984" s="65" t="s">
        <v>57</v>
      </c>
      <c r="O5984" s="65" t="s">
        <v>41</v>
      </c>
      <c r="P5984" s="10">
        <v>0.11</v>
      </c>
      <c r="Q5984" s="162" t="s">
        <v>2313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hidden="1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1768</v>
      </c>
      <c r="F5985" s="65" t="s">
        <v>1768</v>
      </c>
      <c r="G5985" s="65" t="s">
        <v>1768</v>
      </c>
      <c r="H5985" s="65" t="s">
        <v>1994</v>
      </c>
      <c r="I5985" s="65" t="s">
        <v>1995</v>
      </c>
      <c r="J5985" s="65" t="s">
        <v>1996</v>
      </c>
      <c r="K5985" s="65" t="s">
        <v>32</v>
      </c>
      <c r="L5985" s="65" t="s">
        <v>1768</v>
      </c>
      <c r="M5985" s="65"/>
      <c r="N5985" s="65" t="s">
        <v>57</v>
      </c>
      <c r="O5985" s="65" t="s">
        <v>80</v>
      </c>
      <c r="P5985" s="10">
        <v>0</v>
      </c>
      <c r="Q5985" s="162" t="s">
        <v>2314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hidden="1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1768</v>
      </c>
      <c r="F5986" s="65" t="s">
        <v>1768</v>
      </c>
      <c r="G5986" s="65" t="s">
        <v>1768</v>
      </c>
      <c r="H5986" s="65" t="s">
        <v>1994</v>
      </c>
      <c r="I5986" s="65" t="s">
        <v>1995</v>
      </c>
      <c r="J5986" s="65" t="s">
        <v>1996</v>
      </c>
      <c r="K5986" s="65" t="s">
        <v>32</v>
      </c>
      <c r="L5986" s="65" t="s">
        <v>1768</v>
      </c>
      <c r="M5986" s="65"/>
      <c r="N5986" s="65" t="s">
        <v>40</v>
      </c>
      <c r="O5986" s="65" t="s">
        <v>80</v>
      </c>
      <c r="P5986" s="10">
        <v>0</v>
      </c>
      <c r="Q5986" s="162" t="s">
        <v>2315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hidden="1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1744</v>
      </c>
      <c r="F5987" s="65" t="s">
        <v>1744</v>
      </c>
      <c r="G5987" s="65" t="s">
        <v>1744</v>
      </c>
      <c r="H5987" s="65" t="s">
        <v>1994</v>
      </c>
      <c r="I5987" s="65" t="s">
        <v>1995</v>
      </c>
      <c r="J5987" s="65" t="s">
        <v>1996</v>
      </c>
      <c r="K5987" s="65" t="s">
        <v>32</v>
      </c>
      <c r="L5987" s="65" t="s">
        <v>1744</v>
      </c>
      <c r="M5987" s="65"/>
      <c r="N5987" s="65" t="s">
        <v>57</v>
      </c>
      <c r="O5987" s="65" t="s">
        <v>41</v>
      </c>
      <c r="P5987" s="10">
        <v>0.08</v>
      </c>
      <c r="Q5987" s="162" t="s">
        <v>2317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hidden="1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1744</v>
      </c>
      <c r="F5988" s="65" t="s">
        <v>1744</v>
      </c>
      <c r="G5988" s="65" t="s">
        <v>1744</v>
      </c>
      <c r="H5988" s="65" t="s">
        <v>1994</v>
      </c>
      <c r="I5988" s="65" t="s">
        <v>1995</v>
      </c>
      <c r="J5988" s="65" t="s">
        <v>1996</v>
      </c>
      <c r="K5988" s="65" t="s">
        <v>32</v>
      </c>
      <c r="L5988" s="65" t="s">
        <v>1744</v>
      </c>
      <c r="M5988" s="65"/>
      <c r="N5988" s="65" t="s">
        <v>331</v>
      </c>
      <c r="O5988" s="65" t="s">
        <v>41</v>
      </c>
      <c r="P5988" s="10">
        <v>0.08</v>
      </c>
      <c r="Q5988" s="162" t="s">
        <v>2317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hidden="1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1994</v>
      </c>
      <c r="I5989" s="65" t="s">
        <v>1995</v>
      </c>
      <c r="J5989" s="65" t="s">
        <v>1996</v>
      </c>
      <c r="K5989" s="65" t="s">
        <v>32</v>
      </c>
      <c r="L5989" s="65" t="s">
        <v>2319</v>
      </c>
      <c r="M5989" s="65"/>
      <c r="N5989" s="65" t="s">
        <v>40</v>
      </c>
      <c r="O5989" s="65" t="s">
        <v>72</v>
      </c>
      <c r="P5989" s="10">
        <v>0.98</v>
      </c>
      <c r="Q5989" s="162" t="s">
        <v>2320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hidden="1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2321</v>
      </c>
      <c r="F5990" s="65" t="s">
        <v>2322</v>
      </c>
      <c r="G5990" s="65" t="s">
        <v>2321</v>
      </c>
      <c r="H5990" s="65" t="s">
        <v>1994</v>
      </c>
      <c r="I5990" s="65" t="s">
        <v>1995</v>
      </c>
      <c r="J5990" s="65" t="s">
        <v>1996</v>
      </c>
      <c r="K5990" s="65" t="s">
        <v>32</v>
      </c>
      <c r="L5990" s="65" t="s">
        <v>2321</v>
      </c>
      <c r="M5990" s="65"/>
      <c r="N5990" s="65" t="s">
        <v>40</v>
      </c>
      <c r="O5990" s="65" t="s">
        <v>72</v>
      </c>
      <c r="P5990" s="10">
        <v>0.96</v>
      </c>
      <c r="Q5990" s="162" t="s">
        <v>2323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hidden="1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2327</v>
      </c>
      <c r="F5991" s="65" t="s">
        <v>2327</v>
      </c>
      <c r="G5991" s="65" t="s">
        <v>2327</v>
      </c>
      <c r="H5991" s="65" t="s">
        <v>1994</v>
      </c>
      <c r="I5991" s="65" t="s">
        <v>1995</v>
      </c>
      <c r="J5991" s="65" t="s">
        <v>1996</v>
      </c>
      <c r="K5991" s="65" t="s">
        <v>32</v>
      </c>
      <c r="L5991" s="65" t="s">
        <v>2327</v>
      </c>
      <c r="M5991" s="65"/>
      <c r="N5991" s="65" t="s">
        <v>57</v>
      </c>
      <c r="O5991" s="65" t="s">
        <v>41</v>
      </c>
      <c r="P5991" s="10">
        <v>0.04</v>
      </c>
      <c r="Q5991" s="162" t="s">
        <v>2328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hidden="1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2327</v>
      </c>
      <c r="F5992" s="65" t="s">
        <v>2329</v>
      </c>
      <c r="G5992" s="65" t="s">
        <v>2327</v>
      </c>
      <c r="H5992" s="65" t="s">
        <v>1994</v>
      </c>
      <c r="I5992" s="65" t="s">
        <v>1995</v>
      </c>
      <c r="J5992" s="65" t="s">
        <v>1996</v>
      </c>
      <c r="K5992" s="65" t="s">
        <v>32</v>
      </c>
      <c r="L5992" s="65" t="s">
        <v>2327</v>
      </c>
      <c r="M5992" s="65"/>
      <c r="N5992" s="65" t="s">
        <v>40</v>
      </c>
      <c r="O5992" s="65" t="s">
        <v>41</v>
      </c>
      <c r="P5992" s="10">
        <v>0.04</v>
      </c>
      <c r="Q5992" s="162" t="s">
        <v>2328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hidden="1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2330</v>
      </c>
      <c r="F5993" s="65" t="s">
        <v>2330</v>
      </c>
      <c r="G5993" s="65" t="s">
        <v>2330</v>
      </c>
      <c r="H5993" s="65" t="s">
        <v>1994</v>
      </c>
      <c r="I5993" s="65" t="s">
        <v>1995</v>
      </c>
      <c r="J5993" s="65" t="s">
        <v>1996</v>
      </c>
      <c r="K5993" s="65" t="s">
        <v>32</v>
      </c>
      <c r="L5993" s="65" t="s">
        <v>2325</v>
      </c>
      <c r="M5993" s="65"/>
      <c r="N5993" s="65" t="s">
        <v>57</v>
      </c>
      <c r="O5993" s="65" t="s">
        <v>72</v>
      </c>
      <c r="P5993" s="10">
        <v>0.92</v>
      </c>
      <c r="Q5993" s="162" t="s">
        <v>2326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hidden="1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2335</v>
      </c>
      <c r="G5994" s="65" t="s">
        <v>838</v>
      </c>
      <c r="H5994" s="65" t="s">
        <v>1994</v>
      </c>
      <c r="I5994" s="65" t="s">
        <v>1995</v>
      </c>
      <c r="J5994" s="65" t="s">
        <v>1996</v>
      </c>
      <c r="K5994" s="65" t="s">
        <v>32</v>
      </c>
      <c r="L5994" s="65" t="s">
        <v>2336</v>
      </c>
      <c r="M5994" s="65"/>
      <c r="N5994" s="65" t="s">
        <v>40</v>
      </c>
      <c r="O5994" s="65" t="s">
        <v>41</v>
      </c>
      <c r="P5994" s="10">
        <v>0.04</v>
      </c>
      <c r="Q5994" s="162" t="s">
        <v>2337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hidden="1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2342</v>
      </c>
      <c r="F5995" s="65" t="s">
        <v>2343</v>
      </c>
      <c r="G5995" s="65" t="s">
        <v>2342</v>
      </c>
      <c r="H5995" s="65" t="s">
        <v>1994</v>
      </c>
      <c r="I5995" s="65" t="s">
        <v>1995</v>
      </c>
      <c r="J5995" s="65" t="s">
        <v>1996</v>
      </c>
      <c r="K5995" s="65" t="s">
        <v>32</v>
      </c>
      <c r="L5995" s="65" t="s">
        <v>2344</v>
      </c>
      <c r="M5995" s="65"/>
      <c r="N5995" s="65" t="s">
        <v>40</v>
      </c>
      <c r="O5995" s="65" t="s">
        <v>41</v>
      </c>
      <c r="P5995" s="10">
        <v>0.02</v>
      </c>
      <c r="Q5995" s="162" t="s">
        <v>2345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hidden="1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2349</v>
      </c>
      <c r="F5996" s="65" t="s">
        <v>2349</v>
      </c>
      <c r="G5996" s="65" t="s">
        <v>2349</v>
      </c>
      <c r="H5996" s="65" t="s">
        <v>1994</v>
      </c>
      <c r="I5996" s="65" t="s">
        <v>1995</v>
      </c>
      <c r="J5996" s="65" t="s">
        <v>1996</v>
      </c>
      <c r="K5996" s="65" t="s">
        <v>32</v>
      </c>
      <c r="L5996" s="65" t="s">
        <v>2350</v>
      </c>
      <c r="M5996" s="65"/>
      <c r="N5996" s="65" t="s">
        <v>331</v>
      </c>
      <c r="O5996" s="65" t="s">
        <v>41</v>
      </c>
      <c r="P5996" s="10">
        <v>0.04</v>
      </c>
      <c r="Q5996" s="162" t="s">
        <v>2351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hidden="1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2353</v>
      </c>
      <c r="F5997" s="65" t="s">
        <v>2353</v>
      </c>
      <c r="G5997" s="65" t="s">
        <v>2353</v>
      </c>
      <c r="H5997" s="65" t="s">
        <v>1994</v>
      </c>
      <c r="I5997" s="65" t="s">
        <v>1995</v>
      </c>
      <c r="J5997" s="65" t="s">
        <v>1996</v>
      </c>
      <c r="K5997" s="65" t="s">
        <v>32</v>
      </c>
      <c r="L5997" s="65" t="s">
        <v>2353</v>
      </c>
      <c r="M5997" s="65"/>
      <c r="N5997" s="65" t="s">
        <v>40</v>
      </c>
      <c r="O5997" s="65" t="s">
        <v>72</v>
      </c>
      <c r="P5997" s="10">
        <v>0.98</v>
      </c>
      <c r="Q5997" s="162" t="s">
        <v>2354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hidden="1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2355</v>
      </c>
      <c r="F5998" s="65" t="s">
        <v>2355</v>
      </c>
      <c r="G5998" s="65" t="s">
        <v>2355</v>
      </c>
      <c r="H5998" s="65" t="s">
        <v>1994</v>
      </c>
      <c r="I5998" s="65" t="s">
        <v>1995</v>
      </c>
      <c r="J5998" s="65" t="s">
        <v>1996</v>
      </c>
      <c r="K5998" s="65" t="s">
        <v>32</v>
      </c>
      <c r="L5998" s="65" t="s">
        <v>2355</v>
      </c>
      <c r="M5998" s="65"/>
      <c r="N5998" s="65" t="s">
        <v>57</v>
      </c>
      <c r="O5998" s="65" t="s">
        <v>41</v>
      </c>
      <c r="P5998" s="10">
        <v>0.04</v>
      </c>
      <c r="Q5998" s="162" t="s">
        <v>2356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hidden="1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1994</v>
      </c>
      <c r="I5999" s="65" t="s">
        <v>1995</v>
      </c>
      <c r="J5999" s="65" t="s">
        <v>1996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hidden="1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2360</v>
      </c>
      <c r="F6000" s="65" t="s">
        <v>2360</v>
      </c>
      <c r="G6000" s="65" t="s">
        <v>2360</v>
      </c>
      <c r="H6000" s="65" t="s">
        <v>1994</v>
      </c>
      <c r="I6000" s="65" t="s">
        <v>1995</v>
      </c>
      <c r="J6000" s="65" t="s">
        <v>1996</v>
      </c>
      <c r="K6000" s="65" t="s">
        <v>32</v>
      </c>
      <c r="L6000" s="65" t="s">
        <v>2360</v>
      </c>
      <c r="M6000" s="65"/>
      <c r="N6000" s="65" t="s">
        <v>331</v>
      </c>
      <c r="O6000" s="65" t="s">
        <v>80</v>
      </c>
      <c r="P6000" s="10">
        <v>0</v>
      </c>
      <c r="Q6000" s="162" t="s">
        <v>2361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hidden="1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1994</v>
      </c>
      <c r="I6001" s="65" t="s">
        <v>1995</v>
      </c>
      <c r="J6001" s="65" t="s">
        <v>1996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2368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hidden="1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1994</v>
      </c>
      <c r="I6002" s="65" t="s">
        <v>1995</v>
      </c>
      <c r="J6002" s="65" t="s">
        <v>1996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2368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hidden="1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2369</v>
      </c>
      <c r="F6003" s="65" t="s">
        <v>2370</v>
      </c>
      <c r="G6003" s="65" t="s">
        <v>2369</v>
      </c>
      <c r="H6003" s="65" t="s">
        <v>1994</v>
      </c>
      <c r="I6003" s="65" t="s">
        <v>1995</v>
      </c>
      <c r="J6003" s="65" t="s">
        <v>1996</v>
      </c>
      <c r="K6003" s="65" t="s">
        <v>32</v>
      </c>
      <c r="L6003" s="65" t="s">
        <v>2369</v>
      </c>
      <c r="M6003" s="65"/>
      <c r="N6003" s="65" t="s">
        <v>40</v>
      </c>
      <c r="O6003" s="65" t="s">
        <v>41</v>
      </c>
      <c r="P6003" s="10">
        <v>0.02</v>
      </c>
      <c r="Q6003" s="162" t="s">
        <v>2371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hidden="1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2376</v>
      </c>
      <c r="F6004" s="65" t="s">
        <v>2376</v>
      </c>
      <c r="G6004" s="65" t="s">
        <v>2376</v>
      </c>
      <c r="H6004" s="65" t="s">
        <v>1994</v>
      </c>
      <c r="I6004" s="65" t="s">
        <v>1995</v>
      </c>
      <c r="J6004" s="65" t="s">
        <v>1996</v>
      </c>
      <c r="K6004" s="65" t="s">
        <v>32</v>
      </c>
      <c r="L6004" s="65" t="s">
        <v>2376</v>
      </c>
      <c r="M6004" s="65"/>
      <c r="N6004" s="65" t="s">
        <v>57</v>
      </c>
      <c r="O6004" s="65" t="s">
        <v>80</v>
      </c>
      <c r="P6004" s="10">
        <v>0</v>
      </c>
      <c r="Q6004" s="162" t="s">
        <v>2377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hidden="1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2382</v>
      </c>
      <c r="F6005" s="65" t="s">
        <v>2382</v>
      </c>
      <c r="G6005" s="65" t="s">
        <v>2382</v>
      </c>
      <c r="H6005" s="65" t="s">
        <v>1994</v>
      </c>
      <c r="I6005" s="65" t="s">
        <v>1995</v>
      </c>
      <c r="J6005" s="65" t="s">
        <v>1996</v>
      </c>
      <c r="K6005" s="65" t="s">
        <v>32</v>
      </c>
      <c r="L6005" s="65" t="s">
        <v>2382</v>
      </c>
      <c r="M6005" s="65"/>
      <c r="N6005" s="65" t="s">
        <v>57</v>
      </c>
      <c r="O6005" s="65" t="s">
        <v>80</v>
      </c>
      <c r="P6005" s="10">
        <v>0</v>
      </c>
      <c r="Q6005" s="162" t="s">
        <v>2383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hidden="1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2384</v>
      </c>
      <c r="F6006" s="65" t="s">
        <v>2384</v>
      </c>
      <c r="G6006" s="65" t="s">
        <v>2384</v>
      </c>
      <c r="H6006" s="65" t="s">
        <v>1994</v>
      </c>
      <c r="I6006" s="65" t="s">
        <v>1995</v>
      </c>
      <c r="J6006" s="65" t="s">
        <v>1996</v>
      </c>
      <c r="K6006" s="65" t="s">
        <v>32</v>
      </c>
      <c r="L6006" s="65" t="s">
        <v>2384</v>
      </c>
      <c r="M6006" s="65"/>
      <c r="N6006" s="65" t="s">
        <v>57</v>
      </c>
      <c r="O6006" s="65" t="s">
        <v>41</v>
      </c>
      <c r="P6006" s="10">
        <v>0.1</v>
      </c>
      <c r="Q6006" s="162" t="s">
        <v>2385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hidden="1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2386</v>
      </c>
      <c r="F6007" s="65" t="s">
        <v>2386</v>
      </c>
      <c r="G6007" s="65" t="s">
        <v>2386</v>
      </c>
      <c r="H6007" s="65" t="s">
        <v>1994</v>
      </c>
      <c r="I6007" s="65" t="s">
        <v>1995</v>
      </c>
      <c r="J6007" s="65" t="s">
        <v>1996</v>
      </c>
      <c r="K6007" s="65" t="s">
        <v>32</v>
      </c>
      <c r="L6007" s="65" t="s">
        <v>2391</v>
      </c>
      <c r="M6007" s="65"/>
      <c r="N6007" s="65" t="s">
        <v>40</v>
      </c>
      <c r="O6007" s="65" t="s">
        <v>41</v>
      </c>
      <c r="P6007" s="10">
        <v>0.02</v>
      </c>
      <c r="Q6007" s="162" t="s">
        <v>2392</v>
      </c>
      <c r="R6007" s="65" t="s">
        <v>4033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hidden="1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1994</v>
      </c>
      <c r="I6008" s="65" t="s">
        <v>1995</v>
      </c>
      <c r="J6008" s="65" t="s">
        <v>1996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2395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hidden="1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2399</v>
      </c>
      <c r="F6009" s="65" t="s">
        <v>2400</v>
      </c>
      <c r="G6009" s="65" t="s">
        <v>2399</v>
      </c>
      <c r="H6009" s="65" t="s">
        <v>1994</v>
      </c>
      <c r="I6009" s="65" t="s">
        <v>1995</v>
      </c>
      <c r="J6009" s="65" t="s">
        <v>1996</v>
      </c>
      <c r="K6009" s="65" t="s">
        <v>32</v>
      </c>
      <c r="L6009" s="65" t="s">
        <v>2399</v>
      </c>
      <c r="M6009" s="65"/>
      <c r="N6009" s="65" t="s">
        <v>40</v>
      </c>
      <c r="O6009" s="65" t="s">
        <v>41</v>
      </c>
      <c r="P6009" s="10">
        <v>0.02</v>
      </c>
      <c r="Q6009" s="162" t="s">
        <v>2401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hidden="1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2399</v>
      </c>
      <c r="F6010" s="65" t="s">
        <v>2400</v>
      </c>
      <c r="G6010" s="65" t="s">
        <v>2399</v>
      </c>
      <c r="H6010" s="65" t="s">
        <v>1994</v>
      </c>
      <c r="I6010" s="65" t="s">
        <v>1995</v>
      </c>
      <c r="J6010" s="65" t="s">
        <v>1996</v>
      </c>
      <c r="K6010" s="65" t="s">
        <v>32</v>
      </c>
      <c r="L6010" s="65" t="s">
        <v>2399</v>
      </c>
      <c r="M6010" s="65"/>
      <c r="N6010" s="65" t="s">
        <v>40</v>
      </c>
      <c r="O6010" s="65" t="s">
        <v>80</v>
      </c>
      <c r="P6010" s="10">
        <v>0</v>
      </c>
      <c r="Q6010" s="162" t="s">
        <v>2401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hidden="1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1994</v>
      </c>
      <c r="I6011" s="65" t="s">
        <v>1995</v>
      </c>
      <c r="J6011" s="65" t="s">
        <v>1996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2406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hidden="1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1994</v>
      </c>
      <c r="I6012" s="65" t="s">
        <v>1995</v>
      </c>
      <c r="J6012" s="65" t="s">
        <v>1996</v>
      </c>
      <c r="K6012" s="65" t="s">
        <v>32</v>
      </c>
      <c r="L6012" s="65" t="s">
        <v>2408</v>
      </c>
      <c r="M6012" s="65"/>
      <c r="N6012" s="65" t="s">
        <v>40</v>
      </c>
      <c r="O6012" s="65" t="s">
        <v>80</v>
      </c>
      <c r="P6012" s="10">
        <v>0</v>
      </c>
      <c r="Q6012" s="162" t="s">
        <v>2409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hidden="1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2416</v>
      </c>
      <c r="F6013" s="65" t="s">
        <v>2416</v>
      </c>
      <c r="G6013" s="65" t="s">
        <v>2416</v>
      </c>
      <c r="H6013" s="65" t="s">
        <v>1994</v>
      </c>
      <c r="I6013" s="65" t="s">
        <v>1995</v>
      </c>
      <c r="J6013" s="65" t="s">
        <v>1996</v>
      </c>
      <c r="K6013" s="65" t="s">
        <v>32</v>
      </c>
      <c r="L6013" s="65" t="s">
        <v>2417</v>
      </c>
      <c r="M6013" s="65"/>
      <c r="N6013" s="65" t="s">
        <v>57</v>
      </c>
      <c r="O6013" s="65" t="s">
        <v>41</v>
      </c>
      <c r="P6013" s="10">
        <v>0.04</v>
      </c>
      <c r="Q6013" s="162" t="s">
        <v>2418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hidden="1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2416</v>
      </c>
      <c r="F6014" s="65" t="s">
        <v>2416</v>
      </c>
      <c r="G6014" s="65" t="s">
        <v>2416</v>
      </c>
      <c r="H6014" s="65" t="s">
        <v>1994</v>
      </c>
      <c r="I6014" s="65" t="s">
        <v>1995</v>
      </c>
      <c r="J6014" s="65" t="s">
        <v>1996</v>
      </c>
      <c r="K6014" s="65" t="s">
        <v>32</v>
      </c>
      <c r="L6014" s="65" t="s">
        <v>2417</v>
      </c>
      <c r="M6014" s="65"/>
      <c r="N6014" s="65" t="s">
        <v>40</v>
      </c>
      <c r="O6014" s="65" t="s">
        <v>41</v>
      </c>
      <c r="P6014" s="10">
        <v>0.02</v>
      </c>
      <c r="Q6014" s="162" t="s">
        <v>2419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hidden="1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1994</v>
      </c>
      <c r="I6015" s="65" t="s">
        <v>1995</v>
      </c>
      <c r="J6015" s="65" t="s">
        <v>1996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2420</v>
      </c>
      <c r="R6015" s="65" t="s">
        <v>4076</v>
      </c>
      <c r="S6015" s="122">
        <v>67213.7</v>
      </c>
      <c r="T6015" s="13"/>
      <c r="U6015" s="13">
        <v>0</v>
      </c>
      <c r="V6015" s="13">
        <v>0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hidden="1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2423</v>
      </c>
      <c r="F6016" s="65" t="s">
        <v>2423</v>
      </c>
      <c r="G6016" s="65" t="s">
        <v>2423</v>
      </c>
      <c r="H6016" s="65" t="s">
        <v>1994</v>
      </c>
      <c r="I6016" s="65" t="s">
        <v>1995</v>
      </c>
      <c r="J6016" s="65" t="s">
        <v>1996</v>
      </c>
      <c r="K6016" s="65" t="s">
        <v>32</v>
      </c>
      <c r="L6016" s="65" t="s">
        <v>2423</v>
      </c>
      <c r="M6016" s="65"/>
      <c r="N6016" s="65" t="s">
        <v>40</v>
      </c>
      <c r="O6016" s="65" t="s">
        <v>80</v>
      </c>
      <c r="P6016" s="10">
        <v>0</v>
      </c>
      <c r="Q6016" s="162" t="s">
        <v>2424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hidden="1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2425</v>
      </c>
      <c r="F6017" s="65" t="s">
        <v>2425</v>
      </c>
      <c r="G6017" s="65" t="s">
        <v>2425</v>
      </c>
      <c r="H6017" s="65" t="s">
        <v>1994</v>
      </c>
      <c r="I6017" s="65" t="s">
        <v>1995</v>
      </c>
      <c r="J6017" s="65" t="s">
        <v>1996</v>
      </c>
      <c r="K6017" s="65" t="s">
        <v>32</v>
      </c>
      <c r="L6017" s="65" t="s">
        <v>2426</v>
      </c>
      <c r="M6017" s="65"/>
      <c r="N6017" s="65" t="s">
        <v>40</v>
      </c>
      <c r="O6017" s="65" t="s">
        <v>41</v>
      </c>
      <c r="P6017" s="10">
        <v>0.02</v>
      </c>
      <c r="Q6017" s="162" t="s">
        <v>2427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hidden="1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1994</v>
      </c>
      <c r="I6018" s="65" t="s">
        <v>1995</v>
      </c>
      <c r="J6018" s="65" t="s">
        <v>1996</v>
      </c>
      <c r="K6018" s="65" t="s">
        <v>32</v>
      </c>
      <c r="L6018" s="65" t="s">
        <v>2436</v>
      </c>
      <c r="M6018" s="65"/>
      <c r="N6018" s="65" t="s">
        <v>40</v>
      </c>
      <c r="O6018" s="65" t="s">
        <v>41</v>
      </c>
      <c r="P6018" s="10">
        <v>0.02</v>
      </c>
      <c r="Q6018" s="162" t="s">
        <v>2437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hidden="1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1994</v>
      </c>
      <c r="I6019" s="65" t="s">
        <v>1995</v>
      </c>
      <c r="J6019" s="65" t="s">
        <v>1996</v>
      </c>
      <c r="K6019" s="65" t="s">
        <v>32</v>
      </c>
      <c r="L6019" s="65" t="s">
        <v>2438</v>
      </c>
      <c r="M6019" s="65"/>
      <c r="N6019" s="65" t="s">
        <v>40</v>
      </c>
      <c r="O6019" s="65" t="s">
        <v>41</v>
      </c>
      <c r="P6019" s="10">
        <v>0.02</v>
      </c>
      <c r="Q6019" s="162" t="s">
        <v>2439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hidden="1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2444</v>
      </c>
      <c r="G6020" s="65" t="s">
        <v>641</v>
      </c>
      <c r="H6020" s="65" t="s">
        <v>1994</v>
      </c>
      <c r="I6020" s="65" t="s">
        <v>1995</v>
      </c>
      <c r="J6020" s="65" t="s">
        <v>1996</v>
      </c>
      <c r="K6020" s="65" t="s">
        <v>32</v>
      </c>
      <c r="L6020" s="65" t="s">
        <v>2445</v>
      </c>
      <c r="M6020" s="65"/>
      <c r="N6020" s="65" t="s">
        <v>40</v>
      </c>
      <c r="O6020" s="65" t="s">
        <v>41</v>
      </c>
      <c r="P6020" s="10">
        <v>0.04</v>
      </c>
      <c r="Q6020" s="162" t="s">
        <v>2446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hidden="1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1994</v>
      </c>
      <c r="I6021" s="65" t="s">
        <v>1995</v>
      </c>
      <c r="J6021" s="65" t="s">
        <v>1996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2447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hidden="1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2451</v>
      </c>
      <c r="F6022" s="65" t="s">
        <v>2451</v>
      </c>
      <c r="G6022" s="65" t="s">
        <v>2451</v>
      </c>
      <c r="H6022" s="65" t="s">
        <v>1994</v>
      </c>
      <c r="I6022" s="65" t="s">
        <v>1995</v>
      </c>
      <c r="J6022" s="65" t="s">
        <v>1996</v>
      </c>
      <c r="K6022" s="65" t="s">
        <v>32</v>
      </c>
      <c r="L6022" s="65" t="s">
        <v>2451</v>
      </c>
      <c r="M6022" s="65"/>
      <c r="N6022" s="65" t="s">
        <v>40</v>
      </c>
      <c r="O6022" s="65" t="s">
        <v>80</v>
      </c>
      <c r="P6022" s="10">
        <v>0</v>
      </c>
      <c r="Q6022" s="162" t="s">
        <v>2452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hidden="1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2461</v>
      </c>
      <c r="F6023" s="65" t="s">
        <v>2461</v>
      </c>
      <c r="G6023" s="65" t="s">
        <v>2461</v>
      </c>
      <c r="H6023" s="65" t="s">
        <v>1994</v>
      </c>
      <c r="I6023" s="65" t="s">
        <v>1995</v>
      </c>
      <c r="J6023" s="65" t="s">
        <v>1996</v>
      </c>
      <c r="K6023" s="65" t="s">
        <v>32</v>
      </c>
      <c r="L6023" s="65" t="s">
        <v>2461</v>
      </c>
      <c r="M6023" s="65"/>
      <c r="N6023" s="65" t="s">
        <v>57</v>
      </c>
      <c r="O6023" s="65" t="s">
        <v>41</v>
      </c>
      <c r="P6023" s="10">
        <v>0.08</v>
      </c>
      <c r="Q6023" s="162" t="s">
        <v>2462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hidden="1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2463</v>
      </c>
      <c r="F6024" s="65" t="s">
        <v>2463</v>
      </c>
      <c r="G6024" s="65" t="s">
        <v>2463</v>
      </c>
      <c r="H6024" s="65" t="s">
        <v>1994</v>
      </c>
      <c r="I6024" s="65" t="s">
        <v>1995</v>
      </c>
      <c r="J6024" s="65" t="s">
        <v>1996</v>
      </c>
      <c r="K6024" s="65" t="s">
        <v>32</v>
      </c>
      <c r="L6024" s="65" t="s">
        <v>2463</v>
      </c>
      <c r="M6024" s="65"/>
      <c r="N6024" s="65" t="s">
        <v>57</v>
      </c>
      <c r="O6024" s="65" t="s">
        <v>41</v>
      </c>
      <c r="P6024" s="10">
        <v>0.08</v>
      </c>
      <c r="Q6024" s="162" t="s">
        <v>2464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hidden="1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2465</v>
      </c>
      <c r="G6025" s="65" t="s">
        <v>1050</v>
      </c>
      <c r="H6025" s="65" t="s">
        <v>1994</v>
      </c>
      <c r="I6025" s="65" t="s">
        <v>1995</v>
      </c>
      <c r="J6025" s="65" t="s">
        <v>1996</v>
      </c>
      <c r="K6025" s="65" t="s">
        <v>32</v>
      </c>
      <c r="L6025" s="65" t="s">
        <v>2466</v>
      </c>
      <c r="M6025" s="65"/>
      <c r="N6025" s="65" t="s">
        <v>40</v>
      </c>
      <c r="O6025" s="65" t="s">
        <v>41</v>
      </c>
      <c r="P6025" s="10">
        <v>0.03</v>
      </c>
      <c r="Q6025" s="162" t="s">
        <v>2467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hidden="1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2468</v>
      </c>
      <c r="F6026" s="65" t="s">
        <v>2468</v>
      </c>
      <c r="G6026" s="65" t="s">
        <v>2468</v>
      </c>
      <c r="H6026" s="65" t="s">
        <v>1994</v>
      </c>
      <c r="I6026" s="65" t="s">
        <v>1995</v>
      </c>
      <c r="J6026" s="65" t="s">
        <v>1996</v>
      </c>
      <c r="K6026" s="65" t="s">
        <v>32</v>
      </c>
      <c r="L6026" s="65" t="s">
        <v>2469</v>
      </c>
      <c r="M6026" s="65"/>
      <c r="N6026" s="65" t="s">
        <v>40</v>
      </c>
      <c r="O6026" s="65" t="s">
        <v>41</v>
      </c>
      <c r="P6026" s="10">
        <v>0.02</v>
      </c>
      <c r="Q6026" s="162" t="s">
        <v>2470</v>
      </c>
      <c r="R6026" s="65" t="s">
        <v>4039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hidden="1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2473</v>
      </c>
      <c r="F6027" s="65" t="s">
        <v>2473</v>
      </c>
      <c r="G6027" s="65" t="s">
        <v>2473</v>
      </c>
      <c r="H6027" s="65" t="s">
        <v>1994</v>
      </c>
      <c r="I6027" s="65" t="s">
        <v>1995</v>
      </c>
      <c r="J6027" s="65" t="s">
        <v>1996</v>
      </c>
      <c r="K6027" s="65" t="s">
        <v>32</v>
      </c>
      <c r="L6027" s="65" t="s">
        <v>2473</v>
      </c>
      <c r="M6027" s="65"/>
      <c r="N6027" s="65" t="s">
        <v>57</v>
      </c>
      <c r="O6027" s="65" t="s">
        <v>41</v>
      </c>
      <c r="P6027" s="10">
        <v>0.04</v>
      </c>
      <c r="Q6027" s="162" t="s">
        <v>2474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hidden="1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2475</v>
      </c>
      <c r="F6028" s="65" t="s">
        <v>2475</v>
      </c>
      <c r="G6028" s="65" t="s">
        <v>2475</v>
      </c>
      <c r="H6028" s="65" t="s">
        <v>1994</v>
      </c>
      <c r="I6028" s="65" t="s">
        <v>1995</v>
      </c>
      <c r="J6028" s="65" t="s">
        <v>1996</v>
      </c>
      <c r="K6028" s="65" t="s">
        <v>32</v>
      </c>
      <c r="L6028" s="65" t="s">
        <v>2475</v>
      </c>
      <c r="M6028" s="65"/>
      <c r="N6028" s="65" t="s">
        <v>40</v>
      </c>
      <c r="O6028" s="65" t="s">
        <v>41</v>
      </c>
      <c r="P6028" s="10">
        <v>0.02</v>
      </c>
      <c r="Q6028" s="162" t="s">
        <v>2476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hidden="1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1994</v>
      </c>
      <c r="I6029" s="65" t="s">
        <v>1995</v>
      </c>
      <c r="J6029" s="65" t="s">
        <v>1996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2477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hidden="1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2480</v>
      </c>
      <c r="F6030" s="65" t="s">
        <v>2480</v>
      </c>
      <c r="G6030" s="65" t="s">
        <v>2480</v>
      </c>
      <c r="H6030" s="65" t="s">
        <v>1994</v>
      </c>
      <c r="I6030" s="65" t="s">
        <v>1995</v>
      </c>
      <c r="J6030" s="65" t="s">
        <v>1996</v>
      </c>
      <c r="K6030" s="65" t="s">
        <v>32</v>
      </c>
      <c r="L6030" s="65" t="s">
        <v>2480</v>
      </c>
      <c r="M6030" s="65"/>
      <c r="N6030" s="65" t="s">
        <v>40</v>
      </c>
      <c r="O6030" s="65" t="s">
        <v>41</v>
      </c>
      <c r="P6030" s="10">
        <v>0.02</v>
      </c>
      <c r="Q6030" s="162" t="s">
        <v>2481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hidden="1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1795</v>
      </c>
      <c r="F6031" s="65" t="s">
        <v>1795</v>
      </c>
      <c r="G6031" s="65" t="s">
        <v>1795</v>
      </c>
      <c r="H6031" s="65" t="s">
        <v>1994</v>
      </c>
      <c r="I6031" s="65" t="s">
        <v>1995</v>
      </c>
      <c r="J6031" s="65" t="s">
        <v>1996</v>
      </c>
      <c r="K6031" s="65" t="s">
        <v>32</v>
      </c>
      <c r="L6031" s="65" t="s">
        <v>1796</v>
      </c>
      <c r="M6031" s="65"/>
      <c r="N6031" s="65" t="s">
        <v>57</v>
      </c>
      <c r="O6031" s="65" t="s">
        <v>80</v>
      </c>
      <c r="P6031" s="10">
        <v>0</v>
      </c>
      <c r="Q6031" s="162" t="s">
        <v>2240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hidden="1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1795</v>
      </c>
      <c r="F6032" s="65" t="s">
        <v>1795</v>
      </c>
      <c r="G6032" s="65" t="s">
        <v>1795</v>
      </c>
      <c r="H6032" s="65" t="s">
        <v>1994</v>
      </c>
      <c r="I6032" s="65" t="s">
        <v>1995</v>
      </c>
      <c r="J6032" s="65" t="s">
        <v>1996</v>
      </c>
      <c r="K6032" s="65" t="s">
        <v>32</v>
      </c>
      <c r="L6032" s="65" t="s">
        <v>1796</v>
      </c>
      <c r="M6032" s="65"/>
      <c r="N6032" s="65" t="s">
        <v>331</v>
      </c>
      <c r="O6032" s="65" t="s">
        <v>80</v>
      </c>
      <c r="P6032" s="10">
        <v>0</v>
      </c>
      <c r="Q6032" s="162" t="s">
        <v>2240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hidden="1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2484</v>
      </c>
      <c r="F6033" s="65" t="s">
        <v>2484</v>
      </c>
      <c r="G6033" s="65" t="s">
        <v>2484</v>
      </c>
      <c r="H6033" s="65" t="s">
        <v>1994</v>
      </c>
      <c r="I6033" s="65" t="s">
        <v>1995</v>
      </c>
      <c r="J6033" s="65" t="s">
        <v>1996</v>
      </c>
      <c r="K6033" s="65" t="s">
        <v>32</v>
      </c>
      <c r="L6033" s="65" t="s">
        <v>2484</v>
      </c>
      <c r="M6033" s="65"/>
      <c r="N6033" s="65" t="s">
        <v>40</v>
      </c>
      <c r="O6033" s="65" t="s">
        <v>41</v>
      </c>
      <c r="P6033" s="10">
        <v>0.02</v>
      </c>
      <c r="Q6033" s="162" t="s">
        <v>2485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hidden="1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2490</v>
      </c>
      <c r="F6034" s="65" t="s">
        <v>2490</v>
      </c>
      <c r="G6034" s="65" t="s">
        <v>2490</v>
      </c>
      <c r="H6034" s="65" t="s">
        <v>1994</v>
      </c>
      <c r="I6034" s="65" t="s">
        <v>1995</v>
      </c>
      <c r="J6034" s="65" t="s">
        <v>1996</v>
      </c>
      <c r="K6034" s="65" t="s">
        <v>32</v>
      </c>
      <c r="L6034" s="65" t="s">
        <v>2490</v>
      </c>
      <c r="M6034" s="65"/>
      <c r="N6034" s="65" t="s">
        <v>40</v>
      </c>
      <c r="O6034" s="65" t="s">
        <v>80</v>
      </c>
      <c r="P6034" s="10">
        <v>0</v>
      </c>
      <c r="Q6034" s="162" t="s">
        <v>2491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hidden="1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1771</v>
      </c>
      <c r="F6035" s="65" t="s">
        <v>1956</v>
      </c>
      <c r="G6035" s="65" t="s">
        <v>1771</v>
      </c>
      <c r="H6035" s="65" t="s">
        <v>1994</v>
      </c>
      <c r="I6035" s="65" t="s">
        <v>1995</v>
      </c>
      <c r="J6035" s="65" t="s">
        <v>1996</v>
      </c>
      <c r="K6035" s="65" t="s">
        <v>32</v>
      </c>
      <c r="L6035" s="65" t="s">
        <v>2494</v>
      </c>
      <c r="M6035" s="65"/>
      <c r="N6035" s="65" t="s">
        <v>57</v>
      </c>
      <c r="O6035" s="65" t="s">
        <v>41</v>
      </c>
      <c r="P6035" s="10">
        <v>0.17</v>
      </c>
      <c r="Q6035" s="162" t="s">
        <v>2495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hidden="1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2496</v>
      </c>
      <c r="F6036" s="65" t="s">
        <v>2497</v>
      </c>
      <c r="G6036" s="65" t="s">
        <v>2496</v>
      </c>
      <c r="H6036" s="65" t="s">
        <v>1994</v>
      </c>
      <c r="I6036" s="65" t="s">
        <v>1995</v>
      </c>
      <c r="J6036" s="65" t="s">
        <v>1996</v>
      </c>
      <c r="K6036" s="65" t="s">
        <v>32</v>
      </c>
      <c r="L6036" s="65" t="s">
        <v>2496</v>
      </c>
      <c r="M6036" s="65"/>
      <c r="N6036" s="65" t="s">
        <v>57</v>
      </c>
      <c r="O6036" s="65" t="s">
        <v>80</v>
      </c>
      <c r="P6036" s="10">
        <v>0</v>
      </c>
      <c r="Q6036" s="162" t="s">
        <v>2498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hidden="1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2505</v>
      </c>
      <c r="F6037" s="65" t="s">
        <v>2505</v>
      </c>
      <c r="G6037" s="65" t="s">
        <v>2505</v>
      </c>
      <c r="H6037" s="65" t="s">
        <v>1994</v>
      </c>
      <c r="I6037" s="65" t="s">
        <v>1995</v>
      </c>
      <c r="J6037" s="65" t="s">
        <v>1996</v>
      </c>
      <c r="K6037" s="65" t="s">
        <v>32</v>
      </c>
      <c r="L6037" s="65" t="s">
        <v>2506</v>
      </c>
      <c r="M6037" s="65"/>
      <c r="N6037" s="65" t="s">
        <v>40</v>
      </c>
      <c r="O6037" s="65" t="s">
        <v>80</v>
      </c>
      <c r="P6037" s="10">
        <v>0</v>
      </c>
      <c r="Q6037" s="162" t="s">
        <v>2507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hidden="1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2508</v>
      </c>
      <c r="F6038" s="65" t="s">
        <v>2508</v>
      </c>
      <c r="G6038" s="65" t="s">
        <v>2508</v>
      </c>
      <c r="H6038" s="65" t="s">
        <v>1994</v>
      </c>
      <c r="I6038" s="65" t="s">
        <v>1995</v>
      </c>
      <c r="J6038" s="65" t="s">
        <v>1996</v>
      </c>
      <c r="K6038" s="65" t="s">
        <v>32</v>
      </c>
      <c r="L6038" s="65" t="s">
        <v>2509</v>
      </c>
      <c r="M6038" s="65"/>
      <c r="N6038" s="65" t="s">
        <v>40</v>
      </c>
      <c r="O6038" s="65" t="s">
        <v>80</v>
      </c>
      <c r="P6038" s="10">
        <v>0</v>
      </c>
      <c r="Q6038" s="162" t="s">
        <v>2510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hidden="1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2513</v>
      </c>
      <c r="F6039" s="65" t="s">
        <v>2513</v>
      </c>
      <c r="G6039" s="65" t="s">
        <v>2513</v>
      </c>
      <c r="H6039" s="65" t="s">
        <v>1994</v>
      </c>
      <c r="I6039" s="65" t="s">
        <v>1995</v>
      </c>
      <c r="J6039" s="65" t="s">
        <v>1996</v>
      </c>
      <c r="K6039" s="65" t="s">
        <v>32</v>
      </c>
      <c r="L6039" s="65" t="s">
        <v>2513</v>
      </c>
      <c r="M6039" s="65"/>
      <c r="N6039" s="65" t="s">
        <v>40</v>
      </c>
      <c r="O6039" s="65" t="s">
        <v>41</v>
      </c>
      <c r="P6039" s="10">
        <v>0.04</v>
      </c>
      <c r="Q6039" s="162" t="s">
        <v>2514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hidden="1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2516</v>
      </c>
      <c r="F6040" s="65" t="s">
        <v>2516</v>
      </c>
      <c r="G6040" s="65" t="s">
        <v>2516</v>
      </c>
      <c r="H6040" s="65" t="s">
        <v>1994</v>
      </c>
      <c r="I6040" s="65" t="s">
        <v>1995</v>
      </c>
      <c r="J6040" s="65" t="s">
        <v>1996</v>
      </c>
      <c r="K6040" s="65" t="s">
        <v>32</v>
      </c>
      <c r="L6040" s="65" t="s">
        <v>2517</v>
      </c>
      <c r="M6040" s="65"/>
      <c r="N6040" s="65" t="s">
        <v>57</v>
      </c>
      <c r="O6040" s="65" t="s">
        <v>41</v>
      </c>
      <c r="P6040" s="10">
        <v>0.1</v>
      </c>
      <c r="Q6040" s="162" t="s">
        <v>2518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hidden="1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2531</v>
      </c>
      <c r="F6041" s="65" t="s">
        <v>2532</v>
      </c>
      <c r="G6041" s="65" t="s">
        <v>2531</v>
      </c>
      <c r="H6041" s="65" t="s">
        <v>1994</v>
      </c>
      <c r="I6041" s="65" t="s">
        <v>1995</v>
      </c>
      <c r="J6041" s="65" t="s">
        <v>1996</v>
      </c>
      <c r="K6041" s="65" t="s">
        <v>32</v>
      </c>
      <c r="L6041" s="65" t="s">
        <v>2534</v>
      </c>
      <c r="M6041" s="65"/>
      <c r="N6041" s="65" t="s">
        <v>57</v>
      </c>
      <c r="O6041" s="65" t="s">
        <v>41</v>
      </c>
      <c r="P6041" s="10">
        <v>0.06</v>
      </c>
      <c r="Q6041" s="162" t="s">
        <v>2535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hidden="1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2531</v>
      </c>
      <c r="F6042" s="65" t="s">
        <v>2532</v>
      </c>
      <c r="G6042" s="65" t="s">
        <v>2531</v>
      </c>
      <c r="H6042" s="65" t="s">
        <v>1994</v>
      </c>
      <c r="I6042" s="65" t="s">
        <v>1995</v>
      </c>
      <c r="J6042" s="65" t="s">
        <v>1996</v>
      </c>
      <c r="K6042" s="65" t="s">
        <v>32</v>
      </c>
      <c r="L6042" s="65" t="s">
        <v>2534</v>
      </c>
      <c r="M6042" s="65"/>
      <c r="N6042" s="65" t="s">
        <v>40</v>
      </c>
      <c r="O6042" s="65" t="s">
        <v>41</v>
      </c>
      <c r="P6042" s="10">
        <v>0.02</v>
      </c>
      <c r="Q6042" s="162" t="s">
        <v>2536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hidden="1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1994</v>
      </c>
      <c r="I6043" s="65" t="s">
        <v>1995</v>
      </c>
      <c r="J6043" s="65" t="s">
        <v>1996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2537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hidden="1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2539</v>
      </c>
      <c r="F6044" s="65" t="s">
        <v>2539</v>
      </c>
      <c r="G6044" s="65" t="s">
        <v>2539</v>
      </c>
      <c r="H6044" s="65" t="s">
        <v>1994</v>
      </c>
      <c r="I6044" s="65" t="s">
        <v>1995</v>
      </c>
      <c r="J6044" s="65" t="s">
        <v>1996</v>
      </c>
      <c r="K6044" s="65" t="s">
        <v>32</v>
      </c>
      <c r="L6044" s="65" t="s">
        <v>2539</v>
      </c>
      <c r="M6044" s="65"/>
      <c r="N6044" s="65" t="s">
        <v>40</v>
      </c>
      <c r="O6044" s="65" t="s">
        <v>41</v>
      </c>
      <c r="P6044" s="10">
        <v>0.03</v>
      </c>
      <c r="Q6044" s="162" t="s">
        <v>2540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hidden="1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1994</v>
      </c>
      <c r="I6045" s="65" t="s">
        <v>1995</v>
      </c>
      <c r="J6045" s="65" t="s">
        <v>1996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2543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hidden="1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2544</v>
      </c>
      <c r="F6046" s="65" t="s">
        <v>2544</v>
      </c>
      <c r="G6046" s="65" t="s">
        <v>2544</v>
      </c>
      <c r="H6046" s="65" t="s">
        <v>1994</v>
      </c>
      <c r="I6046" s="65" t="s">
        <v>1995</v>
      </c>
      <c r="J6046" s="65" t="s">
        <v>1996</v>
      </c>
      <c r="K6046" s="65" t="s">
        <v>32</v>
      </c>
      <c r="L6046" s="65" t="s">
        <v>2544</v>
      </c>
      <c r="M6046" s="65"/>
      <c r="N6046" s="65" t="s">
        <v>40</v>
      </c>
      <c r="O6046" s="65" t="s">
        <v>41</v>
      </c>
      <c r="P6046" s="10">
        <v>0.03</v>
      </c>
      <c r="Q6046" s="162" t="s">
        <v>2545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hidden="1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1994</v>
      </c>
      <c r="I6047" s="65" t="s">
        <v>1995</v>
      </c>
      <c r="J6047" s="65" t="s">
        <v>1996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2546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hidden="1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1994</v>
      </c>
      <c r="I6048" s="65" t="s">
        <v>1995</v>
      </c>
      <c r="J6048" s="65" t="s">
        <v>1996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2550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hidden="1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2551</v>
      </c>
      <c r="F6049" s="65" t="s">
        <v>2552</v>
      </c>
      <c r="G6049" s="65" t="s">
        <v>2551</v>
      </c>
      <c r="H6049" s="65" t="s">
        <v>1994</v>
      </c>
      <c r="I6049" s="65" t="s">
        <v>1995</v>
      </c>
      <c r="J6049" s="65" t="s">
        <v>1996</v>
      </c>
      <c r="K6049" s="65" t="s">
        <v>32</v>
      </c>
      <c r="L6049" s="65" t="s">
        <v>2551</v>
      </c>
      <c r="M6049" s="65"/>
      <c r="N6049" s="65" t="s">
        <v>57</v>
      </c>
      <c r="O6049" s="65" t="s">
        <v>41</v>
      </c>
      <c r="P6049" s="10">
        <v>0.2</v>
      </c>
      <c r="Q6049" s="162" t="s">
        <v>2553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hidden="1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1994</v>
      </c>
      <c r="I6050" s="65" t="s">
        <v>1995</v>
      </c>
      <c r="J6050" s="65" t="s">
        <v>1996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2554</v>
      </c>
      <c r="R6050" s="65" t="s">
        <v>3745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hidden="1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2560</v>
      </c>
      <c r="F6051" s="65" t="s">
        <v>2560</v>
      </c>
      <c r="G6051" s="65" t="s">
        <v>2560</v>
      </c>
      <c r="H6051" s="65" t="s">
        <v>1994</v>
      </c>
      <c r="I6051" s="65" t="s">
        <v>1995</v>
      </c>
      <c r="J6051" s="65" t="s">
        <v>1996</v>
      </c>
      <c r="K6051" s="65" t="s">
        <v>32</v>
      </c>
      <c r="L6051" s="65" t="s">
        <v>2560</v>
      </c>
      <c r="M6051" s="65"/>
      <c r="N6051" s="65" t="s">
        <v>40</v>
      </c>
      <c r="O6051" s="65" t="s">
        <v>80</v>
      </c>
      <c r="P6051" s="10">
        <v>0</v>
      </c>
      <c r="Q6051" s="162" t="s">
        <v>2561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hidden="1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2562</v>
      </c>
      <c r="F6052" s="65" t="s">
        <v>2562</v>
      </c>
      <c r="G6052" s="65" t="s">
        <v>2562</v>
      </c>
      <c r="H6052" s="65" t="s">
        <v>1994</v>
      </c>
      <c r="I6052" s="65" t="s">
        <v>1995</v>
      </c>
      <c r="J6052" s="65" t="s">
        <v>1996</v>
      </c>
      <c r="K6052" s="65" t="s">
        <v>32</v>
      </c>
      <c r="L6052" s="65" t="s">
        <v>2562</v>
      </c>
      <c r="M6052" s="65"/>
      <c r="N6052" s="65" t="s">
        <v>40</v>
      </c>
      <c r="O6052" s="65" t="s">
        <v>41</v>
      </c>
      <c r="P6052" s="10">
        <v>0.04</v>
      </c>
      <c r="Q6052" s="162" t="s">
        <v>2563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hidden="1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2588</v>
      </c>
      <c r="F6053" s="65" t="s">
        <v>2588</v>
      </c>
      <c r="G6053" s="65" t="s">
        <v>2588</v>
      </c>
      <c r="H6053" s="65" t="s">
        <v>1994</v>
      </c>
      <c r="I6053" s="65" t="s">
        <v>1995</v>
      </c>
      <c r="J6053" s="65" t="s">
        <v>1996</v>
      </c>
      <c r="K6053" s="65" t="s">
        <v>32</v>
      </c>
      <c r="L6053" s="65" t="s">
        <v>2589</v>
      </c>
      <c r="M6053" s="65"/>
      <c r="N6053" s="65" t="s">
        <v>40</v>
      </c>
      <c r="O6053" s="65" t="s">
        <v>41</v>
      </c>
      <c r="P6053" s="10">
        <v>0.03</v>
      </c>
      <c r="Q6053" s="162" t="s">
        <v>2590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hidden="1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1994</v>
      </c>
      <c r="I6054" s="65" t="s">
        <v>1995</v>
      </c>
      <c r="J6054" s="65" t="s">
        <v>1996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2591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hidden="1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2595</v>
      </c>
      <c r="F6055" s="65" t="s">
        <v>2595</v>
      </c>
      <c r="G6055" s="65" t="s">
        <v>2595</v>
      </c>
      <c r="H6055" s="65" t="s">
        <v>1994</v>
      </c>
      <c r="I6055" s="65" t="s">
        <v>1995</v>
      </c>
      <c r="J6055" s="65" t="s">
        <v>1996</v>
      </c>
      <c r="K6055" s="65" t="s">
        <v>32</v>
      </c>
      <c r="L6055" s="65" t="s">
        <v>2586</v>
      </c>
      <c r="M6055" s="65"/>
      <c r="N6055" s="65" t="s">
        <v>40</v>
      </c>
      <c r="O6055" s="65" t="s">
        <v>41</v>
      </c>
      <c r="P6055" s="10">
        <v>0.02</v>
      </c>
      <c r="Q6055" s="162" t="s">
        <v>2587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hidden="1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1994</v>
      </c>
      <c r="I6056" s="65" t="s">
        <v>1995</v>
      </c>
      <c r="J6056" s="65" t="s">
        <v>1996</v>
      </c>
      <c r="K6056" s="65" t="s">
        <v>32</v>
      </c>
      <c r="L6056" s="65" t="s">
        <v>2598</v>
      </c>
      <c r="M6056" s="65"/>
      <c r="N6056" s="65" t="s">
        <v>40</v>
      </c>
      <c r="O6056" s="65" t="s">
        <v>41</v>
      </c>
      <c r="P6056" s="10">
        <v>0.02</v>
      </c>
      <c r="Q6056" s="162" t="s">
        <v>2599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hidden="1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1994</v>
      </c>
      <c r="I6057" s="65" t="s">
        <v>1995</v>
      </c>
      <c r="J6057" s="65" t="s">
        <v>1996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2600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hidden="1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2603</v>
      </c>
      <c r="F6058" s="65" t="s">
        <v>2603</v>
      </c>
      <c r="G6058" s="65" t="s">
        <v>2603</v>
      </c>
      <c r="H6058" s="65" t="s">
        <v>1994</v>
      </c>
      <c r="I6058" s="65" t="s">
        <v>1995</v>
      </c>
      <c r="J6058" s="65" t="s">
        <v>1996</v>
      </c>
      <c r="K6058" s="65" t="s">
        <v>32</v>
      </c>
      <c r="L6058" s="65" t="s">
        <v>2604</v>
      </c>
      <c r="M6058" s="65"/>
      <c r="N6058" s="65" t="s">
        <v>40</v>
      </c>
      <c r="O6058" s="65" t="s">
        <v>80</v>
      </c>
      <c r="P6058" s="10">
        <v>0</v>
      </c>
      <c r="Q6058" s="162" t="s">
        <v>2605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hidden="1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2606</v>
      </c>
      <c r="F6059" s="65" t="s">
        <v>2606</v>
      </c>
      <c r="G6059" s="65" t="s">
        <v>2606</v>
      </c>
      <c r="H6059" s="65" t="s">
        <v>1994</v>
      </c>
      <c r="I6059" s="65" t="s">
        <v>1995</v>
      </c>
      <c r="J6059" s="65" t="s">
        <v>1996</v>
      </c>
      <c r="K6059" s="65" t="s">
        <v>32</v>
      </c>
      <c r="L6059" s="65" t="s">
        <v>2606</v>
      </c>
      <c r="M6059" s="65"/>
      <c r="N6059" s="65" t="s">
        <v>331</v>
      </c>
      <c r="O6059" s="65" t="s">
        <v>41</v>
      </c>
      <c r="P6059" s="10">
        <v>0.02</v>
      </c>
      <c r="Q6059" s="162" t="s">
        <v>2607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hidden="1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1994</v>
      </c>
      <c r="I6060" s="65" t="s">
        <v>1995</v>
      </c>
      <c r="J6060" s="65" t="s">
        <v>1996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2610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hidden="1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1994</v>
      </c>
      <c r="I6061" s="65" t="s">
        <v>1995</v>
      </c>
      <c r="J6061" s="65" t="s">
        <v>1996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2611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hidden="1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1994</v>
      </c>
      <c r="I6062" s="65" t="s">
        <v>1995</v>
      </c>
      <c r="J6062" s="65" t="s">
        <v>1996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2611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hidden="1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1994</v>
      </c>
      <c r="I6063" s="65" t="s">
        <v>1995</v>
      </c>
      <c r="J6063" s="65" t="s">
        <v>1996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2616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hidden="1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2617</v>
      </c>
      <c r="F6064" s="65" t="s">
        <v>2617</v>
      </c>
      <c r="G6064" s="65" t="s">
        <v>2617</v>
      </c>
      <c r="H6064" s="65" t="s">
        <v>1994</v>
      </c>
      <c r="I6064" s="65" t="s">
        <v>1995</v>
      </c>
      <c r="J6064" s="65" t="s">
        <v>1996</v>
      </c>
      <c r="K6064" s="65" t="s">
        <v>32</v>
      </c>
      <c r="L6064" s="65" t="s">
        <v>2618</v>
      </c>
      <c r="M6064" s="65"/>
      <c r="N6064" s="65" t="s">
        <v>40</v>
      </c>
      <c r="O6064" s="65" t="s">
        <v>41</v>
      </c>
      <c r="P6064" s="10">
        <v>0.02</v>
      </c>
      <c r="Q6064" s="162" t="s">
        <v>2619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hidden="1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2622</v>
      </c>
      <c r="F6065" s="65" t="s">
        <v>2622</v>
      </c>
      <c r="G6065" s="65" t="s">
        <v>2622</v>
      </c>
      <c r="H6065" s="65" t="s">
        <v>1994</v>
      </c>
      <c r="I6065" s="65" t="s">
        <v>1995</v>
      </c>
      <c r="J6065" s="65" t="s">
        <v>1996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2623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hidden="1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2624</v>
      </c>
      <c r="F6066" s="65" t="s">
        <v>2624</v>
      </c>
      <c r="G6066" s="65" t="s">
        <v>2624</v>
      </c>
      <c r="H6066" s="65" t="s">
        <v>1994</v>
      </c>
      <c r="I6066" s="65" t="s">
        <v>1995</v>
      </c>
      <c r="J6066" s="65" t="s">
        <v>1996</v>
      </c>
      <c r="K6066" s="65" t="s">
        <v>32</v>
      </c>
      <c r="L6066" s="65" t="s">
        <v>2624</v>
      </c>
      <c r="M6066" s="65"/>
      <c r="N6066" s="65" t="s">
        <v>57</v>
      </c>
      <c r="O6066" s="65" t="s">
        <v>80</v>
      </c>
      <c r="P6066" s="10">
        <v>0</v>
      </c>
      <c r="Q6066" s="162" t="s">
        <v>2625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hidden="1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1994</v>
      </c>
      <c r="I6067" s="65" t="s">
        <v>1995</v>
      </c>
      <c r="J6067" s="65" t="s">
        <v>1996</v>
      </c>
      <c r="K6067" s="65" t="s">
        <v>32</v>
      </c>
      <c r="L6067" s="65" t="s">
        <v>2628</v>
      </c>
      <c r="M6067" s="65"/>
      <c r="N6067" s="65" t="s">
        <v>57</v>
      </c>
      <c r="O6067" s="65" t="s">
        <v>41</v>
      </c>
      <c r="P6067" s="10">
        <v>0.06</v>
      </c>
      <c r="Q6067" s="162" t="s">
        <v>2629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hidden="1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2630</v>
      </c>
      <c r="F6068" s="65" t="s">
        <v>2630</v>
      </c>
      <c r="G6068" s="65" t="s">
        <v>2630</v>
      </c>
      <c r="H6068" s="65" t="s">
        <v>1994</v>
      </c>
      <c r="I6068" s="65" t="s">
        <v>1995</v>
      </c>
      <c r="J6068" s="65" t="s">
        <v>1996</v>
      </c>
      <c r="K6068" s="65" t="s">
        <v>32</v>
      </c>
      <c r="L6068" s="65" t="s">
        <v>2630</v>
      </c>
      <c r="M6068" s="65"/>
      <c r="N6068" s="65" t="s">
        <v>57</v>
      </c>
      <c r="O6068" s="65" t="s">
        <v>41</v>
      </c>
      <c r="P6068" s="10">
        <v>0.01</v>
      </c>
      <c r="Q6068" s="162" t="s">
        <v>2632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hidden="1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2630</v>
      </c>
      <c r="F6069" s="65" t="s">
        <v>2630</v>
      </c>
      <c r="G6069" s="65" t="s">
        <v>2630</v>
      </c>
      <c r="H6069" s="65" t="s">
        <v>1994</v>
      </c>
      <c r="I6069" s="65" t="s">
        <v>1995</v>
      </c>
      <c r="J6069" s="65" t="s">
        <v>1996</v>
      </c>
      <c r="K6069" s="65" t="s">
        <v>32</v>
      </c>
      <c r="L6069" s="65" t="s">
        <v>2630</v>
      </c>
      <c r="M6069" s="65"/>
      <c r="N6069" s="65" t="s">
        <v>331</v>
      </c>
      <c r="O6069" s="65" t="s">
        <v>41</v>
      </c>
      <c r="P6069" s="10">
        <v>0.01</v>
      </c>
      <c r="Q6069" s="162" t="s">
        <v>2631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hidden="1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1994</v>
      </c>
      <c r="I6070" s="65" t="s">
        <v>1995</v>
      </c>
      <c r="J6070" s="65" t="s">
        <v>1996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2635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hidden="1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1994</v>
      </c>
      <c r="I6071" s="65" t="s">
        <v>1995</v>
      </c>
      <c r="J6071" s="65" t="s">
        <v>1996</v>
      </c>
      <c r="K6071" s="65" t="s">
        <v>32</v>
      </c>
      <c r="L6071" s="65" t="s">
        <v>2638</v>
      </c>
      <c r="M6071" s="65"/>
      <c r="N6071" s="65" t="s">
        <v>40</v>
      </c>
      <c r="O6071" s="65" t="s">
        <v>41</v>
      </c>
      <c r="P6071" s="10">
        <v>0.02</v>
      </c>
      <c r="Q6071" s="162" t="s">
        <v>2639</v>
      </c>
      <c r="R6071" s="65" t="s">
        <v>4039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hidden="1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1994</v>
      </c>
      <c r="I6072" s="65" t="s">
        <v>1995</v>
      </c>
      <c r="J6072" s="65" t="s">
        <v>1996</v>
      </c>
      <c r="K6072" s="65" t="s">
        <v>32</v>
      </c>
      <c r="L6072" s="65" t="s">
        <v>2640</v>
      </c>
      <c r="M6072" s="65"/>
      <c r="N6072" s="65" t="s">
        <v>40</v>
      </c>
      <c r="O6072" s="65" t="s">
        <v>41</v>
      </c>
      <c r="P6072" s="10">
        <v>0.02</v>
      </c>
      <c r="Q6072" s="162" t="s">
        <v>2641</v>
      </c>
      <c r="R6072" s="65" t="s">
        <v>4039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hidden="1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1994</v>
      </c>
      <c r="I6073" s="65" t="s">
        <v>1995</v>
      </c>
      <c r="J6073" s="65" t="s">
        <v>1996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2644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hidden="1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2653</v>
      </c>
      <c r="F6074" s="65" t="s">
        <v>2654</v>
      </c>
      <c r="G6074" s="65" t="s">
        <v>2653</v>
      </c>
      <c r="H6074" s="65" t="s">
        <v>1994</v>
      </c>
      <c r="I6074" s="65" t="s">
        <v>1995</v>
      </c>
      <c r="J6074" s="65" t="s">
        <v>1996</v>
      </c>
      <c r="K6074" s="65" t="s">
        <v>32</v>
      </c>
      <c r="L6074" s="65" t="s">
        <v>2655</v>
      </c>
      <c r="M6074" s="65"/>
      <c r="N6074" s="65" t="s">
        <v>57</v>
      </c>
      <c r="O6074" s="65" t="s">
        <v>41</v>
      </c>
      <c r="P6074" s="10">
        <v>0.04</v>
      </c>
      <c r="Q6074" s="162" t="s">
        <v>2656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hidden="1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2660</v>
      </c>
      <c r="F6075" s="65" t="s">
        <v>2660</v>
      </c>
      <c r="G6075" s="65" t="s">
        <v>2660</v>
      </c>
      <c r="H6075" s="65" t="s">
        <v>1994</v>
      </c>
      <c r="I6075" s="65" t="s">
        <v>1995</v>
      </c>
      <c r="J6075" s="65" t="s">
        <v>1996</v>
      </c>
      <c r="K6075" s="65" t="s">
        <v>32</v>
      </c>
      <c r="L6075" s="65" t="s">
        <v>2661</v>
      </c>
      <c r="M6075" s="65"/>
      <c r="N6075" s="65" t="s">
        <v>40</v>
      </c>
      <c r="O6075" s="65" t="s">
        <v>41</v>
      </c>
      <c r="P6075" s="10">
        <v>0.03</v>
      </c>
      <c r="Q6075" s="162" t="s">
        <v>2662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hidden="1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1994</v>
      </c>
      <c r="I6076" s="65" t="s">
        <v>1995</v>
      </c>
      <c r="J6076" s="65" t="s">
        <v>1996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2666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hidden="1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2671</v>
      </c>
      <c r="F6077" s="65" t="s">
        <v>2671</v>
      </c>
      <c r="G6077" s="65" t="s">
        <v>2671</v>
      </c>
      <c r="H6077" s="65" t="s">
        <v>1994</v>
      </c>
      <c r="I6077" s="65" t="s">
        <v>1995</v>
      </c>
      <c r="J6077" s="65" t="s">
        <v>1996</v>
      </c>
      <c r="K6077" s="65" t="s">
        <v>32</v>
      </c>
      <c r="L6077" s="65" t="s">
        <v>2671</v>
      </c>
      <c r="M6077" s="65"/>
      <c r="N6077" s="65" t="s">
        <v>40</v>
      </c>
      <c r="O6077" s="65" t="s">
        <v>41</v>
      </c>
      <c r="P6077" s="10">
        <v>0.01</v>
      </c>
      <c r="Q6077" s="162" t="s">
        <v>2672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hidden="1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2673</v>
      </c>
      <c r="F6078" s="65" t="s">
        <v>2673</v>
      </c>
      <c r="G6078" s="65" t="s">
        <v>2673</v>
      </c>
      <c r="H6078" s="65" t="s">
        <v>1994</v>
      </c>
      <c r="I6078" s="65" t="s">
        <v>1995</v>
      </c>
      <c r="J6078" s="65" t="s">
        <v>1996</v>
      </c>
      <c r="K6078" s="65" t="s">
        <v>32</v>
      </c>
      <c r="L6078" s="65" t="s">
        <v>2674</v>
      </c>
      <c r="M6078" s="65"/>
      <c r="N6078" s="65" t="s">
        <v>40</v>
      </c>
      <c r="O6078" s="65" t="s">
        <v>41</v>
      </c>
      <c r="P6078" s="10">
        <v>0.04</v>
      </c>
      <c r="Q6078" s="162" t="s">
        <v>2675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hidden="1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2676</v>
      </c>
      <c r="F6079" s="65" t="s">
        <v>2676</v>
      </c>
      <c r="G6079" s="65" t="s">
        <v>2676</v>
      </c>
      <c r="H6079" s="65" t="s">
        <v>1994</v>
      </c>
      <c r="I6079" s="65" t="s">
        <v>1995</v>
      </c>
      <c r="J6079" s="65" t="s">
        <v>1996</v>
      </c>
      <c r="K6079" s="65" t="s">
        <v>32</v>
      </c>
      <c r="L6079" s="65" t="s">
        <v>2674</v>
      </c>
      <c r="M6079" s="65"/>
      <c r="N6079" s="65" t="s">
        <v>57</v>
      </c>
      <c r="O6079" s="65" t="s">
        <v>41</v>
      </c>
      <c r="P6079" s="10">
        <v>0.06</v>
      </c>
      <c r="Q6079" s="162" t="s">
        <v>2677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hidden="1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2676</v>
      </c>
      <c r="F6080" s="65" t="s">
        <v>2676</v>
      </c>
      <c r="G6080" s="65" t="s">
        <v>2676</v>
      </c>
      <c r="H6080" s="65" t="s">
        <v>1994</v>
      </c>
      <c r="I6080" s="65" t="s">
        <v>1995</v>
      </c>
      <c r="J6080" s="65" t="s">
        <v>1996</v>
      </c>
      <c r="K6080" s="65" t="s">
        <v>32</v>
      </c>
      <c r="L6080" s="65" t="s">
        <v>2674</v>
      </c>
      <c r="M6080" s="65"/>
      <c r="N6080" s="65" t="s">
        <v>40</v>
      </c>
      <c r="O6080" s="65" t="s">
        <v>41</v>
      </c>
      <c r="P6080" s="10">
        <v>0.02</v>
      </c>
      <c r="Q6080" s="162" t="s">
        <v>2677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hidden="1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2676</v>
      </c>
      <c r="F6081" s="65" t="s">
        <v>2676</v>
      </c>
      <c r="G6081" s="65" t="s">
        <v>2676</v>
      </c>
      <c r="H6081" s="65" t="s">
        <v>1994</v>
      </c>
      <c r="I6081" s="65" t="s">
        <v>1995</v>
      </c>
      <c r="J6081" s="65" t="s">
        <v>1996</v>
      </c>
      <c r="K6081" s="65" t="s">
        <v>32</v>
      </c>
      <c r="L6081" s="65" t="s">
        <v>2674</v>
      </c>
      <c r="M6081" s="65"/>
      <c r="N6081" s="65" t="s">
        <v>331</v>
      </c>
      <c r="O6081" s="65" t="s">
        <v>41</v>
      </c>
      <c r="P6081" s="10">
        <v>0.06</v>
      </c>
      <c r="Q6081" s="162" t="s">
        <v>2677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hidden="1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1994</v>
      </c>
      <c r="I6082" s="65" t="s">
        <v>1995</v>
      </c>
      <c r="J6082" s="65" t="s">
        <v>1996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2678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hidden="1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1862</v>
      </c>
      <c r="F6083" s="65" t="s">
        <v>1862</v>
      </c>
      <c r="G6083" s="65" t="s">
        <v>1862</v>
      </c>
      <c r="H6083" s="65" t="s">
        <v>1994</v>
      </c>
      <c r="I6083" s="65" t="s">
        <v>1995</v>
      </c>
      <c r="J6083" s="65" t="s">
        <v>1996</v>
      </c>
      <c r="K6083" s="65" t="s">
        <v>32</v>
      </c>
      <c r="L6083" s="65" t="s">
        <v>1862</v>
      </c>
      <c r="M6083" s="65"/>
      <c r="N6083" s="65" t="s">
        <v>57</v>
      </c>
      <c r="O6083" s="65" t="s">
        <v>80</v>
      </c>
      <c r="P6083" s="10">
        <v>0</v>
      </c>
      <c r="Q6083" s="162" t="s">
        <v>2683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hidden="1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2685</v>
      </c>
      <c r="F6084" s="65" t="s">
        <v>2686</v>
      </c>
      <c r="G6084" s="65" t="s">
        <v>2685</v>
      </c>
      <c r="H6084" s="65" t="s">
        <v>1994</v>
      </c>
      <c r="I6084" s="65" t="s">
        <v>1995</v>
      </c>
      <c r="J6084" s="65" t="s">
        <v>1996</v>
      </c>
      <c r="K6084" s="65" t="s">
        <v>32</v>
      </c>
      <c r="L6084" s="65" t="s">
        <v>2685</v>
      </c>
      <c r="M6084" s="65"/>
      <c r="N6084" s="65" t="s">
        <v>40</v>
      </c>
      <c r="O6084" s="65" t="s">
        <v>41</v>
      </c>
      <c r="P6084" s="10">
        <v>0.02</v>
      </c>
      <c r="Q6084" s="162" t="s">
        <v>2687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hidden="1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2688</v>
      </c>
      <c r="F6085" s="65" t="s">
        <v>2688</v>
      </c>
      <c r="G6085" s="65" t="s">
        <v>2688</v>
      </c>
      <c r="H6085" s="65" t="s">
        <v>1994</v>
      </c>
      <c r="I6085" s="65" t="s">
        <v>1995</v>
      </c>
      <c r="J6085" s="65" t="s">
        <v>1996</v>
      </c>
      <c r="K6085" s="65" t="s">
        <v>32</v>
      </c>
      <c r="L6085" s="65" t="s">
        <v>2688</v>
      </c>
      <c r="M6085" s="65"/>
      <c r="N6085" s="65" t="s">
        <v>40</v>
      </c>
      <c r="O6085" s="65" t="s">
        <v>41</v>
      </c>
      <c r="P6085" s="10">
        <v>0.03</v>
      </c>
      <c r="Q6085" s="162" t="s">
        <v>2689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hidden="1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2695</v>
      </c>
      <c r="F6086" s="65" t="s">
        <v>2695</v>
      </c>
      <c r="G6086" s="65" t="s">
        <v>2695</v>
      </c>
      <c r="H6086" s="65" t="s">
        <v>1994</v>
      </c>
      <c r="I6086" s="65" t="s">
        <v>1995</v>
      </c>
      <c r="J6086" s="65" t="s">
        <v>1996</v>
      </c>
      <c r="K6086" s="65" t="s">
        <v>32</v>
      </c>
      <c r="L6086" s="65" t="s">
        <v>2695</v>
      </c>
      <c r="M6086" s="65"/>
      <c r="N6086" s="65" t="s">
        <v>40</v>
      </c>
      <c r="O6086" s="65" t="s">
        <v>80</v>
      </c>
      <c r="P6086" s="10">
        <v>0</v>
      </c>
      <c r="Q6086" s="162" t="s">
        <v>2696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2697</v>
      </c>
      <c r="AH6086" s="10"/>
      <c r="AI6086" t="e">
        <v>#N/A</v>
      </c>
    </row>
    <row r="6087" spans="1:35" ht="14.25" hidden="1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1994</v>
      </c>
      <c r="I6087" s="65" t="s">
        <v>1995</v>
      </c>
      <c r="J6087" s="65" t="s">
        <v>1996</v>
      </c>
      <c r="K6087" s="65" t="s">
        <v>32</v>
      </c>
      <c r="L6087" s="65" t="s">
        <v>2698</v>
      </c>
      <c r="M6087" s="65"/>
      <c r="N6087" s="65" t="s">
        <v>57</v>
      </c>
      <c r="O6087" s="65" t="s">
        <v>41</v>
      </c>
      <c r="P6087" s="10">
        <v>0.06</v>
      </c>
      <c r="Q6087" s="162" t="s">
        <v>2699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hidden="1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1994</v>
      </c>
      <c r="I6088" s="65" t="s">
        <v>1995</v>
      </c>
      <c r="J6088" s="65" t="s">
        <v>1996</v>
      </c>
      <c r="K6088" s="65" t="s">
        <v>32</v>
      </c>
      <c r="L6088" s="65" t="s">
        <v>1989</v>
      </c>
      <c r="M6088" s="65"/>
      <c r="N6088" s="65" t="s">
        <v>57</v>
      </c>
      <c r="O6088" s="65" t="s">
        <v>41</v>
      </c>
      <c r="P6088" s="10">
        <v>0.1</v>
      </c>
      <c r="Q6088" s="162" t="s">
        <v>2700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hidden="1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1994</v>
      </c>
      <c r="I6089" s="65" t="s">
        <v>1995</v>
      </c>
      <c r="J6089" s="65" t="s">
        <v>1996</v>
      </c>
      <c r="K6089" s="65" t="s">
        <v>32</v>
      </c>
      <c r="L6089" s="65" t="s">
        <v>2704</v>
      </c>
      <c r="M6089" s="65"/>
      <c r="N6089" s="65" t="s">
        <v>57</v>
      </c>
      <c r="O6089" s="65" t="s">
        <v>41</v>
      </c>
      <c r="P6089" s="10">
        <v>0.15</v>
      </c>
      <c r="Q6089" s="162" t="s">
        <v>2705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hidden="1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2709</v>
      </c>
      <c r="F6090" s="65" t="s">
        <v>2709</v>
      </c>
      <c r="G6090" s="65" t="s">
        <v>2709</v>
      </c>
      <c r="H6090" s="65" t="s">
        <v>1994</v>
      </c>
      <c r="I6090" s="65" t="s">
        <v>1995</v>
      </c>
      <c r="J6090" s="65" t="s">
        <v>1996</v>
      </c>
      <c r="K6090" s="65" t="s">
        <v>32</v>
      </c>
      <c r="L6090" s="65" t="s">
        <v>2709</v>
      </c>
      <c r="M6090" s="65"/>
      <c r="N6090" s="65" t="s">
        <v>40</v>
      </c>
      <c r="O6090" s="65" t="s">
        <v>41</v>
      </c>
      <c r="P6090" s="10">
        <v>0.02</v>
      </c>
      <c r="Q6090" s="162" t="s">
        <v>2710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hidden="1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2711</v>
      </c>
      <c r="F6091" s="65" t="s">
        <v>2711</v>
      </c>
      <c r="G6091" s="65" t="s">
        <v>2711</v>
      </c>
      <c r="H6091" s="65" t="s">
        <v>1994</v>
      </c>
      <c r="I6091" s="65" t="s">
        <v>1995</v>
      </c>
      <c r="J6091" s="65" t="s">
        <v>1996</v>
      </c>
      <c r="K6091" s="65" t="s">
        <v>32</v>
      </c>
      <c r="L6091" s="65" t="s">
        <v>2711</v>
      </c>
      <c r="M6091" s="65"/>
      <c r="N6091" s="65" t="s">
        <v>57</v>
      </c>
      <c r="O6091" s="65" t="s">
        <v>41</v>
      </c>
      <c r="P6091" s="10">
        <v>0.06</v>
      </c>
      <c r="Q6091" s="162" t="s">
        <v>2712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hidden="1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1994</v>
      </c>
      <c r="I6092" s="65" t="s">
        <v>1995</v>
      </c>
      <c r="J6092" s="65" t="s">
        <v>1996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2713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hidden="1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1994</v>
      </c>
      <c r="I6093" s="65" t="s">
        <v>1995</v>
      </c>
      <c r="J6093" s="65" t="s">
        <v>1996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2715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hidden="1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1994</v>
      </c>
      <c r="I6094" s="65" t="s">
        <v>1995</v>
      </c>
      <c r="J6094" s="65" t="s">
        <v>1996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2716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hidden="1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1994</v>
      </c>
      <c r="I6095" s="65" t="s">
        <v>1995</v>
      </c>
      <c r="J6095" s="65" t="s">
        <v>1996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2717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hidden="1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1994</v>
      </c>
      <c r="I6096" s="65" t="s">
        <v>1995</v>
      </c>
      <c r="J6096" s="65" t="s">
        <v>1996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2715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hidden="1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1994</v>
      </c>
      <c r="I6097" s="65" t="s">
        <v>1995</v>
      </c>
      <c r="J6097" s="65" t="s">
        <v>1996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2716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hidden="1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1994</v>
      </c>
      <c r="I6098" s="65" t="s">
        <v>1995</v>
      </c>
      <c r="J6098" s="65" t="s">
        <v>1996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2719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hidden="1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1994</v>
      </c>
      <c r="I6099" s="65" t="s">
        <v>1995</v>
      </c>
      <c r="J6099" s="65" t="s">
        <v>1996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2720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hidden="1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1994</v>
      </c>
      <c r="I6100" s="65" t="s">
        <v>1995</v>
      </c>
      <c r="J6100" s="65" t="s">
        <v>1996</v>
      </c>
      <c r="K6100" s="65" t="s">
        <v>32</v>
      </c>
      <c r="L6100" s="65" t="s">
        <v>2722</v>
      </c>
      <c r="M6100" s="65"/>
      <c r="N6100" s="65" t="s">
        <v>57</v>
      </c>
      <c r="O6100" s="65" t="s">
        <v>80</v>
      </c>
      <c r="P6100" s="10">
        <v>0</v>
      </c>
      <c r="Q6100" s="162" t="s">
        <v>2723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hidden="1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1994</v>
      </c>
      <c r="I6101" s="65" t="s">
        <v>1995</v>
      </c>
      <c r="J6101" s="65" t="s">
        <v>1996</v>
      </c>
      <c r="K6101" s="65" t="s">
        <v>32</v>
      </c>
      <c r="L6101" s="65" t="s">
        <v>2724</v>
      </c>
      <c r="M6101" s="65"/>
      <c r="N6101" s="65" t="s">
        <v>57</v>
      </c>
      <c r="O6101" s="65" t="s">
        <v>80</v>
      </c>
      <c r="P6101" s="10">
        <v>0</v>
      </c>
      <c r="Q6101" s="162" t="s">
        <v>2725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hidden="1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1994</v>
      </c>
      <c r="I6102" s="65" t="s">
        <v>1995</v>
      </c>
      <c r="J6102" s="65" t="s">
        <v>1996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2734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hidden="1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2735</v>
      </c>
      <c r="F6103" s="65" t="s">
        <v>2735</v>
      </c>
      <c r="G6103" s="65" t="s">
        <v>2735</v>
      </c>
      <c r="H6103" s="65" t="s">
        <v>1994</v>
      </c>
      <c r="I6103" s="65" t="s">
        <v>1995</v>
      </c>
      <c r="J6103" s="65" t="s">
        <v>1996</v>
      </c>
      <c r="K6103" s="65" t="s">
        <v>32</v>
      </c>
      <c r="L6103" s="65" t="s">
        <v>2735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hidden="1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1846</v>
      </c>
      <c r="F6104" s="65" t="s">
        <v>2736</v>
      </c>
      <c r="G6104" s="65" t="s">
        <v>1846</v>
      </c>
      <c r="H6104" s="65" t="s">
        <v>1994</v>
      </c>
      <c r="I6104" s="65" t="s">
        <v>1995</v>
      </c>
      <c r="J6104" s="65" t="s">
        <v>1996</v>
      </c>
      <c r="K6104" s="65" t="s">
        <v>32</v>
      </c>
      <c r="L6104" s="65" t="s">
        <v>1846</v>
      </c>
      <c r="M6104" s="65"/>
      <c r="N6104" s="65" t="s">
        <v>40</v>
      </c>
      <c r="O6104" s="65" t="s">
        <v>41</v>
      </c>
      <c r="P6104" s="10">
        <v>0.02</v>
      </c>
      <c r="Q6104" s="162" t="s">
        <v>2737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hidden="1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2738</v>
      </c>
      <c r="G6105" s="65" t="s">
        <v>1363</v>
      </c>
      <c r="H6105" s="65" t="s">
        <v>1994</v>
      </c>
      <c r="I6105" s="65" t="s">
        <v>1995</v>
      </c>
      <c r="J6105" s="65" t="s">
        <v>1996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2739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hidden="1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2740</v>
      </c>
      <c r="F6106" s="65" t="s">
        <v>2740</v>
      </c>
      <c r="G6106" s="65" t="s">
        <v>2740</v>
      </c>
      <c r="H6106" s="65" t="s">
        <v>1994</v>
      </c>
      <c r="I6106" s="65" t="s">
        <v>1995</v>
      </c>
      <c r="J6106" s="65" t="s">
        <v>1996</v>
      </c>
      <c r="K6106" s="65" t="s">
        <v>32</v>
      </c>
      <c r="L6106" s="65" t="s">
        <v>2740</v>
      </c>
      <c r="M6106" s="65"/>
      <c r="N6106" s="65" t="s">
        <v>40</v>
      </c>
      <c r="O6106" s="65" t="s">
        <v>41</v>
      </c>
      <c r="P6106" s="10">
        <v>0.03</v>
      </c>
      <c r="Q6106" s="162" t="s">
        <v>2741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hidden="1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1994</v>
      </c>
      <c r="I6107" s="65" t="s">
        <v>1995</v>
      </c>
      <c r="J6107" s="65" t="s">
        <v>1996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2744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hidden="1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1994</v>
      </c>
      <c r="I6108" s="65" t="s">
        <v>1995</v>
      </c>
      <c r="J6108" s="65" t="s">
        <v>1996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2745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hidden="1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1994</v>
      </c>
      <c r="I6109" s="65" t="s">
        <v>1995</v>
      </c>
      <c r="J6109" s="65" t="s">
        <v>1996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2746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hidden="1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1994</v>
      </c>
      <c r="I6110" s="65" t="s">
        <v>1995</v>
      </c>
      <c r="J6110" s="65" t="s">
        <v>1996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2746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hidden="1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2750</v>
      </c>
      <c r="F6111" s="65" t="s">
        <v>2750</v>
      </c>
      <c r="G6111" s="65" t="s">
        <v>2750</v>
      </c>
      <c r="H6111" s="65" t="s">
        <v>1994</v>
      </c>
      <c r="I6111" s="65" t="s">
        <v>1995</v>
      </c>
      <c r="J6111" s="65" t="s">
        <v>1996</v>
      </c>
      <c r="K6111" s="65" t="s">
        <v>32</v>
      </c>
      <c r="L6111" s="65" t="s">
        <v>2751</v>
      </c>
      <c r="M6111" s="65"/>
      <c r="N6111" s="65" t="s">
        <v>40</v>
      </c>
      <c r="O6111" s="65" t="s">
        <v>80</v>
      </c>
      <c r="P6111" s="10">
        <v>0</v>
      </c>
      <c r="Q6111" s="162" t="s">
        <v>2752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hidden="1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1994</v>
      </c>
      <c r="I6112" s="65" t="s">
        <v>1995</v>
      </c>
      <c r="J6112" s="65" t="s">
        <v>1996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2753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hidden="1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2754</v>
      </c>
      <c r="F6113" s="65" t="s">
        <v>2755</v>
      </c>
      <c r="G6113" s="65" t="s">
        <v>2754</v>
      </c>
      <c r="H6113" s="65" t="s">
        <v>1994</v>
      </c>
      <c r="I6113" s="65" t="s">
        <v>1995</v>
      </c>
      <c r="J6113" s="65" t="s">
        <v>1996</v>
      </c>
      <c r="K6113" s="65" t="s">
        <v>32</v>
      </c>
      <c r="L6113" s="65" t="s">
        <v>2756</v>
      </c>
      <c r="M6113" s="65"/>
      <c r="N6113" s="65" t="s">
        <v>40</v>
      </c>
      <c r="O6113" s="65" t="s">
        <v>41</v>
      </c>
      <c r="P6113" s="10">
        <v>0.02</v>
      </c>
      <c r="Q6113" s="162" t="s">
        <v>2757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hidden="1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2758</v>
      </c>
      <c r="F6114" s="65" t="s">
        <v>2758</v>
      </c>
      <c r="G6114" s="65" t="s">
        <v>2758</v>
      </c>
      <c r="H6114" s="65" t="s">
        <v>1994</v>
      </c>
      <c r="I6114" s="65" t="s">
        <v>1995</v>
      </c>
      <c r="J6114" s="65" t="s">
        <v>1996</v>
      </c>
      <c r="K6114" s="65" t="s">
        <v>32</v>
      </c>
      <c r="L6114" s="65" t="s">
        <v>2758</v>
      </c>
      <c r="M6114" s="65"/>
      <c r="N6114" s="65" t="s">
        <v>57</v>
      </c>
      <c r="O6114" s="65" t="s">
        <v>41</v>
      </c>
      <c r="P6114" s="10">
        <v>0.03</v>
      </c>
      <c r="Q6114" s="162" t="s">
        <v>2759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hidden="1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2763</v>
      </c>
      <c r="F6115" s="65" t="s">
        <v>2763</v>
      </c>
      <c r="G6115" s="65" t="s">
        <v>2763</v>
      </c>
      <c r="H6115" s="65" t="s">
        <v>1994</v>
      </c>
      <c r="I6115" s="65" t="s">
        <v>1995</v>
      </c>
      <c r="J6115" s="65" t="s">
        <v>1996</v>
      </c>
      <c r="K6115" s="65" t="s">
        <v>32</v>
      </c>
      <c r="L6115" s="65" t="s">
        <v>2763</v>
      </c>
      <c r="M6115" s="65"/>
      <c r="N6115" s="65" t="s">
        <v>40</v>
      </c>
      <c r="O6115" s="65" t="s">
        <v>41</v>
      </c>
      <c r="P6115" s="10">
        <v>0.02</v>
      </c>
      <c r="Q6115" s="162" t="s">
        <v>2764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hidden="1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2765</v>
      </c>
      <c r="F6116" s="65" t="s">
        <v>2765</v>
      </c>
      <c r="G6116" s="65" t="s">
        <v>2765</v>
      </c>
      <c r="H6116" s="65" t="s">
        <v>1994</v>
      </c>
      <c r="I6116" s="65" t="s">
        <v>1995</v>
      </c>
      <c r="J6116" s="65" t="s">
        <v>1996</v>
      </c>
      <c r="K6116" s="65" t="s">
        <v>32</v>
      </c>
      <c r="L6116" s="65" t="s">
        <v>2766</v>
      </c>
      <c r="M6116" s="65"/>
      <c r="N6116" s="65" t="s">
        <v>40</v>
      </c>
      <c r="O6116" s="65" t="s">
        <v>41</v>
      </c>
      <c r="P6116" s="10">
        <v>0.02</v>
      </c>
      <c r="Q6116" s="162" t="s">
        <v>2767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hidden="1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2777</v>
      </c>
      <c r="F6117" s="65" t="s">
        <v>2777</v>
      </c>
      <c r="G6117" s="65" t="s">
        <v>2777</v>
      </c>
      <c r="H6117" s="65" t="s">
        <v>1994</v>
      </c>
      <c r="I6117" s="65" t="s">
        <v>1995</v>
      </c>
      <c r="J6117" s="65" t="s">
        <v>1996</v>
      </c>
      <c r="K6117" s="65" t="s">
        <v>32</v>
      </c>
      <c r="L6117" s="65" t="s">
        <v>2777</v>
      </c>
      <c r="M6117" s="65"/>
      <c r="N6117" s="65" t="s">
        <v>40</v>
      </c>
      <c r="O6117" s="65" t="s">
        <v>41</v>
      </c>
      <c r="P6117" s="10">
        <v>0.02</v>
      </c>
      <c r="Q6117" s="162" t="s">
        <v>2778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hidden="1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2779</v>
      </c>
      <c r="F6118" s="65" t="s">
        <v>2779</v>
      </c>
      <c r="G6118" s="65" t="s">
        <v>2779</v>
      </c>
      <c r="H6118" s="65" t="s">
        <v>1994</v>
      </c>
      <c r="I6118" s="65" t="s">
        <v>1995</v>
      </c>
      <c r="J6118" s="65" t="s">
        <v>1996</v>
      </c>
      <c r="K6118" s="65" t="s">
        <v>32</v>
      </c>
      <c r="L6118" s="65" t="s">
        <v>2780</v>
      </c>
      <c r="M6118" s="65"/>
      <c r="N6118" s="65" t="s">
        <v>40</v>
      </c>
      <c r="O6118" s="65" t="s">
        <v>41</v>
      </c>
      <c r="P6118" s="10">
        <v>0.02</v>
      </c>
      <c r="Q6118" s="162" t="s">
        <v>2781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hidden="1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2782</v>
      </c>
      <c r="F6119" s="65" t="s">
        <v>2783</v>
      </c>
      <c r="G6119" s="65" t="s">
        <v>2782</v>
      </c>
      <c r="H6119" s="65" t="s">
        <v>1994</v>
      </c>
      <c r="I6119" s="65" t="s">
        <v>1995</v>
      </c>
      <c r="J6119" s="65" t="s">
        <v>1996</v>
      </c>
      <c r="K6119" s="65" t="s">
        <v>32</v>
      </c>
      <c r="L6119" s="65" t="s">
        <v>2784</v>
      </c>
      <c r="M6119" s="65"/>
      <c r="N6119" s="65" t="s">
        <v>57</v>
      </c>
      <c r="O6119" s="65" t="s">
        <v>80</v>
      </c>
      <c r="P6119" s="10">
        <v>0</v>
      </c>
      <c r="Q6119" s="162" t="s">
        <v>2785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hidden="1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2786</v>
      </c>
      <c r="F6120" s="65" t="s">
        <v>2786</v>
      </c>
      <c r="G6120" s="65" t="s">
        <v>2786</v>
      </c>
      <c r="H6120" s="65" t="s">
        <v>1994</v>
      </c>
      <c r="I6120" s="65" t="s">
        <v>1995</v>
      </c>
      <c r="J6120" s="65" t="s">
        <v>1996</v>
      </c>
      <c r="K6120" s="65" t="s">
        <v>32</v>
      </c>
      <c r="L6120" s="65" t="s">
        <v>2786</v>
      </c>
      <c r="M6120" s="65"/>
      <c r="N6120" s="65" t="s">
        <v>40</v>
      </c>
      <c r="O6120" s="65" t="s">
        <v>41</v>
      </c>
      <c r="P6120" s="10">
        <v>0.02</v>
      </c>
      <c r="Q6120" s="162" t="s">
        <v>2787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hidden="1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2788</v>
      </c>
      <c r="F6121" s="65" t="s">
        <v>2789</v>
      </c>
      <c r="G6121" s="65" t="s">
        <v>2788</v>
      </c>
      <c r="H6121" s="65" t="s">
        <v>1994</v>
      </c>
      <c r="I6121" s="65" t="s">
        <v>1995</v>
      </c>
      <c r="J6121" s="65" t="s">
        <v>1996</v>
      </c>
      <c r="K6121" s="65" t="s">
        <v>32</v>
      </c>
      <c r="L6121" s="65" t="s">
        <v>2784</v>
      </c>
      <c r="M6121" s="65"/>
      <c r="N6121" s="65" t="s">
        <v>57</v>
      </c>
      <c r="O6121" s="65" t="s">
        <v>41</v>
      </c>
      <c r="P6121" s="10">
        <v>0.1</v>
      </c>
      <c r="Q6121" s="162" t="s">
        <v>2790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hidden="1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2788</v>
      </c>
      <c r="F6122" s="65" t="s">
        <v>2789</v>
      </c>
      <c r="G6122" s="65" t="s">
        <v>2788</v>
      </c>
      <c r="H6122" s="65" t="s">
        <v>1994</v>
      </c>
      <c r="I6122" s="65" t="s">
        <v>1995</v>
      </c>
      <c r="J6122" s="65" t="s">
        <v>1996</v>
      </c>
      <c r="K6122" s="65" t="s">
        <v>32</v>
      </c>
      <c r="L6122" s="65" t="s">
        <v>2784</v>
      </c>
      <c r="M6122" s="65"/>
      <c r="N6122" s="65" t="s">
        <v>57</v>
      </c>
      <c r="O6122" s="65" t="s">
        <v>41</v>
      </c>
      <c r="P6122" s="10">
        <v>0.1</v>
      </c>
      <c r="Q6122" s="162" t="s">
        <v>2791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hidden="1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2792</v>
      </c>
      <c r="F6123" s="65" t="s">
        <v>2792</v>
      </c>
      <c r="G6123" s="65" t="s">
        <v>2792</v>
      </c>
      <c r="H6123" s="65" t="s">
        <v>1994</v>
      </c>
      <c r="I6123" s="65" t="s">
        <v>1995</v>
      </c>
      <c r="J6123" s="65" t="s">
        <v>1996</v>
      </c>
      <c r="K6123" s="65" t="s">
        <v>32</v>
      </c>
      <c r="L6123" s="65" t="s">
        <v>2788</v>
      </c>
      <c r="M6123" s="65"/>
      <c r="N6123" s="65" t="s">
        <v>57</v>
      </c>
      <c r="O6123" s="65" t="s">
        <v>41</v>
      </c>
      <c r="P6123" s="10">
        <v>0.02</v>
      </c>
      <c r="Q6123" s="162" t="s">
        <v>2793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hidden="1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2794</v>
      </c>
      <c r="F6124" s="65" t="s">
        <v>2794</v>
      </c>
      <c r="G6124" s="65" t="s">
        <v>2794</v>
      </c>
      <c r="H6124" s="65" t="s">
        <v>1994</v>
      </c>
      <c r="I6124" s="65" t="s">
        <v>1995</v>
      </c>
      <c r="J6124" s="65" t="s">
        <v>1996</v>
      </c>
      <c r="K6124" s="65" t="s">
        <v>32</v>
      </c>
      <c r="L6124" s="65" t="s">
        <v>2794</v>
      </c>
      <c r="M6124" s="65"/>
      <c r="N6124" s="65" t="s">
        <v>57</v>
      </c>
      <c r="O6124" s="65" t="s">
        <v>41</v>
      </c>
      <c r="P6124" s="10">
        <v>0.06</v>
      </c>
      <c r="Q6124" s="162" t="s">
        <v>2795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hidden="1" customHeight="1">
      <c r="A6125" s="7">
        <v>43891</v>
      </c>
      <c r="B6125" s="65" t="s">
        <v>32</v>
      </c>
      <c r="C6125" s="65" t="s">
        <v>1329</v>
      </c>
      <c r="D6125" s="65" t="s">
        <v>1881</v>
      </c>
      <c r="E6125" s="65" t="s">
        <v>2796</v>
      </c>
      <c r="F6125" s="65" t="s">
        <v>2796</v>
      </c>
      <c r="G6125" s="65" t="s">
        <v>2796</v>
      </c>
      <c r="H6125" s="65" t="s">
        <v>1994</v>
      </c>
      <c r="I6125" s="65" t="s">
        <v>1995</v>
      </c>
      <c r="J6125" s="65" t="s">
        <v>1996</v>
      </c>
      <c r="K6125" s="65" t="s">
        <v>32</v>
      </c>
      <c r="L6125" s="65" t="s">
        <v>2796</v>
      </c>
      <c r="M6125" s="65"/>
      <c r="N6125" s="65" t="s">
        <v>40</v>
      </c>
      <c r="O6125" s="65" t="s">
        <v>80</v>
      </c>
      <c r="P6125" s="10">
        <v>0</v>
      </c>
      <c r="Q6125" s="162" t="s">
        <v>2797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hidden="1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2798</v>
      </c>
      <c r="F6126" s="65" t="s">
        <v>2798</v>
      </c>
      <c r="G6126" s="65" t="s">
        <v>2798</v>
      </c>
      <c r="H6126" s="65" t="s">
        <v>1994</v>
      </c>
      <c r="I6126" s="65" t="s">
        <v>1995</v>
      </c>
      <c r="J6126" s="65" t="s">
        <v>1996</v>
      </c>
      <c r="K6126" s="65" t="s">
        <v>32</v>
      </c>
      <c r="L6126" s="65" t="s">
        <v>2799</v>
      </c>
      <c r="M6126" s="65"/>
      <c r="N6126" s="65" t="s">
        <v>331</v>
      </c>
      <c r="O6126" s="65" t="s">
        <v>41</v>
      </c>
      <c r="P6126" s="10">
        <v>0.04</v>
      </c>
      <c r="Q6126" s="162" t="s">
        <v>2800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hidden="1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2803</v>
      </c>
      <c r="F6127" s="65" t="s">
        <v>2803</v>
      </c>
      <c r="G6127" s="65" t="s">
        <v>2803</v>
      </c>
      <c r="H6127" s="65" t="s">
        <v>1994</v>
      </c>
      <c r="I6127" s="65" t="s">
        <v>1995</v>
      </c>
      <c r="J6127" s="65" t="s">
        <v>1996</v>
      </c>
      <c r="K6127" s="65" t="s">
        <v>32</v>
      </c>
      <c r="L6127" s="65" t="s">
        <v>2803</v>
      </c>
      <c r="M6127" s="65"/>
      <c r="N6127" s="65" t="s">
        <v>40</v>
      </c>
      <c r="O6127" s="65" t="s">
        <v>80</v>
      </c>
      <c r="P6127" s="10">
        <v>0</v>
      </c>
      <c r="Q6127" s="162" t="s">
        <v>2804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hidden="1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2811</v>
      </c>
      <c r="F6128" s="65" t="s">
        <v>2811</v>
      </c>
      <c r="G6128" s="65" t="s">
        <v>2811</v>
      </c>
      <c r="H6128" s="65" t="s">
        <v>1994</v>
      </c>
      <c r="I6128" s="65" t="s">
        <v>1995</v>
      </c>
      <c r="J6128" s="65" t="s">
        <v>1996</v>
      </c>
      <c r="K6128" s="65" t="s">
        <v>32</v>
      </c>
      <c r="L6128" s="65" t="s">
        <v>2812</v>
      </c>
      <c r="M6128" s="65"/>
      <c r="N6128" s="65" t="s">
        <v>40</v>
      </c>
      <c r="O6128" s="65" t="s">
        <v>41</v>
      </c>
      <c r="P6128" s="10">
        <v>0.02</v>
      </c>
      <c r="Q6128" s="162" t="s">
        <v>2813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hidden="1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2814</v>
      </c>
      <c r="F6129" s="65" t="s">
        <v>2814</v>
      </c>
      <c r="G6129" s="65" t="s">
        <v>2814</v>
      </c>
      <c r="H6129" s="65" t="s">
        <v>1994</v>
      </c>
      <c r="I6129" s="65" t="s">
        <v>1995</v>
      </c>
      <c r="J6129" s="65" t="s">
        <v>1996</v>
      </c>
      <c r="K6129" s="65" t="s">
        <v>32</v>
      </c>
      <c r="L6129" s="65" t="s">
        <v>2815</v>
      </c>
      <c r="M6129" s="65"/>
      <c r="N6129" s="65" t="s">
        <v>57</v>
      </c>
      <c r="O6129" s="65" t="s">
        <v>41</v>
      </c>
      <c r="P6129" s="10">
        <v>0.1</v>
      </c>
      <c r="Q6129" s="162" t="s">
        <v>2816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hidden="1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1994</v>
      </c>
      <c r="I6130" s="65" t="s">
        <v>1995</v>
      </c>
      <c r="J6130" s="65" t="s">
        <v>1996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2819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hidden="1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1899</v>
      </c>
      <c r="F6131" s="65" t="s">
        <v>1899</v>
      </c>
      <c r="G6131" s="65" t="s">
        <v>1899</v>
      </c>
      <c r="H6131" s="65" t="s">
        <v>1994</v>
      </c>
      <c r="I6131" s="65" t="s">
        <v>1995</v>
      </c>
      <c r="J6131" s="65" t="s">
        <v>1996</v>
      </c>
      <c r="K6131" s="65" t="s">
        <v>32</v>
      </c>
      <c r="L6131" s="65" t="s">
        <v>2821</v>
      </c>
      <c r="M6131" s="65"/>
      <c r="N6131" s="65" t="s">
        <v>40</v>
      </c>
      <c r="O6131" s="65" t="s">
        <v>41</v>
      </c>
      <c r="P6131" s="10">
        <v>0.04</v>
      </c>
      <c r="Q6131" s="162" t="s">
        <v>2822</v>
      </c>
      <c r="R6131" s="65" t="s">
        <v>4077</v>
      </c>
      <c r="S6131" s="122">
        <v>3204.3</v>
      </c>
      <c r="T6131" s="13"/>
      <c r="U6131" s="13">
        <v>0</v>
      </c>
      <c r="V6131" s="13">
        <v>0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hidden="1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2825</v>
      </c>
      <c r="F6132" s="65" t="s">
        <v>2825</v>
      </c>
      <c r="G6132" s="65" t="s">
        <v>2825</v>
      </c>
      <c r="H6132" s="65" t="s">
        <v>1994</v>
      </c>
      <c r="I6132" s="65" t="s">
        <v>1995</v>
      </c>
      <c r="J6132" s="65" t="s">
        <v>1996</v>
      </c>
      <c r="K6132" s="65" t="s">
        <v>32</v>
      </c>
      <c r="L6132" s="65" t="s">
        <v>2825</v>
      </c>
      <c r="M6132" s="65"/>
      <c r="N6132" s="65" t="s">
        <v>57</v>
      </c>
      <c r="O6132" s="65" t="s">
        <v>41</v>
      </c>
      <c r="P6132" s="10">
        <v>0.1</v>
      </c>
      <c r="Q6132" s="162" t="s">
        <v>2826</v>
      </c>
      <c r="R6132" s="65"/>
      <c r="S6132" s="122">
        <v>3.0000000000654801E-2</v>
      </c>
      <c r="T6132" s="13"/>
      <c r="U6132" s="13">
        <v>0</v>
      </c>
      <c r="V6132" s="13">
        <f t="shared" ref="V6132:V6194" si="772">S6132+T6132-U6132</f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hidden="1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2827</v>
      </c>
      <c r="F6133" s="65" t="s">
        <v>2827</v>
      </c>
      <c r="G6133" s="65" t="s">
        <v>2827</v>
      </c>
      <c r="H6133" s="65" t="s">
        <v>1994</v>
      </c>
      <c r="I6133" s="65" t="s">
        <v>1995</v>
      </c>
      <c r="J6133" s="65" t="s">
        <v>1996</v>
      </c>
      <c r="K6133" s="65" t="s">
        <v>32</v>
      </c>
      <c r="L6133" s="65" t="s">
        <v>2827</v>
      </c>
      <c r="M6133" s="65"/>
      <c r="N6133" s="65" t="s">
        <v>40</v>
      </c>
      <c r="O6133" s="65" t="s">
        <v>80</v>
      </c>
      <c r="P6133" s="10">
        <v>0</v>
      </c>
      <c r="Q6133" s="162" t="s">
        <v>2828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hidden="1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2829</v>
      </c>
      <c r="F6134" s="65" t="s">
        <v>2829</v>
      </c>
      <c r="G6134" s="65" t="s">
        <v>2829</v>
      </c>
      <c r="H6134" s="65" t="s">
        <v>1994</v>
      </c>
      <c r="I6134" s="65" t="s">
        <v>1995</v>
      </c>
      <c r="J6134" s="65" t="s">
        <v>1996</v>
      </c>
      <c r="K6134" s="65" t="s">
        <v>32</v>
      </c>
      <c r="L6134" s="65" t="s">
        <v>2830</v>
      </c>
      <c r="M6134" s="65"/>
      <c r="N6134" s="65" t="s">
        <v>57</v>
      </c>
      <c r="O6134" s="65" t="s">
        <v>41</v>
      </c>
      <c r="P6134" s="10">
        <v>0.02</v>
      </c>
      <c r="Q6134" s="162" t="s">
        <v>2831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hidden="1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1994</v>
      </c>
      <c r="I6135" s="65" t="s">
        <v>1995</v>
      </c>
      <c r="J6135" s="65" t="s">
        <v>1996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2836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hidden="1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2798</v>
      </c>
      <c r="F6136" s="65" t="s">
        <v>2798</v>
      </c>
      <c r="G6136" s="65" t="s">
        <v>2798</v>
      </c>
      <c r="H6136" s="65" t="s">
        <v>1994</v>
      </c>
      <c r="I6136" s="65" t="s">
        <v>1995</v>
      </c>
      <c r="J6136" s="65" t="s">
        <v>1996</v>
      </c>
      <c r="K6136" s="65" t="s">
        <v>32</v>
      </c>
      <c r="L6136" s="65" t="s">
        <v>2798</v>
      </c>
      <c r="M6136" s="65"/>
      <c r="N6136" s="65" t="s">
        <v>57</v>
      </c>
      <c r="O6136" s="65" t="s">
        <v>41</v>
      </c>
      <c r="P6136" s="10">
        <v>0.04</v>
      </c>
      <c r="Q6136" s="162" t="s">
        <v>2800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hidden="1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2798</v>
      </c>
      <c r="F6137" s="65" t="s">
        <v>2798</v>
      </c>
      <c r="G6137" s="65" t="s">
        <v>2798</v>
      </c>
      <c r="H6137" s="65" t="s">
        <v>1994</v>
      </c>
      <c r="I6137" s="65" t="s">
        <v>1995</v>
      </c>
      <c r="J6137" s="65" t="s">
        <v>1996</v>
      </c>
      <c r="K6137" s="65" t="s">
        <v>32</v>
      </c>
      <c r="L6137" s="65" t="s">
        <v>2798</v>
      </c>
      <c r="M6137" s="65"/>
      <c r="N6137" s="65" t="s">
        <v>40</v>
      </c>
      <c r="O6137" s="65" t="s">
        <v>41</v>
      </c>
      <c r="P6137" s="10">
        <v>0.02</v>
      </c>
      <c r="Q6137" s="162" t="s">
        <v>2800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hidden="1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1994</v>
      </c>
      <c r="I6138" s="65" t="s">
        <v>1995</v>
      </c>
      <c r="J6138" s="65" t="s">
        <v>1996</v>
      </c>
      <c r="K6138" s="65" t="s">
        <v>32</v>
      </c>
      <c r="L6138" s="65" t="s">
        <v>2404</v>
      </c>
      <c r="M6138" s="65"/>
      <c r="N6138" s="65" t="s">
        <v>57</v>
      </c>
      <c r="O6138" s="65" t="s">
        <v>80</v>
      </c>
      <c r="P6138" s="10">
        <v>0</v>
      </c>
      <c r="Q6138" s="162" t="s">
        <v>2405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hidden="1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1994</v>
      </c>
      <c r="I6139" s="65" t="s">
        <v>1995</v>
      </c>
      <c r="J6139" s="65" t="s">
        <v>1996</v>
      </c>
      <c r="K6139" s="65" t="s">
        <v>32</v>
      </c>
      <c r="L6139" s="65" t="s">
        <v>1925</v>
      </c>
      <c r="M6139" s="65"/>
      <c r="N6139" s="65" t="s">
        <v>57</v>
      </c>
      <c r="O6139" s="65" t="s">
        <v>41</v>
      </c>
      <c r="P6139" s="10">
        <v>0.08</v>
      </c>
      <c r="Q6139" s="162" t="s">
        <v>2432</v>
      </c>
      <c r="R6139" s="65" t="s">
        <v>3725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hidden="1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2630</v>
      </c>
      <c r="F6140" s="65" t="s">
        <v>2630</v>
      </c>
      <c r="G6140" s="65" t="s">
        <v>2630</v>
      </c>
      <c r="H6140" s="65" t="s">
        <v>1994</v>
      </c>
      <c r="I6140" s="65" t="s">
        <v>1995</v>
      </c>
      <c r="J6140" s="65" t="s">
        <v>1996</v>
      </c>
      <c r="K6140" s="65" t="s">
        <v>32</v>
      </c>
      <c r="L6140" s="65" t="s">
        <v>2630</v>
      </c>
      <c r="M6140" s="65"/>
      <c r="N6140" s="65" t="s">
        <v>331</v>
      </c>
      <c r="O6140" s="65" t="s">
        <v>41</v>
      </c>
      <c r="P6140" s="10">
        <v>0.01</v>
      </c>
      <c r="Q6140" s="162" t="s">
        <v>2632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hidden="1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1994</v>
      </c>
      <c r="I6141" s="65" t="s">
        <v>1995</v>
      </c>
      <c r="J6141" s="65" t="s">
        <v>1996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2713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hidden="1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1705</v>
      </c>
      <c r="F6142" s="65" t="s">
        <v>1705</v>
      </c>
      <c r="G6142" s="65" t="s">
        <v>1705</v>
      </c>
      <c r="H6142" s="65" t="s">
        <v>1994</v>
      </c>
      <c r="I6142" s="65" t="s">
        <v>1995</v>
      </c>
      <c r="J6142" s="65" t="s">
        <v>1996</v>
      </c>
      <c r="K6142" s="65" t="s">
        <v>32</v>
      </c>
      <c r="L6142" s="65" t="s">
        <v>1706</v>
      </c>
      <c r="M6142" s="65"/>
      <c r="N6142" s="65" t="s">
        <v>57</v>
      </c>
      <c r="O6142" s="65" t="s">
        <v>41</v>
      </c>
      <c r="P6142" s="10">
        <v>0</v>
      </c>
      <c r="Q6142" s="162" t="s">
        <v>2165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hidden="1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1786</v>
      </c>
      <c r="F6143" s="65" t="s">
        <v>1786</v>
      </c>
      <c r="G6143" s="65" t="s">
        <v>1786</v>
      </c>
      <c r="H6143" s="65" t="s">
        <v>1994</v>
      </c>
      <c r="I6143" s="65" t="s">
        <v>1995</v>
      </c>
      <c r="J6143" s="65" t="s">
        <v>1996</v>
      </c>
      <c r="K6143" s="65" t="s">
        <v>32</v>
      </c>
      <c r="L6143" s="65" t="s">
        <v>3637</v>
      </c>
      <c r="M6143" s="65"/>
      <c r="N6143" s="65" t="s">
        <v>40</v>
      </c>
      <c r="O6143" s="65" t="s">
        <v>80</v>
      </c>
      <c r="P6143" s="10">
        <v>0</v>
      </c>
      <c r="Q6143" s="162" t="s">
        <v>3638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hidden="1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1994</v>
      </c>
      <c r="I6144" s="65" t="s">
        <v>1995</v>
      </c>
      <c r="J6144" s="65" t="s">
        <v>1996</v>
      </c>
      <c r="K6144" s="65" t="s">
        <v>32</v>
      </c>
      <c r="L6144" s="65" t="s">
        <v>2583</v>
      </c>
      <c r="M6144" s="65"/>
      <c r="N6144" s="65" t="s">
        <v>4026</v>
      </c>
      <c r="O6144" s="65" t="s">
        <v>41</v>
      </c>
      <c r="P6144" s="10">
        <v>0.04</v>
      </c>
      <c r="Q6144" s="162" t="s">
        <v>4049</v>
      </c>
      <c r="R6144" s="65" t="s">
        <v>4033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3264</v>
      </c>
      <c r="AI6144" t="e">
        <v>#N/A</v>
      </c>
    </row>
    <row r="6145" spans="1:35" ht="14.25" hidden="1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1994</v>
      </c>
      <c r="I6145" s="65" t="s">
        <v>1995</v>
      </c>
      <c r="J6145" s="65" t="s">
        <v>1996</v>
      </c>
      <c r="K6145" s="65" t="s">
        <v>32</v>
      </c>
      <c r="L6145" s="65" t="s">
        <v>1454</v>
      </c>
      <c r="M6145" s="65"/>
      <c r="N6145" s="65" t="s">
        <v>4031</v>
      </c>
      <c r="O6145" s="65" t="s">
        <v>4078</v>
      </c>
      <c r="P6145" s="10">
        <v>0</v>
      </c>
      <c r="Q6145" s="162" t="s">
        <v>2806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3264</v>
      </c>
      <c r="AI6145" t="e">
        <v>#N/A</v>
      </c>
    </row>
    <row r="6146" spans="1:35" ht="14.25" hidden="1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1994</v>
      </c>
      <c r="I6146" s="65" t="s">
        <v>1995</v>
      </c>
      <c r="J6146" s="65" t="s">
        <v>1996</v>
      </c>
      <c r="K6146" s="65" t="s">
        <v>32</v>
      </c>
      <c r="L6146" s="65" t="s">
        <v>974</v>
      </c>
      <c r="M6146" s="65"/>
      <c r="N6146" s="65" t="s">
        <v>4031</v>
      </c>
      <c r="O6146" s="65" t="s">
        <v>4079</v>
      </c>
      <c r="P6146" s="10">
        <v>0</v>
      </c>
      <c r="Q6146" s="162" t="s">
        <v>2407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hidden="1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2421</v>
      </c>
      <c r="G6147" s="65" t="s">
        <v>995</v>
      </c>
      <c r="H6147" s="65" t="s">
        <v>1994</v>
      </c>
      <c r="I6147" s="65" t="s">
        <v>1995</v>
      </c>
      <c r="J6147" s="65" t="s">
        <v>1996</v>
      </c>
      <c r="K6147" s="65" t="s">
        <v>32</v>
      </c>
      <c r="L6147" s="65" t="s">
        <v>995</v>
      </c>
      <c r="M6147" s="65"/>
      <c r="N6147" s="65" t="s">
        <v>4028</v>
      </c>
      <c r="O6147" s="8" t="s">
        <v>41</v>
      </c>
      <c r="P6147" s="24">
        <v>0.02</v>
      </c>
      <c r="Q6147" s="162" t="s">
        <v>2422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3264</v>
      </c>
      <c r="AI6147" t="e">
        <v>#N/A</v>
      </c>
    </row>
    <row r="6148" spans="1:35" ht="14.25" hidden="1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1994</v>
      </c>
      <c r="I6148" s="65" t="s">
        <v>1995</v>
      </c>
      <c r="J6148" s="65" t="s">
        <v>1996</v>
      </c>
      <c r="K6148" s="65" t="s">
        <v>32</v>
      </c>
      <c r="L6148" s="65" t="s">
        <v>112</v>
      </c>
      <c r="M6148" s="65"/>
      <c r="N6148" s="65" t="s">
        <v>4080</v>
      </c>
      <c r="O6148" s="65" t="s">
        <v>4081</v>
      </c>
      <c r="P6148" s="10">
        <v>0.04</v>
      </c>
      <c r="Q6148" s="162" t="s">
        <v>2011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3264</v>
      </c>
      <c r="AI6148" t="e">
        <v>#N/A</v>
      </c>
    </row>
    <row r="6149" spans="1:35" ht="14.25" hidden="1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1994</v>
      </c>
      <c r="I6149" s="65" t="s">
        <v>1995</v>
      </c>
      <c r="J6149" s="65" t="s">
        <v>1996</v>
      </c>
      <c r="K6149" s="65" t="s">
        <v>32</v>
      </c>
      <c r="L6149" s="65" t="s">
        <v>1453</v>
      </c>
      <c r="M6149" s="65"/>
      <c r="N6149" s="65" t="s">
        <v>4080</v>
      </c>
      <c r="O6149" s="65" t="s">
        <v>4078</v>
      </c>
      <c r="P6149" s="10">
        <v>0</v>
      </c>
      <c r="Q6149" s="162" t="s">
        <v>2805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3264</v>
      </c>
      <c r="AI6149" t="e">
        <v>#N/A</v>
      </c>
    </row>
    <row r="6150" spans="1:35" ht="14.25" hidden="1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1994</v>
      </c>
      <c r="I6150" s="65" t="s">
        <v>1995</v>
      </c>
      <c r="J6150" s="65" t="s">
        <v>1996</v>
      </c>
      <c r="K6150" s="65" t="s">
        <v>32</v>
      </c>
      <c r="L6150" s="65" t="s">
        <v>1454</v>
      </c>
      <c r="M6150" s="65"/>
      <c r="N6150" s="65" t="s">
        <v>4080</v>
      </c>
      <c r="O6150" s="65" t="s">
        <v>4078</v>
      </c>
      <c r="P6150" s="10">
        <v>0</v>
      </c>
      <c r="Q6150" s="162" t="s">
        <v>2806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3264</v>
      </c>
      <c r="AI6150" t="e">
        <v>#N/A</v>
      </c>
    </row>
    <row r="6151" spans="1:35" ht="14.25" hidden="1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2701</v>
      </c>
      <c r="F6151" s="65" t="s">
        <v>2701</v>
      </c>
      <c r="G6151" s="65" t="s">
        <v>2701</v>
      </c>
      <c r="H6151" s="65" t="s">
        <v>1994</v>
      </c>
      <c r="I6151" s="65" t="s">
        <v>1995</v>
      </c>
      <c r="J6151" s="65" t="s">
        <v>1996</v>
      </c>
      <c r="K6151" s="65" t="s">
        <v>32</v>
      </c>
      <c r="L6151" s="65" t="s">
        <v>2701</v>
      </c>
      <c r="M6151" s="65"/>
      <c r="N6151" s="65" t="s">
        <v>40</v>
      </c>
      <c r="O6151" s="65" t="s">
        <v>80</v>
      </c>
      <c r="P6151" s="10">
        <v>0</v>
      </c>
      <c r="Q6151" s="162" t="s">
        <v>2702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4070</v>
      </c>
      <c r="AF6151" s="65"/>
      <c r="AG6151" s="65" t="s">
        <v>42</v>
      </c>
      <c r="AH6151" s="10" t="s">
        <v>3264</v>
      </c>
      <c r="AI6151" t="e">
        <v>#N/A</v>
      </c>
    </row>
    <row r="6152" spans="1:35" ht="14.25" hidden="1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1994</v>
      </c>
      <c r="I6152" s="65" t="s">
        <v>1995</v>
      </c>
      <c r="J6152" s="65" t="s">
        <v>1996</v>
      </c>
      <c r="K6152" s="65" t="s">
        <v>32</v>
      </c>
      <c r="L6152" s="65" t="s">
        <v>1018</v>
      </c>
      <c r="M6152" s="65"/>
      <c r="N6152" s="65" t="s">
        <v>40</v>
      </c>
      <c r="O6152" s="65" t="s">
        <v>4078</v>
      </c>
      <c r="P6152" s="10">
        <v>0</v>
      </c>
      <c r="Q6152" s="162" t="s">
        <v>4041</v>
      </c>
      <c r="R6152" s="65" t="s">
        <v>4039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4082</v>
      </c>
      <c r="AF6152" s="65"/>
      <c r="AG6152" s="65" t="s">
        <v>51</v>
      </c>
      <c r="AH6152" s="10" t="s">
        <v>3264</v>
      </c>
      <c r="AI6152" t="e">
        <v>#N/A</v>
      </c>
    </row>
    <row r="6153" spans="1:35" ht="14.25" hidden="1" customHeight="1">
      <c r="A6153" s="7">
        <v>43891</v>
      </c>
      <c r="B6153" s="65" t="s">
        <v>32</v>
      </c>
      <c r="C6153" s="65" t="s">
        <v>4083</v>
      </c>
      <c r="D6153" s="65" t="s">
        <v>1181</v>
      </c>
      <c r="E6153" s="65" t="s">
        <v>1267</v>
      </c>
      <c r="F6153" s="65" t="s">
        <v>4084</v>
      </c>
      <c r="G6153" s="65" t="s">
        <v>1267</v>
      </c>
      <c r="H6153" s="65" t="s">
        <v>1994</v>
      </c>
      <c r="I6153" s="65" t="s">
        <v>1995</v>
      </c>
      <c r="J6153" s="65" t="s">
        <v>1996</v>
      </c>
      <c r="K6153" s="65" t="s">
        <v>32</v>
      </c>
      <c r="L6153" s="65" t="s">
        <v>4085</v>
      </c>
      <c r="M6153" s="65"/>
      <c r="N6153" s="65" t="s">
        <v>40</v>
      </c>
      <c r="O6153" s="65" t="s">
        <v>4079</v>
      </c>
      <c r="P6153" s="10">
        <v>0</v>
      </c>
      <c r="Q6153" s="162" t="s">
        <v>4086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4070</v>
      </c>
      <c r="AF6153" s="65"/>
      <c r="AG6153" s="65" t="s">
        <v>51</v>
      </c>
      <c r="AH6153" s="10">
        <v>0</v>
      </c>
      <c r="AI6153" t="e">
        <v>#N/A</v>
      </c>
    </row>
    <row r="6154" spans="1:35" ht="14.25" hidden="1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2952</v>
      </c>
      <c r="I6154" s="65" t="s">
        <v>2953</v>
      </c>
      <c r="J6154" s="65" t="s">
        <v>2954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4087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3264</v>
      </c>
      <c r="AI6154" t="e">
        <v>#N/A</v>
      </c>
    </row>
    <row r="6155" spans="1:35" ht="14.25" hidden="1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1638</v>
      </c>
      <c r="G6155" s="65" t="s">
        <v>214</v>
      </c>
      <c r="H6155" s="65" t="s">
        <v>2952</v>
      </c>
      <c r="I6155" s="65" t="s">
        <v>2953</v>
      </c>
      <c r="J6155" s="65" t="s">
        <v>2954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3264</v>
      </c>
      <c r="AI6155" t="e">
        <v>#N/A</v>
      </c>
    </row>
    <row r="6156" spans="1:35" ht="14.25" hidden="1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2080</v>
      </c>
      <c r="F6156" s="65" t="s">
        <v>2081</v>
      </c>
      <c r="G6156" s="65" t="s">
        <v>2080</v>
      </c>
      <c r="H6156" s="65" t="s">
        <v>2952</v>
      </c>
      <c r="I6156" s="65" t="s">
        <v>2953</v>
      </c>
      <c r="J6156" s="65" t="s">
        <v>2954</v>
      </c>
      <c r="K6156" s="65" t="s">
        <v>32</v>
      </c>
      <c r="L6156" s="65" t="s">
        <v>2080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3264</v>
      </c>
      <c r="AI6156" t="e">
        <v>#N/A</v>
      </c>
    </row>
    <row r="6157" spans="1:35" ht="14.25" hidden="1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2952</v>
      </c>
      <c r="I6157" s="65" t="s">
        <v>2953</v>
      </c>
      <c r="J6157" s="65" t="s">
        <v>2954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3264</v>
      </c>
      <c r="AI6157" t="e">
        <v>#N/A</v>
      </c>
    </row>
    <row r="6158" spans="1:35" ht="14.25" hidden="1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3264</v>
      </c>
      <c r="AI6158" t="e">
        <v>#N/A</v>
      </c>
    </row>
    <row r="6159" spans="1:35" ht="14.25" hidden="1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3505</v>
      </c>
      <c r="F6159" s="65" t="s">
        <v>2981</v>
      </c>
      <c r="G6159" s="65" t="s">
        <v>3505</v>
      </c>
      <c r="H6159" s="65" t="s">
        <v>2952</v>
      </c>
      <c r="I6159" s="65" t="s">
        <v>2953</v>
      </c>
      <c r="J6159" s="65" t="s">
        <v>2954</v>
      </c>
      <c r="K6159" s="65" t="s">
        <v>32</v>
      </c>
      <c r="L6159" s="65" t="s">
        <v>2841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3264</v>
      </c>
      <c r="AI6159" t="e">
        <v>#N/A</v>
      </c>
    </row>
    <row r="6160" spans="1:35" ht="14.25" hidden="1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2952</v>
      </c>
      <c r="I6160" s="65" t="s">
        <v>2953</v>
      </c>
      <c r="J6160" s="65" t="s">
        <v>2954</v>
      </c>
      <c r="K6160" s="65" t="s">
        <v>32</v>
      </c>
      <c r="L6160" s="65" t="s">
        <v>1754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4088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3264</v>
      </c>
      <c r="AI6160" t="e">
        <v>#N/A</v>
      </c>
    </row>
    <row r="6161" spans="1:35" ht="14.25" hidden="1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2178</v>
      </c>
      <c r="F6161" s="65" t="s">
        <v>2178</v>
      </c>
      <c r="G6161" s="65" t="s">
        <v>2178</v>
      </c>
      <c r="H6161" s="65" t="s">
        <v>2952</v>
      </c>
      <c r="I6161" s="65" t="s">
        <v>2953</v>
      </c>
      <c r="J6161" s="65" t="s">
        <v>2954</v>
      </c>
      <c r="K6161" s="65" t="s">
        <v>32</v>
      </c>
      <c r="L6161" s="65" t="s">
        <v>2985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3264</v>
      </c>
      <c r="AI6161" t="e">
        <v>#N/A</v>
      </c>
    </row>
    <row r="6162" spans="1:35" ht="14.25" hidden="1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2952</v>
      </c>
      <c r="I6162" s="65" t="s">
        <v>2953</v>
      </c>
      <c r="J6162" s="65" t="s">
        <v>2954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3264</v>
      </c>
      <c r="AI6162" t="e">
        <v>#N/A</v>
      </c>
    </row>
    <row r="6163" spans="1:35" ht="14.25" hidden="1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2182</v>
      </c>
      <c r="F6163" s="65" t="s">
        <v>2182</v>
      </c>
      <c r="G6163" s="65" t="s">
        <v>2182</v>
      </c>
      <c r="H6163" s="65" t="s">
        <v>2952</v>
      </c>
      <c r="I6163" s="65" t="s">
        <v>2953</v>
      </c>
      <c r="J6163" s="65" t="s">
        <v>2954</v>
      </c>
      <c r="K6163" s="65" t="s">
        <v>32</v>
      </c>
      <c r="L6163" s="65" t="s">
        <v>2182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3264</v>
      </c>
      <c r="AI6163" t="e">
        <v>#N/A</v>
      </c>
    </row>
    <row r="6164" spans="1:35" ht="14.25" hidden="1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2952</v>
      </c>
      <c r="I6164" s="65" t="s">
        <v>2953</v>
      </c>
      <c r="J6164" s="65" t="s">
        <v>2954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3264</v>
      </c>
      <c r="AI6164" t="e">
        <v>#N/A</v>
      </c>
    </row>
    <row r="6165" spans="1:35" ht="14.25" hidden="1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2952</v>
      </c>
      <c r="I6165" s="65" t="s">
        <v>2953</v>
      </c>
      <c r="J6165" s="65" t="s">
        <v>2954</v>
      </c>
      <c r="K6165" s="65" t="s">
        <v>32</v>
      </c>
      <c r="L6165" s="65" t="s">
        <v>2993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3264</v>
      </c>
      <c r="AI6165" t="e">
        <v>#N/A</v>
      </c>
    </row>
    <row r="6166" spans="1:35" ht="14.25" hidden="1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2952</v>
      </c>
      <c r="I6166" s="65" t="s">
        <v>2953</v>
      </c>
      <c r="J6166" s="65" t="s">
        <v>2954</v>
      </c>
      <c r="K6166" s="65" t="s">
        <v>32</v>
      </c>
      <c r="L6166" s="65" t="s">
        <v>2996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3264</v>
      </c>
      <c r="AI6166" t="e">
        <v>#N/A</v>
      </c>
    </row>
    <row r="6167" spans="1:35" ht="14.25" hidden="1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2235</v>
      </c>
      <c r="F6167" s="65" t="s">
        <v>2235</v>
      </c>
      <c r="G6167" s="65" t="s">
        <v>2235</v>
      </c>
      <c r="H6167" s="65" t="s">
        <v>2952</v>
      </c>
      <c r="I6167" s="65" t="s">
        <v>2953</v>
      </c>
      <c r="J6167" s="65" t="s">
        <v>2954</v>
      </c>
      <c r="K6167" s="65" t="s">
        <v>32</v>
      </c>
      <c r="L6167" s="65" t="s">
        <v>2235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3264</v>
      </c>
      <c r="AI6167" t="e">
        <v>#N/A</v>
      </c>
    </row>
    <row r="6168" spans="1:35" ht="14.25" hidden="1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2952</v>
      </c>
      <c r="I6168" s="65" t="s">
        <v>2953</v>
      </c>
      <c r="J6168" s="65" t="s">
        <v>2954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3264</v>
      </c>
      <c r="AI6168" t="e">
        <v>#N/A</v>
      </c>
    </row>
    <row r="6169" spans="1:35" ht="14.25" hidden="1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1728</v>
      </c>
      <c r="F6169" s="65" t="s">
        <v>1728</v>
      </c>
      <c r="G6169" s="65" t="s">
        <v>1728</v>
      </c>
      <c r="H6169" s="65" t="s">
        <v>2952</v>
      </c>
      <c r="I6169" s="65" t="s">
        <v>2953</v>
      </c>
      <c r="J6169" s="65" t="s">
        <v>2954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3264</v>
      </c>
      <c r="AI6169" t="e">
        <v>#N/A</v>
      </c>
    </row>
    <row r="6170" spans="1:35" ht="14.25" hidden="1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4089</v>
      </c>
      <c r="F6170" s="92" t="s">
        <v>4089</v>
      </c>
      <c r="G6170" s="92" t="s">
        <v>4089</v>
      </c>
      <c r="H6170" s="92" t="s">
        <v>2952</v>
      </c>
      <c r="I6170" s="65" t="s">
        <v>2953</v>
      </c>
      <c r="J6170" s="65" t="s">
        <v>2954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65"/>
      <c r="AF6170" s="92"/>
      <c r="AG6170" s="92" t="s">
        <v>42</v>
      </c>
      <c r="AH6170" s="93" t="s">
        <v>3264</v>
      </c>
      <c r="AI6170" t="e">
        <v>#N/A</v>
      </c>
    </row>
    <row r="6171" spans="1:35" ht="14.25" hidden="1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4089</v>
      </c>
      <c r="F6171" s="92" t="s">
        <v>4089</v>
      </c>
      <c r="G6171" s="92" t="s">
        <v>4089</v>
      </c>
      <c r="H6171" s="92" t="s">
        <v>2952</v>
      </c>
      <c r="I6171" s="65" t="s">
        <v>2953</v>
      </c>
      <c r="J6171" s="65" t="s">
        <v>2954</v>
      </c>
      <c r="K6171" s="65" t="s">
        <v>32</v>
      </c>
      <c r="L6171" s="92" t="s">
        <v>2319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65"/>
      <c r="AF6171" s="92"/>
      <c r="AG6171" s="92" t="s">
        <v>42</v>
      </c>
      <c r="AH6171" s="93" t="s">
        <v>3264</v>
      </c>
      <c r="AI6171" t="e">
        <v>#N/A</v>
      </c>
    </row>
    <row r="6172" spans="1:35" ht="14.25" hidden="1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2952</v>
      </c>
      <c r="I6172" s="65" t="s">
        <v>2953</v>
      </c>
      <c r="J6172" s="65" t="s">
        <v>2954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3264</v>
      </c>
      <c r="AI6172" t="e">
        <v>#N/A</v>
      </c>
    </row>
    <row r="6173" spans="1:35" ht="14.25" hidden="1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1751</v>
      </c>
      <c r="G6173" s="65" t="s">
        <v>808</v>
      </c>
      <c r="H6173" s="65" t="s">
        <v>2952</v>
      </c>
      <c r="I6173" s="65" t="s">
        <v>2953</v>
      </c>
      <c r="J6173" s="65" t="s">
        <v>2954</v>
      </c>
      <c r="K6173" s="65" t="s">
        <v>32</v>
      </c>
      <c r="L6173" s="65" t="s">
        <v>2319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3264</v>
      </c>
      <c r="AI6173" t="e">
        <v>#N/A</v>
      </c>
    </row>
    <row r="6174" spans="1:35" ht="14.25" hidden="1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2952</v>
      </c>
      <c r="I6174" s="65" t="s">
        <v>2953</v>
      </c>
      <c r="J6174" s="65" t="s">
        <v>2954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3264</v>
      </c>
      <c r="AI6174" t="e">
        <v>#N/A</v>
      </c>
    </row>
    <row r="6175" spans="1:35" ht="14.25" hidden="1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2952</v>
      </c>
      <c r="I6175" s="65" t="s">
        <v>2953</v>
      </c>
      <c r="J6175" s="65" t="s">
        <v>2954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3264</v>
      </c>
      <c r="AI6175" t="e">
        <v>#N/A</v>
      </c>
    </row>
    <row r="6176" spans="1:35" ht="14.25" hidden="1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2952</v>
      </c>
      <c r="I6176" s="65" t="s">
        <v>2953</v>
      </c>
      <c r="J6176" s="65" t="s">
        <v>2954</v>
      </c>
      <c r="K6176" s="65" t="s">
        <v>32</v>
      </c>
      <c r="L6176" s="65" t="s">
        <v>2636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3264</v>
      </c>
      <c r="AI6176" t="e">
        <v>#N/A</v>
      </c>
    </row>
    <row r="6177" spans="1:35" ht="14.25" hidden="1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2952</v>
      </c>
      <c r="I6177" s="65" t="s">
        <v>2953</v>
      </c>
      <c r="J6177" s="65" t="s">
        <v>2954</v>
      </c>
      <c r="K6177" s="65" t="s">
        <v>32</v>
      </c>
      <c r="L6177" s="65" t="s">
        <v>2638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3264</v>
      </c>
      <c r="AI6177" t="e">
        <v>#N/A</v>
      </c>
    </row>
    <row r="6178" spans="1:35" ht="14.25" hidden="1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2952</v>
      </c>
      <c r="I6178" s="65" t="s">
        <v>2953</v>
      </c>
      <c r="J6178" s="65" t="s">
        <v>2954</v>
      </c>
      <c r="K6178" s="65" t="s">
        <v>32</v>
      </c>
      <c r="L6178" s="65" t="s">
        <v>3032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3264</v>
      </c>
      <c r="AI6178" t="e">
        <v>#N/A</v>
      </c>
    </row>
    <row r="6179" spans="1:35" ht="14.25" hidden="1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2692</v>
      </c>
      <c r="F6179" s="65" t="s">
        <v>2692</v>
      </c>
      <c r="G6179" s="65" t="s">
        <v>2692</v>
      </c>
      <c r="H6179" s="65" t="s">
        <v>2952</v>
      </c>
      <c r="I6179" s="65" t="s">
        <v>2953</v>
      </c>
      <c r="J6179" s="65" t="s">
        <v>2954</v>
      </c>
      <c r="K6179" s="65" t="s">
        <v>32</v>
      </c>
      <c r="L6179" s="65" t="s">
        <v>3034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3264</v>
      </c>
      <c r="AI6179" t="e">
        <v>#N/A</v>
      </c>
    </row>
    <row r="6180" spans="1:35" ht="14.25" hidden="1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2952</v>
      </c>
      <c r="I6180" s="65" t="s">
        <v>2953</v>
      </c>
      <c r="J6180" s="65" t="s">
        <v>2954</v>
      </c>
      <c r="K6180" s="65" t="s">
        <v>32</v>
      </c>
      <c r="L6180" s="65" t="s">
        <v>3038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3264</v>
      </c>
      <c r="AI6180" t="e">
        <v>#N/A</v>
      </c>
    </row>
    <row r="6181" spans="1:35" ht="14.25" hidden="1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2952</v>
      </c>
      <c r="I6181" s="65" t="s">
        <v>2953</v>
      </c>
      <c r="J6181" s="65" t="s">
        <v>2954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3264</v>
      </c>
      <c r="AI6181" t="e">
        <v>#N/A</v>
      </c>
    </row>
    <row r="6182" spans="1:35" ht="14.25" hidden="1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2952</v>
      </c>
      <c r="I6182" s="65" t="s">
        <v>2953</v>
      </c>
      <c r="J6182" s="65" t="s">
        <v>2954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3264</v>
      </c>
      <c r="AI6182" t="e">
        <v>#N/A</v>
      </c>
    </row>
    <row r="6183" spans="1:35" ht="14.25" hidden="1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2952</v>
      </c>
      <c r="I6183" s="65" t="s">
        <v>2953</v>
      </c>
      <c r="J6183" s="65" t="s">
        <v>2954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3264</v>
      </c>
      <c r="AI6183" t="e">
        <v>#N/A</v>
      </c>
    </row>
    <row r="6184" spans="1:35" ht="14.25" hidden="1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3440</v>
      </c>
      <c r="F6184" s="65" t="s">
        <v>3440</v>
      </c>
      <c r="G6184" s="65" t="s">
        <v>3440</v>
      </c>
      <c r="H6184" s="65" t="s">
        <v>2952</v>
      </c>
      <c r="I6184" s="65" t="s">
        <v>2953</v>
      </c>
      <c r="J6184" s="65" t="s">
        <v>2954</v>
      </c>
      <c r="K6184" s="65" t="s">
        <v>32</v>
      </c>
      <c r="L6184" s="65" t="s">
        <v>3045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3264</v>
      </c>
      <c r="AI6184" t="e">
        <v>#N/A</v>
      </c>
    </row>
    <row r="6185" spans="1:35" ht="14.25" hidden="1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2952</v>
      </c>
      <c r="I6185" s="65" t="s">
        <v>2953</v>
      </c>
      <c r="J6185" s="65" t="s">
        <v>2954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hidden="1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hidden="1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2952</v>
      </c>
      <c r="I6187" s="65" t="s">
        <v>2953</v>
      </c>
      <c r="J6187" s="65" t="s">
        <v>2954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hidden="1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hidden="1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3506</v>
      </c>
      <c r="F6189" s="65" t="s">
        <v>3506</v>
      </c>
      <c r="G6189" s="65" t="s">
        <v>3506</v>
      </c>
      <c r="H6189" s="65" t="s">
        <v>2952</v>
      </c>
      <c r="I6189" s="65" t="s">
        <v>2953</v>
      </c>
      <c r="J6189" s="65" t="s">
        <v>2954</v>
      </c>
      <c r="K6189" s="65" t="s">
        <v>32</v>
      </c>
      <c r="L6189" s="65" t="s">
        <v>3507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hidden="1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2952</v>
      </c>
      <c r="I6190" s="65" t="s">
        <v>2953</v>
      </c>
      <c r="J6190" s="65" t="s">
        <v>2954</v>
      </c>
      <c r="K6190" s="65" t="s">
        <v>32</v>
      </c>
      <c r="L6190" s="65" t="s">
        <v>3028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hidden="1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2952</v>
      </c>
      <c r="I6191" s="65" t="s">
        <v>2953</v>
      </c>
      <c r="J6191" s="65" t="s">
        <v>2954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hidden="1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hidden="1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hidden="1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hidden="1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hidden="1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hidden="1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hidden="1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hidden="1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hidden="1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hidden="1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hidden="1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hidden="1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hidden="1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hidden="1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hidden="1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2950</v>
      </c>
      <c r="F6206" s="65" t="s">
        <v>2951</v>
      </c>
      <c r="G6206" s="65" t="s">
        <v>2950</v>
      </c>
      <c r="H6206" s="65" t="s">
        <v>2952</v>
      </c>
      <c r="I6206" s="65" t="s">
        <v>2953</v>
      </c>
      <c r="J6206" s="65" t="s">
        <v>2954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hidden="1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2958</v>
      </c>
      <c r="F6207" s="65" t="s">
        <v>2958</v>
      </c>
      <c r="G6207" s="65" t="s">
        <v>2958</v>
      </c>
      <c r="H6207" s="65" t="s">
        <v>2952</v>
      </c>
      <c r="I6207" s="65" t="s">
        <v>2953</v>
      </c>
      <c r="J6207" s="65" t="s">
        <v>2954</v>
      </c>
      <c r="K6207" s="65" t="s">
        <v>32</v>
      </c>
      <c r="L6207" s="65" t="s">
        <v>2959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hidden="1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2958</v>
      </c>
      <c r="F6208" s="65" t="s">
        <v>2958</v>
      </c>
      <c r="G6208" s="65" t="s">
        <v>2958</v>
      </c>
      <c r="H6208" s="65" t="s">
        <v>2952</v>
      </c>
      <c r="I6208" s="65" t="s">
        <v>2953</v>
      </c>
      <c r="J6208" s="65" t="s">
        <v>2954</v>
      </c>
      <c r="K6208" s="65" t="s">
        <v>32</v>
      </c>
      <c r="L6208" s="65" t="s">
        <v>2960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hidden="1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2958</v>
      </c>
      <c r="F6209" s="65" t="s">
        <v>2958</v>
      </c>
      <c r="G6209" s="65" t="s">
        <v>2958</v>
      </c>
      <c r="H6209" s="65" t="s">
        <v>2952</v>
      </c>
      <c r="I6209" s="65" t="s">
        <v>2953</v>
      </c>
      <c r="J6209" s="65" t="s">
        <v>2954</v>
      </c>
      <c r="K6209" s="65" t="s">
        <v>32</v>
      </c>
      <c r="L6209" s="65" t="s">
        <v>2961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hidden="1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2952</v>
      </c>
      <c r="I6210" s="65" t="s">
        <v>2953</v>
      </c>
      <c r="J6210" s="65" t="s">
        <v>2954</v>
      </c>
      <c r="K6210" s="65" t="s">
        <v>32</v>
      </c>
      <c r="L6210" s="65" t="s">
        <v>2962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hidden="1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2963</v>
      </c>
      <c r="F6211" s="65" t="s">
        <v>2963</v>
      </c>
      <c r="G6211" s="65" t="s">
        <v>2963</v>
      </c>
      <c r="H6211" s="65" t="s">
        <v>2952</v>
      </c>
      <c r="I6211" s="65" t="s">
        <v>2953</v>
      </c>
      <c r="J6211" s="65" t="s">
        <v>2954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hidden="1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2055</v>
      </c>
      <c r="F6212" s="65" t="s">
        <v>2055</v>
      </c>
      <c r="G6212" s="65" t="s">
        <v>2055</v>
      </c>
      <c r="H6212" s="65" t="s">
        <v>2952</v>
      </c>
      <c r="I6212" s="65" t="s">
        <v>2953</v>
      </c>
      <c r="J6212" s="65" t="s">
        <v>2954</v>
      </c>
      <c r="K6212" s="65" t="s">
        <v>32</v>
      </c>
      <c r="L6212" s="65" t="s">
        <v>2056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hidden="1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2952</v>
      </c>
      <c r="I6213" s="65" t="s">
        <v>2953</v>
      </c>
      <c r="J6213" s="65" t="s">
        <v>2954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hidden="1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2952</v>
      </c>
      <c r="I6214" s="65" t="s">
        <v>2953</v>
      </c>
      <c r="J6214" s="65" t="s">
        <v>2954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hidden="1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2071</v>
      </c>
      <c r="F6215" s="65" t="s">
        <v>2071</v>
      </c>
      <c r="G6215" s="65" t="s">
        <v>2071</v>
      </c>
      <c r="H6215" s="65" t="s">
        <v>2952</v>
      </c>
      <c r="I6215" s="65" t="s">
        <v>2953</v>
      </c>
      <c r="J6215" s="65" t="s">
        <v>2954</v>
      </c>
      <c r="K6215" s="65" t="s">
        <v>32</v>
      </c>
      <c r="L6215" s="65" t="s">
        <v>2071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hidden="1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2966</v>
      </c>
      <c r="F6216" s="65" t="s">
        <v>2966</v>
      </c>
      <c r="G6216" s="65" t="s">
        <v>2966</v>
      </c>
      <c r="H6216" s="65" t="s">
        <v>2952</v>
      </c>
      <c r="I6216" s="65" t="s">
        <v>2953</v>
      </c>
      <c r="J6216" s="65" t="s">
        <v>2954</v>
      </c>
      <c r="K6216" s="65" t="s">
        <v>32</v>
      </c>
      <c r="L6216" s="65" t="s">
        <v>2966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hidden="1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2967</v>
      </c>
      <c r="G6217" s="65" t="s">
        <v>231</v>
      </c>
      <c r="H6217" s="65" t="s">
        <v>2952</v>
      </c>
      <c r="I6217" s="65" t="s">
        <v>2953</v>
      </c>
      <c r="J6217" s="65" t="s">
        <v>2954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hidden="1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2967</v>
      </c>
      <c r="G6218" s="65" t="s">
        <v>231</v>
      </c>
      <c r="H6218" s="65" t="s">
        <v>2952</v>
      </c>
      <c r="I6218" s="65" t="s">
        <v>2953</v>
      </c>
      <c r="J6218" s="65" t="s">
        <v>2954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hidden="1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2972</v>
      </c>
      <c r="F6219" s="65" t="s">
        <v>2972</v>
      </c>
      <c r="G6219" s="65" t="s">
        <v>2972</v>
      </c>
      <c r="H6219" s="65" t="s">
        <v>2952</v>
      </c>
      <c r="I6219" s="65" t="s">
        <v>2953</v>
      </c>
      <c r="J6219" s="65" t="s">
        <v>2954</v>
      </c>
      <c r="K6219" s="65" t="s">
        <v>32</v>
      </c>
      <c r="L6219" s="65" t="s">
        <v>2972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hidden="1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2973</v>
      </c>
      <c r="F6220" s="65" t="s">
        <v>2973</v>
      </c>
      <c r="G6220" s="65" t="s">
        <v>2973</v>
      </c>
      <c r="H6220" s="65" t="s">
        <v>2952</v>
      </c>
      <c r="I6220" s="65" t="s">
        <v>2953</v>
      </c>
      <c r="J6220" s="65" t="s">
        <v>2954</v>
      </c>
      <c r="K6220" s="65" t="s">
        <v>32</v>
      </c>
      <c r="L6220" s="65" t="s">
        <v>2974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hidden="1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2976</v>
      </c>
      <c r="F6221" s="65" t="s">
        <v>2976</v>
      </c>
      <c r="G6221" s="65" t="s">
        <v>2976</v>
      </c>
      <c r="H6221" s="65" t="s">
        <v>2952</v>
      </c>
      <c r="I6221" s="65" t="s">
        <v>2953</v>
      </c>
      <c r="J6221" s="65" t="s">
        <v>2954</v>
      </c>
      <c r="K6221" s="65" t="s">
        <v>32</v>
      </c>
      <c r="L6221" s="65" t="s">
        <v>2976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hidden="1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2952</v>
      </c>
      <c r="I6222" s="65" t="s">
        <v>2953</v>
      </c>
      <c r="J6222" s="65" t="s">
        <v>2954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hidden="1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2978</v>
      </c>
      <c r="F6223" s="65" t="s">
        <v>2978</v>
      </c>
      <c r="G6223" s="65" t="s">
        <v>2978</v>
      </c>
      <c r="H6223" s="65" t="s">
        <v>2952</v>
      </c>
      <c r="I6223" s="65" t="s">
        <v>2953</v>
      </c>
      <c r="J6223" s="65" t="s">
        <v>2954</v>
      </c>
      <c r="K6223" s="65" t="s">
        <v>32</v>
      </c>
      <c r="L6223" s="65" t="s">
        <v>2978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hidden="1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2979</v>
      </c>
      <c r="G6224" s="65" t="s">
        <v>340</v>
      </c>
      <c r="H6224" s="65" t="s">
        <v>2952</v>
      </c>
      <c r="I6224" s="65" t="s">
        <v>2953</v>
      </c>
      <c r="J6224" s="65" t="s">
        <v>2954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hidden="1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2952</v>
      </c>
      <c r="I6225" s="65" t="s">
        <v>2953</v>
      </c>
      <c r="J6225" s="65" t="s">
        <v>2954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hidden="1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1683</v>
      </c>
      <c r="F6226" s="65" t="s">
        <v>1684</v>
      </c>
      <c r="G6226" s="65" t="s">
        <v>1683</v>
      </c>
      <c r="H6226" s="65" t="s">
        <v>2952</v>
      </c>
      <c r="I6226" s="65" t="s">
        <v>2953</v>
      </c>
      <c r="J6226" s="65" t="s">
        <v>2954</v>
      </c>
      <c r="K6226" s="65" t="s">
        <v>32</v>
      </c>
      <c r="L6226" s="65" t="s">
        <v>2980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hidden="1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1683</v>
      </c>
      <c r="F6227" s="65" t="s">
        <v>1684</v>
      </c>
      <c r="G6227" s="65" t="s">
        <v>1683</v>
      </c>
      <c r="H6227" s="65" t="s">
        <v>2952</v>
      </c>
      <c r="I6227" s="65" t="s">
        <v>2953</v>
      </c>
      <c r="J6227" s="65" t="s">
        <v>2954</v>
      </c>
      <c r="K6227" s="65" t="s">
        <v>32</v>
      </c>
      <c r="L6227" s="65" t="s">
        <v>1683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hidden="1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2952</v>
      </c>
      <c r="I6228" s="65" t="s">
        <v>2953</v>
      </c>
      <c r="J6228" s="65" t="s">
        <v>2954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hidden="1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2952</v>
      </c>
      <c r="I6229" s="65" t="s">
        <v>2953</v>
      </c>
      <c r="J6229" s="65" t="s">
        <v>2954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hidden="1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2952</v>
      </c>
      <c r="I6230" s="65" t="s">
        <v>2953</v>
      </c>
      <c r="J6230" s="65" t="s">
        <v>2954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hidden="1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2982</v>
      </c>
      <c r="F6231" s="65" t="s">
        <v>2982</v>
      </c>
      <c r="G6231" s="65" t="s">
        <v>2982</v>
      </c>
      <c r="H6231" s="65" t="s">
        <v>2952</v>
      </c>
      <c r="I6231" s="65" t="s">
        <v>2953</v>
      </c>
      <c r="J6231" s="65" t="s">
        <v>2954</v>
      </c>
      <c r="K6231" s="65" t="s">
        <v>32</v>
      </c>
      <c r="L6231" s="65" t="s">
        <v>2982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hidden="1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2983</v>
      </c>
      <c r="F6232" s="65" t="s">
        <v>2983</v>
      </c>
      <c r="G6232" s="65" t="s">
        <v>2983</v>
      </c>
      <c r="H6232" s="65" t="s">
        <v>2952</v>
      </c>
      <c r="I6232" s="65" t="s">
        <v>2953</v>
      </c>
      <c r="J6232" s="65" t="s">
        <v>2954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hidden="1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2952</v>
      </c>
      <c r="I6233" s="65" t="s">
        <v>2953</v>
      </c>
      <c r="J6233" s="65" t="s">
        <v>2954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hidden="1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2952</v>
      </c>
      <c r="I6234" s="65" t="s">
        <v>2953</v>
      </c>
      <c r="J6234" s="65" t="s">
        <v>2954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4088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hidden="1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2952</v>
      </c>
      <c r="I6235" s="65" t="s">
        <v>2953</v>
      </c>
      <c r="J6235" s="65" t="s">
        <v>2954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hidden="1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2952</v>
      </c>
      <c r="I6236" s="65" t="s">
        <v>2953</v>
      </c>
      <c r="J6236" s="65" t="s">
        <v>2954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hidden="1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2986</v>
      </c>
      <c r="F6237" s="65" t="s">
        <v>2986</v>
      </c>
      <c r="G6237" s="65" t="s">
        <v>2986</v>
      </c>
      <c r="H6237" s="65" t="s">
        <v>2952</v>
      </c>
      <c r="I6237" s="65" t="s">
        <v>2953</v>
      </c>
      <c r="J6237" s="65" t="s">
        <v>2954</v>
      </c>
      <c r="K6237" s="65" t="s">
        <v>32</v>
      </c>
      <c r="L6237" s="65" t="s">
        <v>2987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hidden="1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2989</v>
      </c>
      <c r="F6238" s="65" t="s">
        <v>2990</v>
      </c>
      <c r="G6238" s="65" t="s">
        <v>2989</v>
      </c>
      <c r="H6238" s="65" t="s">
        <v>2952</v>
      </c>
      <c r="I6238" s="65" t="s">
        <v>2953</v>
      </c>
      <c r="J6238" s="65" t="s">
        <v>2954</v>
      </c>
      <c r="K6238" s="65" t="s">
        <v>32</v>
      </c>
      <c r="L6238" s="65" t="s">
        <v>2991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hidden="1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2952</v>
      </c>
      <c r="I6239" s="65" t="s">
        <v>2953</v>
      </c>
      <c r="J6239" s="65" t="s">
        <v>2954</v>
      </c>
      <c r="K6239" s="65" t="s">
        <v>32</v>
      </c>
      <c r="L6239" s="65" t="s">
        <v>2994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hidden="1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2952</v>
      </c>
      <c r="I6240" s="65" t="s">
        <v>2953</v>
      </c>
      <c r="J6240" s="65" t="s">
        <v>2954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hidden="1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1715</v>
      </c>
      <c r="F6241" s="65" t="s">
        <v>1716</v>
      </c>
      <c r="G6241" s="65" t="s">
        <v>1715</v>
      </c>
      <c r="H6241" s="65" t="s">
        <v>2952</v>
      </c>
      <c r="I6241" s="65" t="s">
        <v>2953</v>
      </c>
      <c r="J6241" s="65" t="s">
        <v>2954</v>
      </c>
      <c r="K6241" s="65" t="s">
        <v>32</v>
      </c>
      <c r="L6241" s="65" t="s">
        <v>1715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hidden="1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2275</v>
      </c>
      <c r="F6242" s="65" t="s">
        <v>2275</v>
      </c>
      <c r="G6242" s="65" t="s">
        <v>2275</v>
      </c>
      <c r="H6242" s="65" t="s">
        <v>2952</v>
      </c>
      <c r="I6242" s="65" t="s">
        <v>2953</v>
      </c>
      <c r="J6242" s="65" t="s">
        <v>2954</v>
      </c>
      <c r="K6242" s="65" t="s">
        <v>32</v>
      </c>
      <c r="L6242" s="65" t="s">
        <v>2275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hidden="1" customHeight="1">
      <c r="A6243" s="7">
        <v>43891</v>
      </c>
      <c r="B6243" s="65" t="s">
        <v>32</v>
      </c>
      <c r="C6243" s="65" t="s">
        <v>648</v>
      </c>
      <c r="D6243" s="65" t="s">
        <v>2997</v>
      </c>
      <c r="E6243" s="65" t="s">
        <v>2284</v>
      </c>
      <c r="F6243" s="65" t="s">
        <v>2284</v>
      </c>
      <c r="G6243" s="65" t="s">
        <v>2284</v>
      </c>
      <c r="H6243" s="65" t="s">
        <v>2952</v>
      </c>
      <c r="I6243" s="65" t="s">
        <v>2953</v>
      </c>
      <c r="J6243" s="65" t="s">
        <v>2954</v>
      </c>
      <c r="K6243" s="65" t="s">
        <v>32</v>
      </c>
      <c r="L6243" s="65" t="s">
        <v>2284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hidden="1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2284</v>
      </c>
      <c r="F6244" s="65" t="s">
        <v>2284</v>
      </c>
      <c r="G6244" s="65" t="s">
        <v>2284</v>
      </c>
      <c r="H6244" s="65" t="s">
        <v>2952</v>
      </c>
      <c r="I6244" s="65" t="s">
        <v>2953</v>
      </c>
      <c r="J6244" s="65" t="s">
        <v>2954</v>
      </c>
      <c r="K6244" s="65" t="s">
        <v>32</v>
      </c>
      <c r="L6244" s="65" t="s">
        <v>2998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hidden="1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2999</v>
      </c>
      <c r="F6245" s="65" t="s">
        <v>2999</v>
      </c>
      <c r="G6245" s="65" t="s">
        <v>2999</v>
      </c>
      <c r="H6245" s="65" t="s">
        <v>2952</v>
      </c>
      <c r="I6245" s="65" t="s">
        <v>2953</v>
      </c>
      <c r="J6245" s="65" t="s">
        <v>2954</v>
      </c>
      <c r="K6245" s="65" t="s">
        <v>32</v>
      </c>
      <c r="L6245" s="65" t="s">
        <v>2999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hidden="1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3000</v>
      </c>
      <c r="F6246" s="65" t="s">
        <v>3000</v>
      </c>
      <c r="G6246" s="65" t="s">
        <v>3000</v>
      </c>
      <c r="H6246" s="65" t="s">
        <v>2952</v>
      </c>
      <c r="I6246" s="65" t="s">
        <v>2953</v>
      </c>
      <c r="J6246" s="65" t="s">
        <v>2954</v>
      </c>
      <c r="K6246" s="65" t="s">
        <v>32</v>
      </c>
      <c r="L6246" s="65" t="s">
        <v>3000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hidden="1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3001</v>
      </c>
      <c r="F6247" s="65" t="s">
        <v>1749</v>
      </c>
      <c r="G6247" s="65" t="s">
        <v>1749</v>
      </c>
      <c r="H6247" s="65" t="s">
        <v>2952</v>
      </c>
      <c r="I6247" s="65" t="s">
        <v>2953</v>
      </c>
      <c r="J6247" s="65" t="s">
        <v>2954</v>
      </c>
      <c r="K6247" s="65" t="s">
        <v>32</v>
      </c>
      <c r="L6247" s="65" t="s">
        <v>3002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hidden="1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3003</v>
      </c>
      <c r="F6248" s="65" t="s">
        <v>3003</v>
      </c>
      <c r="G6248" s="65" t="s">
        <v>3003</v>
      </c>
      <c r="H6248" s="65" t="s">
        <v>2952</v>
      </c>
      <c r="I6248" s="65" t="s">
        <v>2953</v>
      </c>
      <c r="J6248" s="65" t="s">
        <v>2954</v>
      </c>
      <c r="K6248" s="65" t="s">
        <v>32</v>
      </c>
      <c r="L6248" s="65" t="s">
        <v>3003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hidden="1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3007</v>
      </c>
      <c r="F6249" s="65" t="s">
        <v>3008</v>
      </c>
      <c r="G6249" s="65" t="s">
        <v>3008</v>
      </c>
      <c r="H6249" s="65" t="s">
        <v>2952</v>
      </c>
      <c r="I6249" s="65" t="s">
        <v>2953</v>
      </c>
      <c r="J6249" s="65" t="s">
        <v>2954</v>
      </c>
      <c r="K6249" s="65" t="s">
        <v>32</v>
      </c>
      <c r="L6249" s="65" t="s">
        <v>3009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hidden="1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3010</v>
      </c>
      <c r="F6250" s="65" t="s">
        <v>872</v>
      </c>
      <c r="G6250" s="65" t="s">
        <v>872</v>
      </c>
      <c r="H6250" s="65" t="s">
        <v>2952</v>
      </c>
      <c r="I6250" s="65" t="s">
        <v>2953</v>
      </c>
      <c r="J6250" s="65" t="s">
        <v>2954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hidden="1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2349</v>
      </c>
      <c r="F6251" s="65" t="s">
        <v>2349</v>
      </c>
      <c r="G6251" s="65" t="s">
        <v>2349</v>
      </c>
      <c r="H6251" s="65" t="s">
        <v>2952</v>
      </c>
      <c r="I6251" s="65" t="s">
        <v>2953</v>
      </c>
      <c r="J6251" s="65" t="s">
        <v>2954</v>
      </c>
      <c r="K6251" s="65" t="s">
        <v>32</v>
      </c>
      <c r="L6251" s="65" t="s">
        <v>2350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hidden="1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2952</v>
      </c>
      <c r="I6252" s="65" t="s">
        <v>2953</v>
      </c>
      <c r="J6252" s="65" t="s">
        <v>2954</v>
      </c>
      <c r="K6252" s="65" t="s">
        <v>32</v>
      </c>
      <c r="L6252" s="65" t="s">
        <v>3011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hidden="1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2952</v>
      </c>
      <c r="I6253" s="65" t="s">
        <v>2953</v>
      </c>
      <c r="J6253" s="65" t="s">
        <v>2954</v>
      </c>
      <c r="K6253" s="65" t="s">
        <v>32</v>
      </c>
      <c r="L6253" s="65" t="s">
        <v>3012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hidden="1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3013</v>
      </c>
      <c r="G6254" s="65" t="s">
        <v>899</v>
      </c>
      <c r="H6254" s="65" t="s">
        <v>2952</v>
      </c>
      <c r="I6254" s="65" t="s">
        <v>2953</v>
      </c>
      <c r="J6254" s="65" t="s">
        <v>2954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hidden="1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2952</v>
      </c>
      <c r="I6255" s="65" t="s">
        <v>2953</v>
      </c>
      <c r="J6255" s="65" t="s">
        <v>2954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hidden="1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3014</v>
      </c>
      <c r="F6256" s="65" t="s">
        <v>3014</v>
      </c>
      <c r="G6256" s="65" t="s">
        <v>3014</v>
      </c>
      <c r="H6256" s="65" t="s">
        <v>2952</v>
      </c>
      <c r="I6256" s="65" t="s">
        <v>2953</v>
      </c>
      <c r="J6256" s="65" t="s">
        <v>2954</v>
      </c>
      <c r="K6256" s="65" t="s">
        <v>32</v>
      </c>
      <c r="L6256" s="65" t="s">
        <v>3015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hidden="1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3016</v>
      </c>
      <c r="F6257" s="65" t="s">
        <v>3016</v>
      </c>
      <c r="G6257" s="65" t="s">
        <v>3016</v>
      </c>
      <c r="H6257" s="65" t="s">
        <v>2952</v>
      </c>
      <c r="I6257" s="65" t="s">
        <v>2953</v>
      </c>
      <c r="J6257" s="65" t="s">
        <v>2954</v>
      </c>
      <c r="K6257" s="65" t="s">
        <v>32</v>
      </c>
      <c r="L6257" s="65" t="s">
        <v>3016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hidden="1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2952</v>
      </c>
      <c r="I6258" s="65" t="s">
        <v>2953</v>
      </c>
      <c r="J6258" s="65" t="s">
        <v>2954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hidden="1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2952</v>
      </c>
      <c r="I6259" s="65" t="s">
        <v>2953</v>
      </c>
      <c r="J6259" s="65" t="s">
        <v>2954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hidden="1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3018</v>
      </c>
      <c r="F6260" s="65" t="s">
        <v>3019</v>
      </c>
      <c r="G6260" s="65" t="s">
        <v>3018</v>
      </c>
      <c r="H6260" s="65" t="s">
        <v>2952</v>
      </c>
      <c r="I6260" s="65" t="s">
        <v>2953</v>
      </c>
      <c r="J6260" s="65" t="s">
        <v>2954</v>
      </c>
      <c r="K6260" s="65" t="s">
        <v>32</v>
      </c>
      <c r="L6260" s="65" t="s">
        <v>3018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hidden="1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3020</v>
      </c>
      <c r="F6261" s="65" t="s">
        <v>3020</v>
      </c>
      <c r="G6261" s="65" t="s">
        <v>3020</v>
      </c>
      <c r="H6261" s="65" t="s">
        <v>2952</v>
      </c>
      <c r="I6261" s="65" t="s">
        <v>2953</v>
      </c>
      <c r="J6261" s="65" t="s">
        <v>2954</v>
      </c>
      <c r="K6261" s="65" t="s">
        <v>32</v>
      </c>
      <c r="L6261" s="65" t="s">
        <v>3020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hidden="1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2526</v>
      </c>
      <c r="F6262" s="65" t="s">
        <v>2526</v>
      </c>
      <c r="G6262" s="65" t="s">
        <v>2526</v>
      </c>
      <c r="H6262" s="65" t="s">
        <v>2952</v>
      </c>
      <c r="I6262" s="65" t="s">
        <v>2953</v>
      </c>
      <c r="J6262" s="65" t="s">
        <v>2954</v>
      </c>
      <c r="K6262" s="65" t="s">
        <v>32</v>
      </c>
      <c r="L6262" s="65" t="s">
        <v>2526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hidden="1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2539</v>
      </c>
      <c r="F6263" s="65" t="s">
        <v>2539</v>
      </c>
      <c r="G6263" s="65" t="s">
        <v>2539</v>
      </c>
      <c r="H6263" s="65" t="s">
        <v>2952</v>
      </c>
      <c r="I6263" s="65" t="s">
        <v>2953</v>
      </c>
      <c r="J6263" s="65" t="s">
        <v>2954</v>
      </c>
      <c r="K6263" s="65" t="s">
        <v>32</v>
      </c>
      <c r="L6263" s="65" t="s">
        <v>2539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hidden="1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2562</v>
      </c>
      <c r="F6264" s="65" t="s">
        <v>2562</v>
      </c>
      <c r="G6264" s="65" t="s">
        <v>2562</v>
      </c>
      <c r="H6264" s="65" t="s">
        <v>2952</v>
      </c>
      <c r="I6264" s="65" t="s">
        <v>2953</v>
      </c>
      <c r="J6264" s="65" t="s">
        <v>2954</v>
      </c>
      <c r="K6264" s="65" t="s">
        <v>32</v>
      </c>
      <c r="L6264" s="65" t="s">
        <v>2562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hidden="1" customHeight="1">
      <c r="A6265" s="7">
        <v>43891</v>
      </c>
      <c r="B6265" s="65" t="s">
        <v>32</v>
      </c>
      <c r="C6265" s="65" t="s">
        <v>1072</v>
      </c>
      <c r="D6265" s="65" t="s">
        <v>3023</v>
      </c>
      <c r="E6265" s="65" t="s">
        <v>1099</v>
      </c>
      <c r="F6265" s="65" t="s">
        <v>1099</v>
      </c>
      <c r="G6265" s="65" t="s">
        <v>1099</v>
      </c>
      <c r="H6265" s="65" t="s">
        <v>2952</v>
      </c>
      <c r="I6265" s="65" t="s">
        <v>2953</v>
      </c>
      <c r="J6265" s="65" t="s">
        <v>2954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hidden="1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3024</v>
      </c>
      <c r="F6266" s="65" t="s">
        <v>3024</v>
      </c>
      <c r="G6266" s="65" t="s">
        <v>3024</v>
      </c>
      <c r="H6266" s="65" t="s">
        <v>2952</v>
      </c>
      <c r="I6266" s="65" t="s">
        <v>2953</v>
      </c>
      <c r="J6266" s="65" t="s">
        <v>2954</v>
      </c>
      <c r="K6266" s="65" t="s">
        <v>32</v>
      </c>
      <c r="L6266" s="65" t="s">
        <v>3024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hidden="1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3025</v>
      </c>
      <c r="F6267" s="65" t="s">
        <v>3025</v>
      </c>
      <c r="G6267" s="65" t="s">
        <v>3025</v>
      </c>
      <c r="H6267" s="65" t="s">
        <v>2952</v>
      </c>
      <c r="I6267" s="65" t="s">
        <v>2953</v>
      </c>
      <c r="J6267" s="65" t="s">
        <v>2954</v>
      </c>
      <c r="K6267" s="65" t="s">
        <v>32</v>
      </c>
      <c r="L6267" s="65" t="s">
        <v>3025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hidden="1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3026</v>
      </c>
      <c r="F6268" s="65" t="s">
        <v>3026</v>
      </c>
      <c r="G6268" s="65" t="s">
        <v>3026</v>
      </c>
      <c r="H6268" s="65" t="s">
        <v>2952</v>
      </c>
      <c r="I6268" s="65" t="s">
        <v>2953</v>
      </c>
      <c r="J6268" s="65" t="s">
        <v>2954</v>
      </c>
      <c r="K6268" s="65" t="s">
        <v>32</v>
      </c>
      <c r="L6268" s="65" t="s">
        <v>3027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hidden="1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3029</v>
      </c>
      <c r="F6269" s="65" t="s">
        <v>3030</v>
      </c>
      <c r="G6269" s="65" t="s">
        <v>3030</v>
      </c>
      <c r="H6269" s="65" t="s">
        <v>2952</v>
      </c>
      <c r="I6269" s="65" t="s">
        <v>2953</v>
      </c>
      <c r="J6269" s="65" t="s">
        <v>2954</v>
      </c>
      <c r="K6269" s="65" t="s">
        <v>32</v>
      </c>
      <c r="L6269" s="65" t="s">
        <v>3030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hidden="1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2952</v>
      </c>
      <c r="I6270" s="65" t="s">
        <v>2953</v>
      </c>
      <c r="J6270" s="65" t="s">
        <v>2954</v>
      </c>
      <c r="K6270" s="65" t="s">
        <v>32</v>
      </c>
      <c r="L6270" s="65" t="s">
        <v>2640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hidden="1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3031</v>
      </c>
      <c r="F6271" s="65" t="s">
        <v>3031</v>
      </c>
      <c r="G6271" s="65" t="s">
        <v>3031</v>
      </c>
      <c r="H6271" s="65" t="s">
        <v>2952</v>
      </c>
      <c r="I6271" s="65" t="s">
        <v>2953</v>
      </c>
      <c r="J6271" s="65" t="s">
        <v>2954</v>
      </c>
      <c r="K6271" s="65" t="s">
        <v>32</v>
      </c>
      <c r="L6271" s="65" t="s">
        <v>3031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hidden="1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2952</v>
      </c>
      <c r="I6272" s="65" t="s">
        <v>2953</v>
      </c>
      <c r="J6272" s="65" t="s">
        <v>2954</v>
      </c>
      <c r="K6272" s="65" t="s">
        <v>32</v>
      </c>
      <c r="L6272" s="65" t="s">
        <v>3033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hidden="1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3035</v>
      </c>
      <c r="F6273" s="65" t="s">
        <v>3035</v>
      </c>
      <c r="G6273" s="65" t="s">
        <v>3035</v>
      </c>
      <c r="H6273" s="65" t="s">
        <v>2952</v>
      </c>
      <c r="I6273" s="65" t="s">
        <v>2953</v>
      </c>
      <c r="J6273" s="65" t="s">
        <v>2954</v>
      </c>
      <c r="K6273" s="65" t="s">
        <v>32</v>
      </c>
      <c r="L6273" s="65" t="s">
        <v>3036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hidden="1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3037</v>
      </c>
      <c r="F6274" s="65" t="s">
        <v>3037</v>
      </c>
      <c r="G6274" s="65" t="s">
        <v>3037</v>
      </c>
      <c r="H6274" s="65" t="s">
        <v>2952</v>
      </c>
      <c r="I6274" s="65" t="s">
        <v>2953</v>
      </c>
      <c r="J6274" s="65" t="s">
        <v>2954</v>
      </c>
      <c r="K6274" s="65" t="s">
        <v>32</v>
      </c>
      <c r="L6274" s="65" t="s">
        <v>3037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hidden="1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3039</v>
      </c>
      <c r="F6275" s="65" t="s">
        <v>3040</v>
      </c>
      <c r="G6275" s="65" t="s">
        <v>3040</v>
      </c>
      <c r="H6275" s="65" t="s">
        <v>2952</v>
      </c>
      <c r="I6275" s="65" t="s">
        <v>2953</v>
      </c>
      <c r="J6275" s="65" t="s">
        <v>2954</v>
      </c>
      <c r="K6275" s="65" t="s">
        <v>32</v>
      </c>
      <c r="L6275" s="65" t="s">
        <v>3040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hidden="1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2952</v>
      </c>
      <c r="I6276" s="65" t="s">
        <v>2953</v>
      </c>
      <c r="J6276" s="65" t="s">
        <v>2954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hidden="1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2952</v>
      </c>
      <c r="I6277" s="65" t="s">
        <v>2953</v>
      </c>
      <c r="J6277" s="65" t="s">
        <v>2954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hidden="1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2735</v>
      </c>
      <c r="F6278" s="65" t="s">
        <v>2735</v>
      </c>
      <c r="G6278" s="65" t="s">
        <v>2735</v>
      </c>
      <c r="H6278" s="65" t="s">
        <v>2952</v>
      </c>
      <c r="I6278" s="65" t="s">
        <v>2953</v>
      </c>
      <c r="J6278" s="65" t="s">
        <v>2954</v>
      </c>
      <c r="K6278" s="65" t="s">
        <v>32</v>
      </c>
      <c r="L6278" s="65" t="s">
        <v>2735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hidden="1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2952</v>
      </c>
      <c r="I6279" s="65" t="s">
        <v>2953</v>
      </c>
      <c r="J6279" s="65" t="s">
        <v>2954</v>
      </c>
      <c r="K6279" s="65" t="s">
        <v>32</v>
      </c>
      <c r="L6279" s="65" t="s">
        <v>3041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hidden="1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3042</v>
      </c>
      <c r="F6280" s="65" t="s">
        <v>3043</v>
      </c>
      <c r="G6280" s="65" t="s">
        <v>3042</v>
      </c>
      <c r="H6280" s="65" t="s">
        <v>2952</v>
      </c>
      <c r="I6280" s="65" t="s">
        <v>2953</v>
      </c>
      <c r="J6280" s="65" t="s">
        <v>2954</v>
      </c>
      <c r="K6280" s="65" t="s">
        <v>32</v>
      </c>
      <c r="L6280" s="65" t="s">
        <v>3044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hidden="1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3046</v>
      </c>
      <c r="F6281" s="65" t="s">
        <v>3046</v>
      </c>
      <c r="G6281" s="65" t="s">
        <v>3046</v>
      </c>
      <c r="H6281" s="65" t="s">
        <v>2952</v>
      </c>
      <c r="I6281" s="65" t="s">
        <v>2953</v>
      </c>
      <c r="J6281" s="65" t="s">
        <v>2954</v>
      </c>
      <c r="K6281" s="65" t="s">
        <v>32</v>
      </c>
      <c r="L6281" s="65" t="s">
        <v>3046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hidden="1" customHeight="1">
      <c r="A6282" s="7">
        <v>43891</v>
      </c>
      <c r="B6282" s="65" t="s">
        <v>32</v>
      </c>
      <c r="C6282" s="65" t="s">
        <v>1329</v>
      </c>
      <c r="D6282" s="65" t="s">
        <v>1881</v>
      </c>
      <c r="E6282" s="65" t="s">
        <v>3047</v>
      </c>
      <c r="F6282" s="65" t="s">
        <v>3048</v>
      </c>
      <c r="G6282" s="65" t="s">
        <v>3047</v>
      </c>
      <c r="H6282" s="65" t="s">
        <v>2952</v>
      </c>
      <c r="I6282" s="65" t="s">
        <v>2953</v>
      </c>
      <c r="J6282" s="65" t="s">
        <v>2954</v>
      </c>
      <c r="K6282" s="65" t="s">
        <v>32</v>
      </c>
      <c r="L6282" s="65" t="s">
        <v>3047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hidden="1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3049</v>
      </c>
      <c r="F6283" s="65" t="s">
        <v>3049</v>
      </c>
      <c r="G6283" s="65" t="s">
        <v>3049</v>
      </c>
      <c r="H6283" s="65" t="s">
        <v>2952</v>
      </c>
      <c r="I6283" s="65" t="s">
        <v>2953</v>
      </c>
      <c r="J6283" s="65" t="s">
        <v>2954</v>
      </c>
      <c r="K6283" s="65" t="s">
        <v>32</v>
      </c>
      <c r="L6283" s="65" t="s">
        <v>3049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hidden="1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2952</v>
      </c>
      <c r="I6284" s="65" t="s">
        <v>2953</v>
      </c>
      <c r="J6284" s="65" t="s">
        <v>2954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hidden="1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3050</v>
      </c>
      <c r="F6285" s="65" t="s">
        <v>3050</v>
      </c>
      <c r="G6285" s="65" t="s">
        <v>3050</v>
      </c>
      <c r="H6285" s="65" t="s">
        <v>2952</v>
      </c>
      <c r="I6285" s="65" t="s">
        <v>2953</v>
      </c>
      <c r="J6285" s="65" t="s">
        <v>2954</v>
      </c>
      <c r="K6285" s="65" t="s">
        <v>32</v>
      </c>
      <c r="L6285" s="65" t="s">
        <v>3051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hidden="1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2952</v>
      </c>
      <c r="I6286" s="65" t="s">
        <v>2953</v>
      </c>
      <c r="J6286" s="65" t="s">
        <v>2954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hidden="1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3053</v>
      </c>
      <c r="F6287" s="65" t="s">
        <v>3053</v>
      </c>
      <c r="G6287" s="65" t="s">
        <v>3053</v>
      </c>
      <c r="H6287" s="65" t="s">
        <v>2952</v>
      </c>
      <c r="I6287" s="65" t="s">
        <v>2953</v>
      </c>
      <c r="J6287" s="65" t="s">
        <v>2954</v>
      </c>
      <c r="K6287" s="65" t="s">
        <v>32</v>
      </c>
      <c r="L6287" s="65" t="s">
        <v>3054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hidden="1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3055</v>
      </c>
      <c r="F6288" s="65" t="s">
        <v>3055</v>
      </c>
      <c r="G6288" s="65" t="s">
        <v>3055</v>
      </c>
      <c r="H6288" s="65" t="s">
        <v>2952</v>
      </c>
      <c r="I6288" s="65" t="s">
        <v>2953</v>
      </c>
      <c r="J6288" s="65" t="s">
        <v>2954</v>
      </c>
      <c r="K6288" s="65" t="s">
        <v>32</v>
      </c>
      <c r="L6288" s="65" t="s">
        <v>3056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hidden="1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3057</v>
      </c>
      <c r="F6289" s="65" t="s">
        <v>3057</v>
      </c>
      <c r="G6289" s="65" t="s">
        <v>3057</v>
      </c>
      <c r="H6289" s="65" t="s">
        <v>2952</v>
      </c>
      <c r="I6289" s="65" t="s">
        <v>2953</v>
      </c>
      <c r="J6289" s="65" t="s">
        <v>2954</v>
      </c>
      <c r="K6289" s="65" t="s">
        <v>32</v>
      </c>
      <c r="L6289" s="65" t="s">
        <v>3058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hidden="1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2811</v>
      </c>
      <c r="F6290" s="65" t="s">
        <v>2811</v>
      </c>
      <c r="G6290" s="65" t="s">
        <v>2811</v>
      </c>
      <c r="H6290" s="65" t="s">
        <v>2952</v>
      </c>
      <c r="I6290" s="65" t="s">
        <v>2953</v>
      </c>
      <c r="J6290" s="65" t="s">
        <v>2954</v>
      </c>
      <c r="K6290" s="65" t="s">
        <v>32</v>
      </c>
      <c r="L6290" s="65" t="s">
        <v>2812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hidden="1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3059</v>
      </c>
      <c r="F6291" s="65" t="s">
        <v>3059</v>
      </c>
      <c r="G6291" s="65" t="s">
        <v>3059</v>
      </c>
      <c r="H6291" s="65" t="s">
        <v>2952</v>
      </c>
      <c r="I6291" s="65" t="s">
        <v>2953</v>
      </c>
      <c r="J6291" s="65" t="s">
        <v>2954</v>
      </c>
      <c r="K6291" s="65" t="s">
        <v>32</v>
      </c>
      <c r="L6291" s="65" t="s">
        <v>3060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hidden="1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3061</v>
      </c>
      <c r="G6292" s="65" t="s">
        <v>287</v>
      </c>
      <c r="H6292" s="65" t="s">
        <v>2952</v>
      </c>
      <c r="I6292" s="65" t="s">
        <v>2953</v>
      </c>
      <c r="J6292" s="65" t="s">
        <v>2954</v>
      </c>
      <c r="K6292" s="65" t="s">
        <v>32</v>
      </c>
      <c r="L6292" s="65" t="s">
        <v>3060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hidden="1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2952</v>
      </c>
      <c r="I6293" s="65" t="s">
        <v>2953</v>
      </c>
      <c r="J6293" s="65" t="s">
        <v>2954</v>
      </c>
      <c r="K6293" s="65" t="s">
        <v>32</v>
      </c>
      <c r="L6293" s="65" t="s">
        <v>3062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hidden="1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3063</v>
      </c>
      <c r="F6294" s="65" t="s">
        <v>3064</v>
      </c>
      <c r="G6294" s="65" t="s">
        <v>1049</v>
      </c>
      <c r="H6294" s="65" t="s">
        <v>2952</v>
      </c>
      <c r="I6294" s="65" t="s">
        <v>2953</v>
      </c>
      <c r="J6294" s="65" t="s">
        <v>2954</v>
      </c>
      <c r="K6294" s="65" t="s">
        <v>32</v>
      </c>
      <c r="L6294" s="65" t="s">
        <v>3065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hidden="1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3066</v>
      </c>
      <c r="F6295" s="65" t="s">
        <v>3067</v>
      </c>
      <c r="G6295" s="65" t="s">
        <v>1922</v>
      </c>
      <c r="H6295" s="65" t="s">
        <v>2952</v>
      </c>
      <c r="I6295" s="65" t="s">
        <v>2953</v>
      </c>
      <c r="J6295" s="65" t="s">
        <v>2954</v>
      </c>
      <c r="K6295" s="65" t="s">
        <v>32</v>
      </c>
      <c r="L6295" s="65" t="s">
        <v>3066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hidden="1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4090</v>
      </c>
      <c r="F6296" s="92" t="s">
        <v>4090</v>
      </c>
      <c r="G6296" s="92" t="s">
        <v>4090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65"/>
      <c r="AF6296" s="92"/>
      <c r="AG6296" s="92" t="s">
        <v>42</v>
      </c>
      <c r="AH6296" s="93" t="s">
        <v>3264</v>
      </c>
      <c r="AI6296" t="e">
        <v>#N/A</v>
      </c>
    </row>
    <row r="6297" spans="1:35" ht="14.25" hidden="1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3511</v>
      </c>
      <c r="F6297" s="92" t="s">
        <v>3511</v>
      </c>
      <c r="G6297" s="92" t="s">
        <v>3511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65"/>
      <c r="AF6297" s="92"/>
      <c r="AG6297" s="92" t="s">
        <v>51</v>
      </c>
      <c r="AH6297" s="93" t="s">
        <v>3264</v>
      </c>
      <c r="AI6297" t="e">
        <v>#N/A</v>
      </c>
    </row>
    <row r="6298" spans="1:35" ht="14.25" hidden="1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3264</v>
      </c>
      <c r="AI6298" t="e">
        <v>#N/A</v>
      </c>
    </row>
    <row r="6299" spans="1:35" ht="14.25" hidden="1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3512</v>
      </c>
      <c r="F6299" s="65" t="s">
        <v>3512</v>
      </c>
      <c r="G6299" s="65" t="s">
        <v>3512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3264</v>
      </c>
      <c r="AI6299" t="e">
        <v>#N/A</v>
      </c>
    </row>
    <row r="6300" spans="1:35" ht="14.25" hidden="1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3513</v>
      </c>
      <c r="F6300" s="65" t="s">
        <v>3513</v>
      </c>
      <c r="G6300" s="65" t="s">
        <v>3513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3264</v>
      </c>
      <c r="AI6300" t="e">
        <v>#N/A</v>
      </c>
    </row>
    <row r="6301" spans="1:35" ht="14.25" hidden="1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3264</v>
      </c>
      <c r="AI6301" t="e">
        <v>#N/A</v>
      </c>
    </row>
    <row r="6302" spans="1:35" ht="14.25" hidden="1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3264</v>
      </c>
      <c r="AI6302" t="e">
        <v>#N/A</v>
      </c>
    </row>
    <row r="6303" spans="1:35" ht="14.25" hidden="1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3264</v>
      </c>
      <c r="AI6303" t="e">
        <v>#N/A</v>
      </c>
    </row>
    <row r="6304" spans="1:35" ht="14.25" hidden="1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3264</v>
      </c>
      <c r="AI6304" t="e">
        <v>#N/A</v>
      </c>
    </row>
    <row r="6305" spans="1:35" ht="14.25" hidden="1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3514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3264</v>
      </c>
      <c r="AI6305" t="e">
        <v>#N/A</v>
      </c>
    </row>
    <row r="6306" spans="1:35" ht="14.25" hidden="1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3515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3264</v>
      </c>
      <c r="AI6306" t="e">
        <v>#N/A</v>
      </c>
    </row>
    <row r="6307" spans="1:35" ht="14.25" hidden="1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3264</v>
      </c>
      <c r="AI6307" t="e">
        <v>#N/A</v>
      </c>
    </row>
    <row r="6308" spans="1:35" ht="14.25" hidden="1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3264</v>
      </c>
      <c r="AI6308" t="e">
        <v>#N/A</v>
      </c>
    </row>
    <row r="6309" spans="1:35" ht="14.25" hidden="1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3264</v>
      </c>
      <c r="AI6309" t="e">
        <v>#N/A</v>
      </c>
    </row>
    <row r="6310" spans="1:35" ht="14.25" hidden="1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3264</v>
      </c>
      <c r="AI6310" t="e">
        <v>#N/A</v>
      </c>
    </row>
    <row r="6311" spans="1:35" ht="14.25" hidden="1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3264</v>
      </c>
      <c r="AI6311" t="e">
        <v>#N/A</v>
      </c>
    </row>
    <row r="6312" spans="1:35" ht="14.25" hidden="1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3264</v>
      </c>
      <c r="AI6312" t="e">
        <v>#N/A</v>
      </c>
    </row>
    <row r="6313" spans="1:35" ht="14.25" hidden="1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3745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3264</v>
      </c>
      <c r="AI6313" t="e">
        <v>#N/A</v>
      </c>
    </row>
    <row r="6314" spans="1:35" ht="14.25" hidden="1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3745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3264</v>
      </c>
      <c r="AI6314" t="e">
        <v>#N/A</v>
      </c>
    </row>
    <row r="6315" spans="1:35" ht="14.25" hidden="1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4091</v>
      </c>
      <c r="F6315" s="65" t="s">
        <v>4091</v>
      </c>
      <c r="G6315" s="65" t="s">
        <v>4091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3745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3264</v>
      </c>
      <c r="AI6315">
        <v>85</v>
      </c>
    </row>
    <row r="6316" spans="1:35" ht="14.25" hidden="1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4091</v>
      </c>
      <c r="F6316" s="65" t="s">
        <v>4091</v>
      </c>
      <c r="G6316" s="65" t="s">
        <v>4091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4039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3264</v>
      </c>
      <c r="AI6316">
        <v>85</v>
      </c>
    </row>
    <row r="6317" spans="1:35" ht="14.25" hidden="1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3264</v>
      </c>
      <c r="AI6317" t="e">
        <v>#N/A</v>
      </c>
    </row>
    <row r="6318" spans="1:35" ht="14.25" hidden="1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3264</v>
      </c>
      <c r="AI6318" t="e">
        <v>#N/A</v>
      </c>
    </row>
    <row r="6319" spans="1:35" ht="14.25" hidden="1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3517</v>
      </c>
      <c r="F6319" s="65" t="s">
        <v>3517</v>
      </c>
      <c r="G6319" s="65" t="s">
        <v>3517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3264</v>
      </c>
      <c r="AI6319" t="e">
        <v>#N/A</v>
      </c>
    </row>
    <row r="6320" spans="1:35" ht="14.25" hidden="1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4092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3264</v>
      </c>
      <c r="AI6320" t="e">
        <v>#N/A</v>
      </c>
    </row>
    <row r="6321" spans="1:35" ht="14.25" hidden="1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4093</v>
      </c>
      <c r="F6321" s="65" t="s">
        <v>4093</v>
      </c>
      <c r="G6321" s="65" t="s">
        <v>4093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3264</v>
      </c>
      <c r="AI6321" t="e">
        <v>#N/A</v>
      </c>
    </row>
    <row r="6322" spans="1:35" ht="14.25" hidden="1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3264</v>
      </c>
      <c r="AI6322">
        <v>3</v>
      </c>
    </row>
    <row r="6323" spans="1:35" ht="14.25" hidden="1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3000</v>
      </c>
      <c r="F6323" s="65" t="s">
        <v>3000</v>
      </c>
      <c r="G6323" s="65" t="s">
        <v>3000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3264</v>
      </c>
      <c r="AI6323" t="e">
        <v>#N/A</v>
      </c>
    </row>
    <row r="6324" spans="1:35" ht="14.25" hidden="1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3264</v>
      </c>
      <c r="AI6324" t="e">
        <v>#N/A</v>
      </c>
    </row>
    <row r="6325" spans="1:35" ht="14.25" hidden="1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3518</v>
      </c>
      <c r="F6325" s="65" t="s">
        <v>3518</v>
      </c>
      <c r="G6325" s="65" t="s">
        <v>3518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3264</v>
      </c>
      <c r="AI6325" t="e">
        <v>#N/A</v>
      </c>
    </row>
    <row r="6326" spans="1:35" ht="14.25" hidden="1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3519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3264</v>
      </c>
      <c r="AI6326" t="e">
        <v>#N/A</v>
      </c>
    </row>
    <row r="6327" spans="1:35" ht="14.25" hidden="1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3264</v>
      </c>
      <c r="AI6327" t="e">
        <v>#N/A</v>
      </c>
    </row>
    <row r="6328" spans="1:35" ht="14.25" hidden="1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3264</v>
      </c>
      <c r="AI6328" t="e">
        <v>#N/A</v>
      </c>
    </row>
    <row r="6329" spans="1:35" ht="14.25" hidden="1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3133</v>
      </c>
      <c r="F6329" s="65" t="s">
        <v>3133</v>
      </c>
      <c r="G6329" s="65" t="s">
        <v>3133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3264</v>
      </c>
      <c r="AI6329" t="e">
        <v>#N/A</v>
      </c>
    </row>
    <row r="6330" spans="1:35" ht="14.25" hidden="1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3264</v>
      </c>
      <c r="AI6330" t="e">
        <v>#N/A</v>
      </c>
    </row>
    <row r="6331" spans="1:35" ht="14.25" hidden="1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3264</v>
      </c>
      <c r="AI6331" t="e">
        <v>#N/A</v>
      </c>
    </row>
    <row r="6332" spans="1:35" ht="14.25" hidden="1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3264</v>
      </c>
      <c r="AI6332" t="e">
        <v>#N/A</v>
      </c>
    </row>
    <row r="6333" spans="1:35" ht="14.25" hidden="1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3520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3264</v>
      </c>
      <c r="AI6333" t="e">
        <v>#N/A</v>
      </c>
    </row>
    <row r="6334" spans="1:35" ht="14.25" hidden="1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4094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3264</v>
      </c>
      <c r="AI6334" t="e">
        <v>#N/A</v>
      </c>
    </row>
    <row r="6335" spans="1:35" ht="14.25" hidden="1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3521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3264</v>
      </c>
      <c r="AI6335" t="e">
        <v>#N/A</v>
      </c>
    </row>
    <row r="6336" spans="1:35" ht="14.25" hidden="1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4039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3264</v>
      </c>
      <c r="AI6336" t="e">
        <v>#N/A</v>
      </c>
    </row>
    <row r="6337" spans="1:35" ht="14.25" hidden="1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3264</v>
      </c>
      <c r="AI6337" t="e">
        <v>#N/A</v>
      </c>
    </row>
    <row r="6338" spans="1:35" ht="14.25" hidden="1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3264</v>
      </c>
      <c r="AI6338" t="e">
        <v>#N/A</v>
      </c>
    </row>
    <row r="6339" spans="1:35" ht="14.25" hidden="1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3264</v>
      </c>
      <c r="AI6339" t="e">
        <v>#N/A</v>
      </c>
    </row>
    <row r="6340" spans="1:35" ht="14.25" hidden="1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3264</v>
      </c>
      <c r="AI6340" t="e">
        <v>#N/A</v>
      </c>
    </row>
    <row r="6341" spans="1:35" ht="14.25" hidden="1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3264</v>
      </c>
      <c r="AI6341" t="e">
        <v>#N/A</v>
      </c>
    </row>
    <row r="6342" spans="1:35" ht="14.25" hidden="1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4095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3264</v>
      </c>
      <c r="AI6342" t="e">
        <v>#N/A</v>
      </c>
    </row>
    <row r="6343" spans="1:35" ht="14.25" hidden="1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3745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3264</v>
      </c>
      <c r="AI6343" t="e">
        <v>#N/A</v>
      </c>
    </row>
    <row r="6344" spans="1:35" ht="14.25" hidden="1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2492</v>
      </c>
      <c r="F6344" s="65" t="s">
        <v>2492</v>
      </c>
      <c r="G6344" s="65" t="s">
        <v>2492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3264</v>
      </c>
      <c r="AI6344" t="e">
        <v>#N/A</v>
      </c>
    </row>
    <row r="6345" spans="1:35" ht="14.25" hidden="1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3264</v>
      </c>
      <c r="AI6345" t="e">
        <v>#N/A</v>
      </c>
    </row>
    <row r="6346" spans="1:35" ht="14.25" hidden="1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4096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4097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3264</v>
      </c>
      <c r="AI6346" t="e">
        <v>#N/A</v>
      </c>
    </row>
    <row r="6347" spans="1:35" ht="14.25" hidden="1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4098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4097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3264</v>
      </c>
      <c r="AI6347" t="e">
        <v>#N/A</v>
      </c>
    </row>
    <row r="6348" spans="1:35" ht="14.25" hidden="1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4099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4097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3264</v>
      </c>
      <c r="AI6348" t="e">
        <v>#N/A</v>
      </c>
    </row>
    <row r="6349" spans="1:35" ht="14.25" hidden="1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3264</v>
      </c>
      <c r="AI6349" t="e">
        <v>#N/A</v>
      </c>
    </row>
    <row r="6350" spans="1:35" ht="14.25" hidden="1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4100</v>
      </c>
      <c r="F6350" s="65" t="s">
        <v>3427</v>
      </c>
      <c r="G6350" s="65" t="s">
        <v>2583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4101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3264</v>
      </c>
      <c r="AI6350" t="e">
        <v>#N/A</v>
      </c>
    </row>
    <row r="6351" spans="1:35" ht="14.25" hidden="1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4033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3264</v>
      </c>
      <c r="AI6351" t="e">
        <v>#N/A</v>
      </c>
    </row>
    <row r="6352" spans="1:35" ht="14.25" hidden="1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4102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3264</v>
      </c>
      <c r="AI6352" t="e">
        <v>#N/A</v>
      </c>
    </row>
    <row r="6353" spans="1:35" ht="14.25" hidden="1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3745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3264</v>
      </c>
      <c r="AI6353" t="e">
        <v>#N/A</v>
      </c>
    </row>
    <row r="6354" spans="1:35" ht="14.25" hidden="1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4103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3264</v>
      </c>
      <c r="AI6354" t="e">
        <v>#N/A</v>
      </c>
    </row>
    <row r="6355" spans="1:35" ht="14.25" hidden="1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4104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65"/>
      <c r="AF6355" s="92"/>
      <c r="AG6355" s="92" t="s">
        <v>42</v>
      </c>
      <c r="AH6355" s="93" t="s">
        <v>3264</v>
      </c>
      <c r="AI6355" t="e">
        <v>#N/A</v>
      </c>
    </row>
    <row r="6356" spans="1:35" ht="14.25" hidden="1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4104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65"/>
      <c r="AF6356" s="92"/>
      <c r="AG6356" s="92" t="s">
        <v>51</v>
      </c>
      <c r="AH6356" s="93" t="s">
        <v>3264</v>
      </c>
      <c r="AI6356" t="e">
        <v>#N/A</v>
      </c>
    </row>
    <row r="6357" spans="1:35" ht="14.25" hidden="1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3264</v>
      </c>
      <c r="AI6357" t="e">
        <v>#N/A</v>
      </c>
    </row>
    <row r="6358" spans="1:35" ht="14.25" hidden="1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4105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3264</v>
      </c>
      <c r="AI6358" t="e">
        <v>#N/A</v>
      </c>
    </row>
    <row r="6359" spans="1:35" ht="14.25" hidden="1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3745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3264</v>
      </c>
      <c r="AI6359" t="e">
        <v>#N/A</v>
      </c>
    </row>
    <row r="6360" spans="1:35" ht="14.25" hidden="1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3264</v>
      </c>
      <c r="AI6360" t="e">
        <v>#N/A</v>
      </c>
    </row>
    <row r="6361" spans="1:35" ht="14.25" hidden="1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3264</v>
      </c>
      <c r="AI6361" t="e">
        <v>#N/A</v>
      </c>
    </row>
    <row r="6362" spans="1:35" ht="14.25" hidden="1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3264</v>
      </c>
      <c r="AI6362" t="e">
        <v>#N/A</v>
      </c>
    </row>
    <row r="6363" spans="1:35" ht="14.25" hidden="1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3264</v>
      </c>
      <c r="AI6363" t="e">
        <v>#N/A</v>
      </c>
    </row>
    <row r="6364" spans="1:35" ht="14.25" hidden="1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3264</v>
      </c>
      <c r="AI6364" t="e">
        <v>#N/A</v>
      </c>
    </row>
    <row r="6365" spans="1:35" ht="14.25" hidden="1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3639</v>
      </c>
      <c r="F6365" s="65" t="s">
        <v>3639</v>
      </c>
      <c r="G6365" s="65" t="s">
        <v>3639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3264</v>
      </c>
      <c r="AI6365" t="e">
        <v>#N/A</v>
      </c>
    </row>
    <row r="6366" spans="1:35" ht="14.25" hidden="1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3264</v>
      </c>
      <c r="AI6366" t="e">
        <v>#N/A</v>
      </c>
    </row>
    <row r="6367" spans="1:35" ht="14.25" hidden="1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3264</v>
      </c>
      <c r="AI6367" t="e">
        <v>#N/A</v>
      </c>
    </row>
    <row r="6368" spans="1:35" ht="14.25" hidden="1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4039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3264</v>
      </c>
      <c r="AI6368" t="e">
        <v>#N/A</v>
      </c>
    </row>
    <row r="6369" spans="1:35" ht="14.25" hidden="1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4039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3264</v>
      </c>
      <c r="AI6369" t="e">
        <v>#N/A</v>
      </c>
    </row>
    <row r="6370" spans="1:35" ht="14.25" hidden="1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3264</v>
      </c>
      <c r="AI6370" t="e">
        <v>#N/A</v>
      </c>
    </row>
    <row r="6371" spans="1:35" ht="14.25" hidden="1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4106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3264</v>
      </c>
      <c r="AI6371" t="e">
        <v>#N/A</v>
      </c>
    </row>
    <row r="6372" spans="1:35" ht="14.25" hidden="1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4107</v>
      </c>
      <c r="F6372" s="65" t="s">
        <v>4107</v>
      </c>
      <c r="G6372" s="65" t="s">
        <v>4107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3264</v>
      </c>
      <c r="AI6372" t="e">
        <v>#N/A</v>
      </c>
    </row>
    <row r="6373" spans="1:35" ht="14.25" hidden="1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4106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3264</v>
      </c>
      <c r="AI6373" t="e">
        <v>#N/A</v>
      </c>
    </row>
    <row r="6374" spans="1:35" ht="14.25" hidden="1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3525</v>
      </c>
      <c r="F6374" s="65" t="s">
        <v>3525</v>
      </c>
      <c r="G6374" s="65" t="s">
        <v>3525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3264</v>
      </c>
      <c r="AI6374" t="e">
        <v>#N/A</v>
      </c>
    </row>
    <row r="6375" spans="1:35" ht="14.25" hidden="1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3264</v>
      </c>
      <c r="AI6375" t="e">
        <v>#N/A</v>
      </c>
    </row>
    <row r="6376" spans="1:35" ht="14.25" hidden="1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3264</v>
      </c>
      <c r="AI6376" t="e">
        <v>#N/A</v>
      </c>
    </row>
    <row r="6377" spans="1:35" ht="14.25" hidden="1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4108</v>
      </c>
      <c r="F6377" s="65" t="s">
        <v>4108</v>
      </c>
      <c r="G6377" s="65" t="s">
        <v>4108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4039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3264</v>
      </c>
      <c r="AI6377" t="e">
        <v>#N/A</v>
      </c>
    </row>
    <row r="6378" spans="1:35" ht="14.25" hidden="1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4108</v>
      </c>
      <c r="F6378" s="65" t="s">
        <v>4108</v>
      </c>
      <c r="G6378" s="65" t="s">
        <v>4108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4039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3264</v>
      </c>
      <c r="AI6378" t="e">
        <v>#N/A</v>
      </c>
    </row>
    <row r="6379" spans="1:35" ht="14.25" hidden="1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3264</v>
      </c>
      <c r="AI6379" t="e">
        <v>#N/A</v>
      </c>
    </row>
    <row r="6380" spans="1:35" ht="14.25" hidden="1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4106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3264</v>
      </c>
      <c r="AI6380" t="e">
        <v>#N/A</v>
      </c>
    </row>
    <row r="6381" spans="1:35" ht="14.25" hidden="1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3264</v>
      </c>
      <c r="AI6381" t="e">
        <v>#N/A</v>
      </c>
    </row>
    <row r="6382" spans="1:35" ht="14.25" hidden="1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3527</v>
      </c>
      <c r="F6382" s="65" t="s">
        <v>3527</v>
      </c>
      <c r="G6382" s="65" t="s">
        <v>3527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4033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3264</v>
      </c>
      <c r="AI6382" t="e">
        <v>#N/A</v>
      </c>
    </row>
    <row r="6383" spans="1:35" ht="14.25" hidden="1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3264</v>
      </c>
      <c r="AI6383" t="e">
        <v>#N/A</v>
      </c>
    </row>
    <row r="6384" spans="1:35" ht="14.25" hidden="1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3264</v>
      </c>
      <c r="AI6384" t="e">
        <v>#N/A</v>
      </c>
    </row>
    <row r="6385" spans="1:35" ht="14.25" hidden="1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3264</v>
      </c>
      <c r="AI6385" t="e">
        <v>#N/A</v>
      </c>
    </row>
    <row r="6386" spans="1:35" ht="14.25" hidden="1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3264</v>
      </c>
      <c r="AI6386" t="e">
        <v>#N/A</v>
      </c>
    </row>
    <row r="6387" spans="1:35" ht="14.25" hidden="1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3264</v>
      </c>
      <c r="AI6387" t="e">
        <v>#N/A</v>
      </c>
    </row>
    <row r="6388" spans="1:35" ht="14.25" hidden="1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3264</v>
      </c>
      <c r="AI6388" t="e">
        <v>#N/A</v>
      </c>
    </row>
    <row r="6389" spans="1:35" ht="14.25" hidden="1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3529</v>
      </c>
      <c r="F6389" s="65" t="s">
        <v>3529</v>
      </c>
      <c r="G6389" s="65" t="s">
        <v>3529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3264</v>
      </c>
      <c r="AI6389" t="e">
        <v>#N/A</v>
      </c>
    </row>
    <row r="6390" spans="1:35" ht="14.25" hidden="1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3264</v>
      </c>
      <c r="AI6390" t="e">
        <v>#N/A</v>
      </c>
    </row>
    <row r="6391" spans="1:35" ht="14.25" hidden="1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3264</v>
      </c>
      <c r="AI6391" t="e">
        <v>#N/A</v>
      </c>
    </row>
    <row r="6392" spans="1:35" ht="14.25" hidden="1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4109</v>
      </c>
      <c r="F6392" s="65" t="s">
        <v>4109</v>
      </c>
      <c r="G6392" s="65" t="s">
        <v>4109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3264</v>
      </c>
      <c r="AI6392">
        <v>86</v>
      </c>
    </row>
    <row r="6393" spans="1:35" ht="14.25" hidden="1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3530</v>
      </c>
      <c r="F6393" s="65" t="s">
        <v>3530</v>
      </c>
      <c r="G6393" s="65" t="s">
        <v>3530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3264</v>
      </c>
      <c r="AI6393" t="e">
        <v>#N/A</v>
      </c>
    </row>
    <row r="6394" spans="1:35" ht="14.25" hidden="1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4110</v>
      </c>
      <c r="F6394" s="65" t="s">
        <v>4110</v>
      </c>
      <c r="G6394" s="65" t="s">
        <v>4110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3264</v>
      </c>
      <c r="AI6394" t="e">
        <v>#N/A</v>
      </c>
    </row>
    <row r="6395" spans="1:35" ht="14.25" hidden="1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4111</v>
      </c>
      <c r="F6395" s="65" t="s">
        <v>4111</v>
      </c>
      <c r="G6395" s="65" t="s">
        <v>4111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3264</v>
      </c>
      <c r="AI6395" t="e">
        <v>#N/A</v>
      </c>
    </row>
    <row r="6396" spans="1:35" ht="14.25" hidden="1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3264</v>
      </c>
      <c r="AI6396" t="e">
        <v>#N/A</v>
      </c>
    </row>
    <row r="6397" spans="1:35" ht="14.25" hidden="1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3531</v>
      </c>
      <c r="F6397" s="65" t="s">
        <v>3531</v>
      </c>
      <c r="G6397" s="65" t="s">
        <v>3531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3264</v>
      </c>
      <c r="AI6397" t="e">
        <v>#N/A</v>
      </c>
    </row>
    <row r="6398" spans="1:35" ht="14.25" hidden="1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4112</v>
      </c>
      <c r="F6398" s="65" t="s">
        <v>4112</v>
      </c>
      <c r="G6398" s="65" t="s">
        <v>4112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3264</v>
      </c>
      <c r="AI6398" t="e">
        <v>#N/A</v>
      </c>
    </row>
    <row r="6399" spans="1:35" ht="14.25" hidden="1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3264</v>
      </c>
      <c r="AI6399" t="e">
        <v>#N/A</v>
      </c>
    </row>
    <row r="6400" spans="1:35" ht="14.25" hidden="1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3264</v>
      </c>
      <c r="AI6400" t="e">
        <v>#N/A</v>
      </c>
    </row>
    <row r="6401" spans="1:35" ht="14.25" hidden="1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3264</v>
      </c>
      <c r="AI6401" t="e">
        <v>#N/A</v>
      </c>
    </row>
    <row r="6402" spans="1:35" ht="14.25" hidden="1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3264</v>
      </c>
      <c r="AI6402" t="e">
        <v>#N/A</v>
      </c>
    </row>
    <row r="6403" spans="1:35" ht="14.25" hidden="1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4113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3264</v>
      </c>
      <c r="AI6403" t="e">
        <v>#N/A</v>
      </c>
    </row>
    <row r="6404" spans="1:35" ht="14.25" hidden="1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4114</v>
      </c>
      <c r="F6404" s="65" t="s">
        <v>4115</v>
      </c>
      <c r="G6404" s="65" t="s">
        <v>4114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4116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3264</v>
      </c>
      <c r="AI6404" t="e">
        <v>#N/A</v>
      </c>
    </row>
    <row r="6405" spans="1:35" ht="14.25" hidden="1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1527</v>
      </c>
      <c r="F6405" s="65" t="s">
        <v>1527</v>
      </c>
      <c r="G6405" s="65" t="s">
        <v>1527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3264</v>
      </c>
      <c r="AI6405" t="e">
        <v>#N/A</v>
      </c>
    </row>
    <row r="6406" spans="1:35" ht="14.25" hidden="1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1528</v>
      </c>
      <c r="F6406" s="65" t="s">
        <v>1528</v>
      </c>
      <c r="G6406" s="65" t="s">
        <v>1528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3264</v>
      </c>
      <c r="AI6406" t="e">
        <v>#N/A</v>
      </c>
    </row>
    <row r="6407" spans="1:35" ht="14.25" hidden="1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1530</v>
      </c>
      <c r="F6407" s="65" t="s">
        <v>1530</v>
      </c>
      <c r="G6407" s="65" t="s">
        <v>1530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3264</v>
      </c>
      <c r="AI6407" t="e">
        <v>#N/A</v>
      </c>
    </row>
    <row r="6408" spans="1:35" ht="14.25" hidden="1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1531</v>
      </c>
      <c r="F6408" s="65" t="s">
        <v>1531</v>
      </c>
      <c r="G6408" s="65" t="s">
        <v>1531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4117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3264</v>
      </c>
      <c r="AI6408" t="e">
        <v>#N/A</v>
      </c>
    </row>
    <row r="6409" spans="1:35" ht="14.25" hidden="1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2883</v>
      </c>
      <c r="F6409" s="65" t="s">
        <v>2884</v>
      </c>
      <c r="G6409" s="65" t="s">
        <v>2883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3264</v>
      </c>
      <c r="AI6409" t="e">
        <v>#N/A</v>
      </c>
    </row>
    <row r="6410" spans="1:35" ht="14.25" hidden="1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1534</v>
      </c>
      <c r="F6410" s="65" t="s">
        <v>1534</v>
      </c>
      <c r="G6410" s="65" t="s">
        <v>1534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3264</v>
      </c>
      <c r="AI6410" t="e">
        <v>#N/A</v>
      </c>
    </row>
    <row r="6411" spans="1:35" ht="14.25" hidden="1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1535</v>
      </c>
      <c r="F6411" s="65" t="s">
        <v>1535</v>
      </c>
      <c r="G6411" s="65" t="s">
        <v>1535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3264</v>
      </c>
      <c r="AI6411" t="e">
        <v>#N/A</v>
      </c>
    </row>
    <row r="6412" spans="1:35" ht="14.25" hidden="1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1536</v>
      </c>
      <c r="F6412" s="65" t="s">
        <v>1536</v>
      </c>
      <c r="G6412" s="65" t="s">
        <v>1536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4116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3264</v>
      </c>
      <c r="AI6412" t="e">
        <v>#N/A</v>
      </c>
    </row>
    <row r="6413" spans="1:35" ht="14.25" hidden="1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4118</v>
      </c>
      <c r="F6413" s="65" t="s">
        <v>4118</v>
      </c>
      <c r="G6413" s="65" t="s">
        <v>4118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4117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3264</v>
      </c>
      <c r="AI6413" t="e">
        <v>#N/A</v>
      </c>
    </row>
    <row r="6414" spans="1:35" ht="14.25" hidden="1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1537</v>
      </c>
      <c r="F6414" s="65" t="s">
        <v>1537</v>
      </c>
      <c r="G6414" s="65" t="s">
        <v>1537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3166885.08</v>
      </c>
      <c r="T6414" s="13">
        <v>4910000</v>
      </c>
      <c r="U6414" s="13">
        <v>6420961.2199999895</v>
      </c>
      <c r="V6414" s="13">
        <f t="shared" si="804"/>
        <v>1655923.8600000106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3264</v>
      </c>
      <c r="AI6414" t="e">
        <v>#N/A</v>
      </c>
    </row>
    <row r="6415" spans="1:35" ht="14.25" hidden="1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4119</v>
      </c>
      <c r="F6415" s="65" t="s">
        <v>4119</v>
      </c>
      <c r="G6415" s="65" t="s">
        <v>4119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4117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3264</v>
      </c>
      <c r="AI6415" t="e">
        <v>#N/A</v>
      </c>
    </row>
    <row r="6416" spans="1:35" ht="14.25" hidden="1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1538</v>
      </c>
      <c r="F6416" s="65" t="s">
        <v>1538</v>
      </c>
      <c r="G6416" s="65" t="s">
        <v>1538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3264</v>
      </c>
      <c r="AI6416" t="e">
        <v>#N/A</v>
      </c>
    </row>
    <row r="6417" spans="1:35" ht="14.25" hidden="1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1541</v>
      </c>
      <c r="F6417" s="65" t="s">
        <v>1541</v>
      </c>
      <c r="G6417" s="65" t="s">
        <v>1541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3264</v>
      </c>
      <c r="AI6417" t="e">
        <v>#N/A</v>
      </c>
    </row>
    <row r="6418" spans="1:35" ht="14.25" hidden="1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1545</v>
      </c>
      <c r="F6418" s="65" t="s">
        <v>1545</v>
      </c>
      <c r="G6418" s="65" t="s">
        <v>1545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3264</v>
      </c>
      <c r="AI6418" t="e">
        <v>#N/A</v>
      </c>
    </row>
    <row r="6419" spans="1:35" ht="14.25" hidden="1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2915</v>
      </c>
      <c r="F6419" s="65" t="s">
        <v>2915</v>
      </c>
      <c r="G6419" s="65" t="s">
        <v>2915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3264</v>
      </c>
      <c r="AI6419" t="e">
        <v>#N/A</v>
      </c>
    </row>
    <row r="6420" spans="1:35" ht="14.25" hidden="1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1621</v>
      </c>
      <c r="F6420" s="65" t="s">
        <v>1621</v>
      </c>
      <c r="G6420" s="65" t="s">
        <v>1621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3264</v>
      </c>
      <c r="AI6420" t="e">
        <v>#N/A</v>
      </c>
    </row>
    <row r="6421" spans="1:35" ht="14.25" hidden="1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1548</v>
      </c>
      <c r="F6421" s="65" t="s">
        <v>1548</v>
      </c>
      <c r="G6421" s="65" t="s">
        <v>1548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3745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3264</v>
      </c>
      <c r="AI6421" t="e">
        <v>#N/A</v>
      </c>
    </row>
    <row r="6422" spans="1:35" ht="14.25" hidden="1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1604</v>
      </c>
      <c r="F6422" s="65" t="s">
        <v>1604</v>
      </c>
      <c r="G6422" s="65" t="s">
        <v>1604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3264</v>
      </c>
      <c r="AI6422" t="e">
        <v>#N/A</v>
      </c>
    </row>
    <row r="6423" spans="1:35" ht="14.25" hidden="1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1551</v>
      </c>
      <c r="F6423" s="65" t="s">
        <v>1551</v>
      </c>
      <c r="G6423" s="65" t="s">
        <v>1551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3264</v>
      </c>
      <c r="AI6423" t="e">
        <v>#N/A</v>
      </c>
    </row>
    <row r="6424" spans="1:35" ht="14.25" hidden="1" customHeight="1">
      <c r="A6424" s="7">
        <v>43891</v>
      </c>
      <c r="B6424" s="65" t="s">
        <v>32</v>
      </c>
      <c r="C6424" s="65" t="s">
        <v>1516</v>
      </c>
      <c r="D6424" s="65" t="s">
        <v>1554</v>
      </c>
      <c r="E6424" s="65" t="s">
        <v>4120</v>
      </c>
      <c r="F6424" s="65" t="s">
        <v>4120</v>
      </c>
      <c r="G6424" s="65" t="s">
        <v>4120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3264</v>
      </c>
      <c r="AI6424" t="e">
        <v>#N/A</v>
      </c>
    </row>
    <row r="6425" spans="1:35" ht="14.25" hidden="1" customHeight="1">
      <c r="A6425" s="7">
        <v>43891</v>
      </c>
      <c r="B6425" s="65" t="s">
        <v>32</v>
      </c>
      <c r="C6425" s="65" t="s">
        <v>1516</v>
      </c>
      <c r="D6425" s="65" t="s">
        <v>1554</v>
      </c>
      <c r="E6425" s="65" t="s">
        <v>4121</v>
      </c>
      <c r="F6425" s="65" t="s">
        <v>4121</v>
      </c>
      <c r="G6425" s="65" t="s">
        <v>4121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3264</v>
      </c>
      <c r="AI6425" t="e">
        <v>#N/A</v>
      </c>
    </row>
    <row r="6426" spans="1:35" ht="14.25" hidden="1" customHeight="1">
      <c r="A6426" s="7">
        <v>43891</v>
      </c>
      <c r="B6426" s="65" t="s">
        <v>32</v>
      </c>
      <c r="C6426" s="65" t="s">
        <v>1516</v>
      </c>
      <c r="D6426" s="65" t="s">
        <v>1554</v>
      </c>
      <c r="E6426" s="65" t="s">
        <v>1563</v>
      </c>
      <c r="F6426" s="65" t="s">
        <v>1563</v>
      </c>
      <c r="G6426" s="65" t="s">
        <v>1563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3264</v>
      </c>
      <c r="AI6426" t="e">
        <v>#N/A</v>
      </c>
    </row>
    <row r="6427" spans="1:35" ht="14.25" hidden="1" customHeight="1">
      <c r="A6427" s="7">
        <v>43891</v>
      </c>
      <c r="B6427" s="65" t="s">
        <v>32</v>
      </c>
      <c r="C6427" s="65" t="s">
        <v>1516</v>
      </c>
      <c r="D6427" s="65" t="s">
        <v>1554</v>
      </c>
      <c r="E6427" s="65" t="s">
        <v>4122</v>
      </c>
      <c r="F6427" s="65" t="s">
        <v>4122</v>
      </c>
      <c r="G6427" s="65" t="s">
        <v>4122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3264</v>
      </c>
      <c r="AI6427" t="e">
        <v>#N/A</v>
      </c>
    </row>
    <row r="6428" spans="1:35" ht="14.25" hidden="1" customHeight="1">
      <c r="A6428" s="7">
        <v>43891</v>
      </c>
      <c r="B6428" s="65" t="s">
        <v>32</v>
      </c>
      <c r="C6428" s="65" t="s">
        <v>1516</v>
      </c>
      <c r="D6428" s="65" t="s">
        <v>1554</v>
      </c>
      <c r="E6428" s="65" t="s">
        <v>1566</v>
      </c>
      <c r="F6428" s="65" t="s">
        <v>1566</v>
      </c>
      <c r="G6428" s="65" t="s">
        <v>1566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3264</v>
      </c>
      <c r="AI6428" t="e">
        <v>#N/A</v>
      </c>
    </row>
    <row r="6429" spans="1:35" ht="14.25" hidden="1" customHeight="1">
      <c r="A6429" s="7">
        <v>43891</v>
      </c>
      <c r="B6429" s="65" t="s">
        <v>32</v>
      </c>
      <c r="C6429" s="65" t="s">
        <v>1516</v>
      </c>
      <c r="D6429" s="65" t="s">
        <v>1554</v>
      </c>
      <c r="E6429" s="65" t="s">
        <v>3532</v>
      </c>
      <c r="F6429" s="65" t="s">
        <v>3532</v>
      </c>
      <c r="G6429" s="65" t="s">
        <v>3532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3264</v>
      </c>
      <c r="AI6429" t="e">
        <v>#N/A</v>
      </c>
    </row>
    <row r="6430" spans="1:35" ht="14.25" hidden="1" customHeight="1">
      <c r="A6430" s="7">
        <v>43891</v>
      </c>
      <c r="B6430" s="65" t="s">
        <v>32</v>
      </c>
      <c r="C6430" s="65" t="s">
        <v>1516</v>
      </c>
      <c r="D6430" s="65" t="s">
        <v>1554</v>
      </c>
      <c r="E6430" s="65" t="s">
        <v>1537</v>
      </c>
      <c r="F6430" s="65" t="s">
        <v>1579</v>
      </c>
      <c r="G6430" s="65" t="s">
        <v>1537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2620791.3199999966</v>
      </c>
      <c r="T6430" s="13">
        <v>16460000</v>
      </c>
      <c r="U6430" s="13">
        <v>16037760.969999995</v>
      </c>
      <c r="V6430" s="13">
        <f t="shared" si="804"/>
        <v>3043030.3500000015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3264</v>
      </c>
      <c r="AI6430" t="e">
        <v>#N/A</v>
      </c>
    </row>
    <row r="6431" spans="1:35" ht="14.25" hidden="1" customHeight="1">
      <c r="A6431" s="7">
        <v>43891</v>
      </c>
      <c r="B6431" s="65" t="s">
        <v>32</v>
      </c>
      <c r="C6431" s="65" t="s">
        <v>1516</v>
      </c>
      <c r="D6431" s="65" t="s">
        <v>1554</v>
      </c>
      <c r="E6431" s="65" t="s">
        <v>1592</v>
      </c>
      <c r="F6431" s="65" t="s">
        <v>1592</v>
      </c>
      <c r="G6431" s="65" t="s">
        <v>1592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3264</v>
      </c>
      <c r="AI6431" t="e">
        <v>#N/A</v>
      </c>
    </row>
    <row r="6432" spans="1:35" ht="14.25" hidden="1" customHeight="1">
      <c r="A6432" s="7">
        <v>43891</v>
      </c>
      <c r="B6432" s="65" t="s">
        <v>32</v>
      </c>
      <c r="C6432" s="65" t="s">
        <v>1516</v>
      </c>
      <c r="D6432" s="65" t="s">
        <v>1554</v>
      </c>
      <c r="E6432" s="65" t="s">
        <v>1593</v>
      </c>
      <c r="F6432" s="65" t="s">
        <v>1593</v>
      </c>
      <c r="G6432" s="65" t="s">
        <v>1593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4123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3264</v>
      </c>
      <c r="AI6432" t="e">
        <v>#N/A</v>
      </c>
    </row>
    <row r="6433" spans="1:35" ht="14.25" hidden="1" customHeight="1">
      <c r="A6433" s="7">
        <v>43891</v>
      </c>
      <c r="B6433" s="65" t="s">
        <v>32</v>
      </c>
      <c r="C6433" s="65" t="s">
        <v>1516</v>
      </c>
      <c r="D6433" s="65" t="s">
        <v>1554</v>
      </c>
      <c r="E6433" s="65" t="s">
        <v>1595</v>
      </c>
      <c r="F6433" s="65" t="s">
        <v>1595</v>
      </c>
      <c r="G6433" s="65" t="s">
        <v>1595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3264</v>
      </c>
      <c r="AI6433" t="e">
        <v>#N/A</v>
      </c>
    </row>
    <row r="6434" spans="1:35" ht="14.25" hidden="1" customHeight="1">
      <c r="A6434" s="7">
        <v>43891</v>
      </c>
      <c r="B6434" s="65" t="s">
        <v>32</v>
      </c>
      <c r="C6434" s="65" t="s">
        <v>1516</v>
      </c>
      <c r="D6434" s="65" t="s">
        <v>1554</v>
      </c>
      <c r="E6434" s="65" t="s">
        <v>4124</v>
      </c>
      <c r="F6434" s="65" t="s">
        <v>4124</v>
      </c>
      <c r="G6434" s="65" t="s">
        <v>4124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4125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3264</v>
      </c>
      <c r="AI6434" t="e">
        <v>#N/A</v>
      </c>
    </row>
    <row r="6435" spans="1:35" ht="14.25" hidden="1" customHeight="1">
      <c r="A6435" s="7">
        <v>43891</v>
      </c>
      <c r="B6435" s="65" t="s">
        <v>32</v>
      </c>
      <c r="C6435" s="65" t="s">
        <v>1516</v>
      </c>
      <c r="D6435" s="65" t="s">
        <v>1554</v>
      </c>
      <c r="E6435" s="65" t="s">
        <v>2929</v>
      </c>
      <c r="F6435" s="65" t="s">
        <v>4126</v>
      </c>
      <c r="G6435" s="65" t="s">
        <v>2929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4125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3264</v>
      </c>
      <c r="AI6435" t="e">
        <v>#N/A</v>
      </c>
    </row>
    <row r="6436" spans="1:35" ht="14.25" hidden="1" customHeight="1">
      <c r="A6436" s="7">
        <v>43891</v>
      </c>
      <c r="B6436" s="65" t="s">
        <v>32</v>
      </c>
      <c r="C6436" s="65" t="s">
        <v>1516</v>
      </c>
      <c r="D6436" s="65" t="s">
        <v>1554</v>
      </c>
      <c r="E6436" s="65" t="s">
        <v>1597</v>
      </c>
      <c r="F6436" s="65" t="s">
        <v>1597</v>
      </c>
      <c r="G6436" s="65" t="s">
        <v>1597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4116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3264</v>
      </c>
      <c r="AI6436" t="e">
        <v>#N/A</v>
      </c>
    </row>
    <row r="6437" spans="1:35" ht="14.25" hidden="1" customHeight="1">
      <c r="A6437" s="7">
        <v>43891</v>
      </c>
      <c r="B6437" s="65" t="s">
        <v>32</v>
      </c>
      <c r="C6437" s="65" t="s">
        <v>1516</v>
      </c>
      <c r="D6437" s="65" t="s">
        <v>1554</v>
      </c>
      <c r="E6437" s="65" t="s">
        <v>1601</v>
      </c>
      <c r="F6437" s="65" t="s">
        <v>1601</v>
      </c>
      <c r="G6437" s="65" t="s">
        <v>1601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3264</v>
      </c>
      <c r="AI6437" t="e">
        <v>#N/A</v>
      </c>
    </row>
    <row r="6438" spans="1:35" ht="14.25" hidden="1" customHeight="1">
      <c r="A6438" s="7">
        <v>43891</v>
      </c>
      <c r="B6438" s="65" t="s">
        <v>32</v>
      </c>
      <c r="C6438" s="65" t="s">
        <v>1516</v>
      </c>
      <c r="D6438" s="65" t="s">
        <v>1554</v>
      </c>
      <c r="E6438" s="65" t="s">
        <v>1608</v>
      </c>
      <c r="F6438" s="65" t="s">
        <v>1608</v>
      </c>
      <c r="G6438" s="65" t="s">
        <v>1608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3264</v>
      </c>
      <c r="AI6438" t="e">
        <v>#N/A</v>
      </c>
    </row>
    <row r="6439" spans="1:35" ht="14.25" hidden="1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hidden="1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hidden="1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hidden="1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3406</v>
      </c>
      <c r="F6442" s="65" t="s">
        <v>3406</v>
      </c>
      <c r="G6442" s="65" t="s">
        <v>3406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hidden="1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hidden="1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hidden="1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85107.39</v>
      </c>
      <c r="T6445" s="13"/>
      <c r="U6445" s="13">
        <v>0</v>
      </c>
      <c r="V6445" s="13">
        <f t="shared" si="804"/>
        <v>85107.39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hidden="1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4" t="s">
        <v>80</v>
      </c>
      <c r="P6446" s="9">
        <v>0</v>
      </c>
      <c r="Q6446" s="162"/>
      <c r="R6446" s="65"/>
      <c r="S6446" s="122">
        <v>0</v>
      </c>
      <c r="T6446" s="13"/>
      <c r="U6446" s="13">
        <v>0</v>
      </c>
      <c r="V6446" s="13">
        <f t="shared" si="804"/>
        <v>0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hidden="1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1662</v>
      </c>
      <c r="F6447" s="65" t="s">
        <v>2861</v>
      </c>
      <c r="G6447" s="65" t="s">
        <v>1662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hidden="1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8" t="s">
        <v>4509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7461.883495145632</v>
      </c>
      <c r="X6448" s="13"/>
      <c r="Y6448" s="13">
        <f t="shared" si="808"/>
        <v>0</v>
      </c>
      <c r="Z6448" s="14">
        <f t="shared" si="806"/>
        <v>7461.883495145632</v>
      </c>
      <c r="AA6448" s="13">
        <f t="shared" si="809"/>
        <v>223.85650485436872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hidden="1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4106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hidden="1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3524</v>
      </c>
      <c r="F6450" s="65" t="s">
        <v>3524</v>
      </c>
      <c r="G6450" s="65" t="s">
        <v>3524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hidden="1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3526</v>
      </c>
      <c r="F6451" s="65" t="s">
        <v>3526</v>
      </c>
      <c r="G6451" s="65" t="s">
        <v>3526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hidden="1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3527</v>
      </c>
      <c r="F6452" s="65" t="s">
        <v>3528</v>
      </c>
      <c r="G6452" s="65" t="s">
        <v>3527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3725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s="188" customFormat="1" ht="14.25" hidden="1" customHeight="1">
      <c r="A6453" s="186">
        <v>43891</v>
      </c>
      <c r="B6453" s="92" t="s">
        <v>32</v>
      </c>
      <c r="C6453" s="92" t="s">
        <v>1516</v>
      </c>
      <c r="D6453" s="92" t="s">
        <v>1517</v>
      </c>
      <c r="E6453" s="92" t="s">
        <v>1526</v>
      </c>
      <c r="F6453" s="92" t="s">
        <v>4520</v>
      </c>
      <c r="G6453" s="92" t="s">
        <v>1526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184" t="s">
        <v>4518</v>
      </c>
      <c r="P6453" s="185">
        <v>0.02</v>
      </c>
      <c r="Q6453" s="180"/>
      <c r="R6453" s="92" t="s">
        <v>4482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549616.64705882454</v>
      </c>
      <c r="X6453" s="96"/>
      <c r="Y6453" s="96">
        <f t="shared" si="808"/>
        <v>0</v>
      </c>
      <c r="Z6453" s="95">
        <f t="shared" si="806"/>
        <v>549616.64705882454</v>
      </c>
      <c r="AA6453" s="96">
        <f>U6453-W6453</f>
        <v>10992.332941176486</v>
      </c>
      <c r="AB6453" s="96">
        <f t="shared" si="810"/>
        <v>560608.98000000103</v>
      </c>
      <c r="AC6453" s="93">
        <v>5.5E-2</v>
      </c>
      <c r="AD6453" s="96"/>
      <c r="AE6453" s="92"/>
      <c r="AF6453" s="92"/>
      <c r="AG6453" s="92" t="s">
        <v>42</v>
      </c>
      <c r="AH6453" s="93">
        <v>0</v>
      </c>
      <c r="AI6453" s="188" t="e">
        <v>#N/A</v>
      </c>
    </row>
    <row r="6454" spans="1:35" ht="14.25" hidden="1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1537</v>
      </c>
      <c r="F6454" s="65" t="s">
        <v>1537</v>
      </c>
      <c r="G6454" s="65" t="s">
        <v>1537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92" t="s">
        <v>4519</v>
      </c>
      <c r="P6454" s="93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s="193" customFormat="1" ht="14.25" customHeight="1">
      <c r="A6455" s="186">
        <v>43891</v>
      </c>
      <c r="B6455" s="92" t="s">
        <v>32</v>
      </c>
      <c r="C6455" s="92" t="s">
        <v>1516</v>
      </c>
      <c r="D6455" s="92" t="s">
        <v>1554</v>
      </c>
      <c r="E6455" s="92" t="s">
        <v>4129</v>
      </c>
      <c r="F6455" s="92" t="s">
        <v>4476</v>
      </c>
      <c r="G6455" s="92" t="s">
        <v>4129</v>
      </c>
      <c r="H6455" s="92" t="s">
        <v>60</v>
      </c>
      <c r="I6455" s="92" t="s">
        <v>61</v>
      </c>
      <c r="J6455" s="92" t="s">
        <v>62</v>
      </c>
      <c r="K6455" s="92" t="s">
        <v>32</v>
      </c>
      <c r="L6455" s="92"/>
      <c r="M6455" s="92"/>
      <c r="N6455" s="92" t="s">
        <v>57</v>
      </c>
      <c r="O6455" s="92" t="s">
        <v>4081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96">
        <f t="shared" si="808"/>
        <v>0</v>
      </c>
      <c r="Z6455" s="95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3">
        <v>5.5E-2</v>
      </c>
      <c r="AD6455" s="96"/>
      <c r="AE6455" s="92"/>
      <c r="AF6455" s="92"/>
      <c r="AG6455" s="92" t="s">
        <v>42</v>
      </c>
      <c r="AH6455" s="93">
        <v>0</v>
      </c>
      <c r="AI6455" s="193" t="e">
        <v>#N/A</v>
      </c>
    </row>
    <row r="6456" spans="1:35" s="188" customFormat="1" ht="14.25" hidden="1" customHeight="1">
      <c r="A6456" s="186">
        <v>43891</v>
      </c>
      <c r="B6456" s="92" t="s">
        <v>32</v>
      </c>
      <c r="C6456" s="92" t="s">
        <v>1516</v>
      </c>
      <c r="D6456" s="92" t="s">
        <v>1554</v>
      </c>
      <c r="E6456" s="92" t="s">
        <v>1526</v>
      </c>
      <c r="F6456" s="92" t="s">
        <v>4127</v>
      </c>
      <c r="G6456" s="92" t="s">
        <v>1526</v>
      </c>
      <c r="H6456" s="92" t="s">
        <v>60</v>
      </c>
      <c r="I6456" s="92" t="s">
        <v>61</v>
      </c>
      <c r="J6456" s="92" t="s">
        <v>62</v>
      </c>
      <c r="K6456" s="92" t="s">
        <v>32</v>
      </c>
      <c r="L6456" s="92"/>
      <c r="M6456" s="92"/>
      <c r="N6456" s="92" t="s">
        <v>57</v>
      </c>
      <c r="O6456" s="92" t="s">
        <v>4468</v>
      </c>
      <c r="P6456" s="93">
        <v>0</v>
      </c>
      <c r="Q6456" s="180"/>
      <c r="R6456" s="92" t="s">
        <v>4482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3">U6456/(1+P6456)</f>
        <v>1302968.53</v>
      </c>
      <c r="X6456" s="96"/>
      <c r="Y6456" s="96">
        <f t="shared" si="808"/>
        <v>0</v>
      </c>
      <c r="Z6456" s="95">
        <f t="shared" si="806"/>
        <v>1302968.53</v>
      </c>
      <c r="AA6456" s="96">
        <f t="shared" ref="AA6456:AA6458" si="814">U6456-W6456</f>
        <v>0</v>
      </c>
      <c r="AB6456" s="96">
        <f t="shared" si="810"/>
        <v>1302968.53</v>
      </c>
      <c r="AC6456" s="93">
        <v>5.5E-2</v>
      </c>
      <c r="AD6456" s="96"/>
      <c r="AE6456" s="92"/>
      <c r="AF6456" s="92"/>
      <c r="AG6456" s="92" t="s">
        <v>42</v>
      </c>
      <c r="AH6456" s="93">
        <v>0</v>
      </c>
      <c r="AI6456" s="188" t="e">
        <v>#N/A</v>
      </c>
    </row>
    <row r="6457" spans="1:35" s="188" customFormat="1" ht="14.25" hidden="1" customHeight="1">
      <c r="A6457" s="186">
        <v>43891</v>
      </c>
      <c r="B6457" s="92" t="s">
        <v>32</v>
      </c>
      <c r="C6457" s="92" t="s">
        <v>1516</v>
      </c>
      <c r="D6457" s="92" t="s">
        <v>1554</v>
      </c>
      <c r="E6457" s="92" t="s">
        <v>1526</v>
      </c>
      <c r="F6457" s="92" t="s">
        <v>4127</v>
      </c>
      <c r="G6457" s="92" t="s">
        <v>1526</v>
      </c>
      <c r="H6457" s="92" t="s">
        <v>60</v>
      </c>
      <c r="I6457" s="92" t="s">
        <v>61</v>
      </c>
      <c r="J6457" s="92" t="s">
        <v>62</v>
      </c>
      <c r="K6457" s="92" t="s">
        <v>32</v>
      </c>
      <c r="L6457" s="92"/>
      <c r="M6457" s="92"/>
      <c r="N6457" s="92" t="s">
        <v>57</v>
      </c>
      <c r="O6457" s="92" t="s">
        <v>4468</v>
      </c>
      <c r="P6457" s="93">
        <v>0</v>
      </c>
      <c r="Q6457" s="180"/>
      <c r="R6457" s="92" t="s">
        <v>4482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3"/>
        <v>328061.19</v>
      </c>
      <c r="X6457" s="96"/>
      <c r="Y6457" s="96">
        <f t="shared" si="808"/>
        <v>0</v>
      </c>
      <c r="Z6457" s="95">
        <f t="shared" ref="Z6457:Z6496" si="815">W6457+X6457</f>
        <v>328061.19</v>
      </c>
      <c r="AA6457" s="96">
        <f t="shared" si="814"/>
        <v>0</v>
      </c>
      <c r="AB6457" s="96">
        <f t="shared" si="810"/>
        <v>328061.19</v>
      </c>
      <c r="AC6457" s="93">
        <v>5.5E-2</v>
      </c>
      <c r="AD6457" s="96"/>
      <c r="AE6457" s="92"/>
      <c r="AF6457" s="92"/>
      <c r="AG6457" s="92" t="s">
        <v>42</v>
      </c>
      <c r="AH6457" s="93">
        <v>0</v>
      </c>
      <c r="AI6457" s="188" t="e">
        <v>#N/A</v>
      </c>
    </row>
    <row r="6458" spans="1:35" s="188" customFormat="1" ht="14.25" hidden="1" customHeight="1">
      <c r="A6458" s="186">
        <v>43891</v>
      </c>
      <c r="B6458" s="92" t="s">
        <v>32</v>
      </c>
      <c r="C6458" s="92" t="s">
        <v>1516</v>
      </c>
      <c r="D6458" s="92" t="s">
        <v>1554</v>
      </c>
      <c r="E6458" s="92" t="s">
        <v>1526</v>
      </c>
      <c r="F6458" s="92" t="s">
        <v>4127</v>
      </c>
      <c r="G6458" s="92" t="s">
        <v>1526</v>
      </c>
      <c r="H6458" s="92" t="s">
        <v>60</v>
      </c>
      <c r="I6458" s="92" t="s">
        <v>61</v>
      </c>
      <c r="J6458" s="92" t="s">
        <v>62</v>
      </c>
      <c r="K6458" s="92" t="s">
        <v>32</v>
      </c>
      <c r="L6458" s="92"/>
      <c r="M6458" s="92"/>
      <c r="N6458" s="92" t="s">
        <v>57</v>
      </c>
      <c r="O6458" s="92" t="s">
        <v>4468</v>
      </c>
      <c r="P6458" s="93">
        <v>0</v>
      </c>
      <c r="Q6458" s="180"/>
      <c r="R6458" s="92" t="s">
        <v>4482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3"/>
        <v>0</v>
      </c>
      <c r="X6458" s="96"/>
      <c r="Y6458" s="96">
        <f t="shared" si="808"/>
        <v>0</v>
      </c>
      <c r="Z6458" s="95">
        <f t="shared" si="815"/>
        <v>0</v>
      </c>
      <c r="AA6458" s="96">
        <f t="shared" si="814"/>
        <v>0</v>
      </c>
      <c r="AB6458" s="96">
        <f t="shared" si="810"/>
        <v>0</v>
      </c>
      <c r="AC6458" s="93">
        <v>5.5E-2</v>
      </c>
      <c r="AD6458" s="96"/>
      <c r="AE6458" s="92"/>
      <c r="AF6458" s="92"/>
      <c r="AG6458" s="92" t="s">
        <v>42</v>
      </c>
      <c r="AH6458" s="93">
        <v>0</v>
      </c>
      <c r="AI6458" s="188" t="e">
        <v>#N/A</v>
      </c>
    </row>
    <row r="6459" spans="1:35" s="193" customFormat="1" ht="14.25" hidden="1" customHeight="1">
      <c r="A6459" s="186">
        <v>43891</v>
      </c>
      <c r="B6459" s="92" t="s">
        <v>32</v>
      </c>
      <c r="C6459" s="92" t="s">
        <v>1516</v>
      </c>
      <c r="D6459" s="92" t="s">
        <v>1554</v>
      </c>
      <c r="E6459" s="92" t="str">
        <f t="shared" ref="E6456:E6463" si="816">F6459</f>
        <v>天津金芽科技有限公司</v>
      </c>
      <c r="F6459" s="92" t="s">
        <v>4129</v>
      </c>
      <c r="G6459" s="92" t="s">
        <v>4130</v>
      </c>
      <c r="H6459" s="92" t="s">
        <v>60</v>
      </c>
      <c r="I6459" s="92" t="s">
        <v>61</v>
      </c>
      <c r="J6459" s="92" t="s">
        <v>62</v>
      </c>
      <c r="K6459" s="92" t="s">
        <v>32</v>
      </c>
      <c r="L6459" s="92"/>
      <c r="M6459" s="92"/>
      <c r="N6459" s="92" t="s">
        <v>57</v>
      </c>
      <c r="O6459" s="92" t="s">
        <v>4104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96">
        <f t="shared" si="808"/>
        <v>0</v>
      </c>
      <c r="Z6459" s="95">
        <f t="shared" si="815"/>
        <v>50568.75</v>
      </c>
      <c r="AA6459" s="96">
        <f t="shared" si="812"/>
        <v>2528.4375</v>
      </c>
      <c r="AB6459" s="96">
        <f t="shared" si="810"/>
        <v>50568.75</v>
      </c>
      <c r="AC6459" s="93">
        <v>5.5E-2</v>
      </c>
      <c r="AD6459" s="96"/>
      <c r="AE6459" s="92"/>
      <c r="AF6459" s="92"/>
      <c r="AG6459" s="92" t="s">
        <v>42</v>
      </c>
      <c r="AH6459" s="93">
        <v>0</v>
      </c>
      <c r="AI6459" s="193" t="e">
        <v>#N/A</v>
      </c>
    </row>
    <row r="6460" spans="1:35" s="188" customFormat="1" ht="14.25" hidden="1" customHeight="1">
      <c r="A6460" s="186">
        <v>43891</v>
      </c>
      <c r="B6460" s="92" t="s">
        <v>32</v>
      </c>
      <c r="C6460" s="92" t="s">
        <v>1516</v>
      </c>
      <c r="D6460" s="92" t="s">
        <v>1554</v>
      </c>
      <c r="E6460" s="92" t="s">
        <v>1526</v>
      </c>
      <c r="F6460" s="92" t="s">
        <v>4131</v>
      </c>
      <c r="G6460" s="92" t="s">
        <v>1526</v>
      </c>
      <c r="H6460" s="92" t="s">
        <v>60</v>
      </c>
      <c r="I6460" s="92" t="s">
        <v>61</v>
      </c>
      <c r="J6460" s="92" t="s">
        <v>62</v>
      </c>
      <c r="K6460" s="92" t="s">
        <v>32</v>
      </c>
      <c r="L6460" s="92"/>
      <c r="M6460" s="92"/>
      <c r="N6460" s="92" t="s">
        <v>57</v>
      </c>
      <c r="O6460" s="92" t="s">
        <v>4468</v>
      </c>
      <c r="P6460" s="93">
        <v>0</v>
      </c>
      <c r="Q6460" s="180"/>
      <c r="R6460" s="92" t="s">
        <v>4482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96">
        <f t="shared" si="808"/>
        <v>0</v>
      </c>
      <c r="Z6460" s="95">
        <f t="shared" si="815"/>
        <v>0</v>
      </c>
      <c r="AA6460" s="96">
        <f t="shared" ref="AA6460:AA6461" si="818">U6460-W6460</f>
        <v>0</v>
      </c>
      <c r="AB6460" s="96">
        <f t="shared" si="810"/>
        <v>0</v>
      </c>
      <c r="AC6460" s="93">
        <v>5.5E-2</v>
      </c>
      <c r="AD6460" s="96"/>
      <c r="AE6460" s="92"/>
      <c r="AF6460" s="92"/>
      <c r="AG6460" s="92" t="s">
        <v>42</v>
      </c>
      <c r="AH6460" s="93">
        <v>0</v>
      </c>
      <c r="AI6460" s="188" t="e">
        <v>#N/A</v>
      </c>
    </row>
    <row r="6461" spans="1:35" s="188" customFormat="1" ht="14.25" hidden="1" customHeight="1">
      <c r="A6461" s="186">
        <v>43891</v>
      </c>
      <c r="B6461" s="92" t="s">
        <v>32</v>
      </c>
      <c r="C6461" s="92" t="s">
        <v>1516</v>
      </c>
      <c r="D6461" s="92" t="s">
        <v>1554</v>
      </c>
      <c r="E6461" s="92" t="s">
        <v>1526</v>
      </c>
      <c r="F6461" s="92" t="s">
        <v>4127</v>
      </c>
      <c r="G6461" s="92" t="s">
        <v>1526</v>
      </c>
      <c r="H6461" s="92" t="s">
        <v>60</v>
      </c>
      <c r="I6461" s="92" t="s">
        <v>61</v>
      </c>
      <c r="J6461" s="92" t="s">
        <v>62</v>
      </c>
      <c r="K6461" s="92" t="s">
        <v>32</v>
      </c>
      <c r="L6461" s="92"/>
      <c r="M6461" s="92"/>
      <c r="N6461" s="92" t="s">
        <v>57</v>
      </c>
      <c r="O6461" s="92" t="s">
        <v>4468</v>
      </c>
      <c r="P6461" s="93">
        <v>0.04</v>
      </c>
      <c r="Q6461" s="180"/>
      <c r="R6461" s="92" t="s">
        <v>4482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96">
        <f t="shared" si="808"/>
        <v>0</v>
      </c>
      <c r="Z6461" s="95">
        <f t="shared" si="815"/>
        <v>0</v>
      </c>
      <c r="AA6461" s="96">
        <f t="shared" si="818"/>
        <v>0</v>
      </c>
      <c r="AB6461" s="96">
        <f t="shared" si="810"/>
        <v>0</v>
      </c>
      <c r="AC6461" s="93">
        <v>5.5E-2</v>
      </c>
      <c r="AD6461" s="96"/>
      <c r="AE6461" s="92"/>
      <c r="AF6461" s="92"/>
      <c r="AG6461" s="92" t="s">
        <v>51</v>
      </c>
      <c r="AH6461" s="93">
        <v>0</v>
      </c>
      <c r="AI6461" s="188" t="e">
        <v>#N/A</v>
      </c>
    </row>
    <row r="6462" spans="1:35" s="202" customFormat="1" ht="14.25" hidden="1" customHeight="1">
      <c r="A6462" s="200">
        <v>43891</v>
      </c>
      <c r="B6462" s="184" t="s">
        <v>32</v>
      </c>
      <c r="C6462" s="184" t="s">
        <v>1516</v>
      </c>
      <c r="D6462" s="184" t="s">
        <v>1554</v>
      </c>
      <c r="E6462" s="184" t="str">
        <f t="shared" si="816"/>
        <v>天津金芽科技有限公司</v>
      </c>
      <c r="F6462" s="184" t="s">
        <v>4129</v>
      </c>
      <c r="G6462" s="184" t="s">
        <v>4129</v>
      </c>
      <c r="H6462" s="184" t="s">
        <v>60</v>
      </c>
      <c r="I6462" s="92" t="s">
        <v>61</v>
      </c>
      <c r="J6462" s="92" t="s">
        <v>62</v>
      </c>
      <c r="K6462" s="92" t="s">
        <v>32</v>
      </c>
      <c r="L6462" s="184"/>
      <c r="M6462" s="92"/>
      <c r="N6462" s="184" t="s">
        <v>57</v>
      </c>
      <c r="O6462" s="184" t="s">
        <v>4104</v>
      </c>
      <c r="P6462" s="185">
        <v>0.05</v>
      </c>
      <c r="Q6462" s="190"/>
      <c r="R6462" s="184"/>
      <c r="S6462" s="191">
        <v>99.230000000010477</v>
      </c>
      <c r="T6462" s="192"/>
      <c r="U6462" s="191">
        <v>99.230000000010477</v>
      </c>
      <c r="V6462" s="192">
        <f t="shared" si="811"/>
        <v>0</v>
      </c>
      <c r="W6462" s="192">
        <f t="shared" si="807"/>
        <v>99.230000000010477</v>
      </c>
      <c r="X6462" s="192"/>
      <c r="Y6462" s="192">
        <f t="shared" si="808"/>
        <v>0</v>
      </c>
      <c r="Z6462" s="201">
        <f t="shared" si="815"/>
        <v>99.230000000010477</v>
      </c>
      <c r="AA6462" s="192">
        <f t="shared" si="812"/>
        <v>4.961500000000524</v>
      </c>
      <c r="AB6462" s="192">
        <f t="shared" si="810"/>
        <v>99.230000000010477</v>
      </c>
      <c r="AC6462" s="185">
        <v>5.5E-2</v>
      </c>
      <c r="AD6462" s="192"/>
      <c r="AE6462" s="184"/>
      <c r="AF6462" s="184"/>
      <c r="AG6462" s="184" t="s">
        <v>42</v>
      </c>
      <c r="AH6462" s="185">
        <v>0</v>
      </c>
      <c r="AI6462" s="202" t="e">
        <v>#N/A</v>
      </c>
    </row>
    <row r="6463" spans="1:35" ht="14.25" hidden="1" customHeight="1">
      <c r="A6463" s="7">
        <v>43891</v>
      </c>
      <c r="B6463" s="92" t="s">
        <v>32</v>
      </c>
      <c r="C6463" s="92" t="s">
        <v>1516</v>
      </c>
      <c r="D6463" s="92" t="s">
        <v>1554</v>
      </c>
      <c r="E6463" s="92" t="str">
        <f t="shared" si="816"/>
        <v>北京文华凌一科技有限公司</v>
      </c>
      <c r="F6463" s="92" t="s">
        <v>4132</v>
      </c>
      <c r="G6463" s="92" t="s">
        <v>4133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4104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5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65"/>
      <c r="AF6463" s="92"/>
      <c r="AG6463" s="92" t="s">
        <v>42</v>
      </c>
      <c r="AH6463" s="93">
        <v>0</v>
      </c>
      <c r="AI6463" t="e">
        <v>#N/A</v>
      </c>
    </row>
    <row r="6464" spans="1:35" ht="14.25" hidden="1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5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hidden="1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5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hidden="1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5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hidden="1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8" t="s">
        <v>4508</v>
      </c>
      <c r="P6467" s="10">
        <v>0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5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hidden="1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5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hidden="1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5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hidden="1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5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hidden="1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5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hidden="1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5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hidden="1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5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hidden="1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5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hidden="1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5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hidden="1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5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hidden="1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5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hidden="1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5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hidden="1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5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hidden="1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5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hidden="1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5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hidden="1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5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hidden="1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4039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5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hidden="1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5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hidden="1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3745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5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hidden="1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5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hidden="1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4033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5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hidden="1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3745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5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hidden="1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3745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5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hidden="1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5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hidden="1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5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hidden="1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4498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5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hidden="1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5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hidden="1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4106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5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hidden="1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5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hidden="1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5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hidden="1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hidden="1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hidden="1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hidden="1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s="188" customFormat="1" ht="14.25" hidden="1" customHeight="1">
      <c r="A6501" s="186">
        <v>43891</v>
      </c>
      <c r="B6501" s="92" t="s">
        <v>32</v>
      </c>
      <c r="C6501" s="92" t="s">
        <v>1516</v>
      </c>
      <c r="D6501" s="92" t="s">
        <v>1517</v>
      </c>
      <c r="E6501" s="92" t="s">
        <v>1526</v>
      </c>
      <c r="F6501" s="92" t="s">
        <v>4127</v>
      </c>
      <c r="G6501" s="92" t="s">
        <v>1526</v>
      </c>
      <c r="H6501" s="92" t="s">
        <v>60</v>
      </c>
      <c r="I6501" s="92" t="s">
        <v>61</v>
      </c>
      <c r="J6501" s="92" t="s">
        <v>62</v>
      </c>
      <c r="K6501" s="92" t="s">
        <v>32</v>
      </c>
      <c r="L6501" s="92"/>
      <c r="M6501" s="92"/>
      <c r="N6501" s="92" t="s">
        <v>57</v>
      </c>
      <c r="O6501" s="92" t="s">
        <v>4468</v>
      </c>
      <c r="P6501" s="93">
        <v>0</v>
      </c>
      <c r="Q6501" s="180"/>
      <c r="R6501" s="92" t="s">
        <v>4482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96">
        <f t="shared" si="820"/>
        <v>0</v>
      </c>
      <c r="Z6501" s="95">
        <f t="shared" si="823"/>
        <v>0</v>
      </c>
      <c r="AA6501" s="96">
        <f>U6501-W6501</f>
        <v>0</v>
      </c>
      <c r="AB6501" s="96">
        <f t="shared" si="822"/>
        <v>0</v>
      </c>
      <c r="AC6501" s="93">
        <v>5.5E-2</v>
      </c>
      <c r="AD6501" s="96"/>
      <c r="AE6501" s="92"/>
      <c r="AF6501" s="92"/>
      <c r="AG6501" s="126" t="s">
        <v>42</v>
      </c>
      <c r="AH6501" s="93">
        <v>0</v>
      </c>
      <c r="AI6501" s="188" t="e">
        <v>#N/A</v>
      </c>
    </row>
    <row r="6502" spans="1:35" ht="14.25" hidden="1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1546</v>
      </c>
      <c r="F6502" s="65" t="s">
        <v>1547</v>
      </c>
      <c r="G6502" s="65" t="s">
        <v>1546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hidden="1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1548</v>
      </c>
      <c r="F6503" s="65" t="s">
        <v>1548</v>
      </c>
      <c r="G6503" s="65" t="s">
        <v>1548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3745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hidden="1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1552</v>
      </c>
      <c r="F6504" s="65" t="s">
        <v>1552</v>
      </c>
      <c r="G6504" s="65" t="s">
        <v>1552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hidden="1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1552</v>
      </c>
      <c r="F6505" s="65" t="s">
        <v>1552</v>
      </c>
      <c r="G6505" s="65" t="s">
        <v>1552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1553</v>
      </c>
      <c r="AH6505" s="10">
        <v>0</v>
      </c>
      <c r="AI6505" t="e">
        <v>#N/A</v>
      </c>
    </row>
    <row r="6506" spans="1:35" s="188" customFormat="1" ht="14.25" hidden="1" customHeight="1">
      <c r="A6506" s="186">
        <v>43891</v>
      </c>
      <c r="B6506" s="92" t="s">
        <v>32</v>
      </c>
      <c r="C6506" s="92" t="s">
        <v>1516</v>
      </c>
      <c r="D6506" s="92" t="s">
        <v>1554</v>
      </c>
      <c r="E6506" s="92" t="s">
        <v>1526</v>
      </c>
      <c r="F6506" s="92" t="s">
        <v>4127</v>
      </c>
      <c r="G6506" s="92" t="s">
        <v>1526</v>
      </c>
      <c r="H6506" s="92" t="s">
        <v>60</v>
      </c>
      <c r="I6506" s="92" t="s">
        <v>61</v>
      </c>
      <c r="J6506" s="92" t="s">
        <v>62</v>
      </c>
      <c r="K6506" s="92" t="s">
        <v>32</v>
      </c>
      <c r="L6506" s="92"/>
      <c r="M6506" s="92"/>
      <c r="N6506" s="92" t="s">
        <v>57</v>
      </c>
      <c r="O6506" s="92" t="s">
        <v>4468</v>
      </c>
      <c r="P6506" s="93">
        <v>0.05</v>
      </c>
      <c r="Q6506" s="180"/>
      <c r="R6506" s="92" t="s">
        <v>4482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4">U6506/(1+P6506)</f>
        <v>0</v>
      </c>
      <c r="X6506" s="96"/>
      <c r="Y6506" s="96">
        <f t="shared" si="820"/>
        <v>0</v>
      </c>
      <c r="Z6506" s="95">
        <f t="shared" si="823"/>
        <v>0</v>
      </c>
      <c r="AA6506" s="96">
        <f t="shared" si="821"/>
        <v>0</v>
      </c>
      <c r="AB6506" s="96">
        <f t="shared" si="822"/>
        <v>0</v>
      </c>
      <c r="AC6506" s="93">
        <v>5.5E-2</v>
      </c>
      <c r="AD6506" s="96"/>
      <c r="AE6506" s="92"/>
      <c r="AF6506" s="92"/>
      <c r="AG6506" s="126" t="s">
        <v>42</v>
      </c>
      <c r="AH6506" s="93">
        <v>0</v>
      </c>
      <c r="AI6506" s="188" t="e">
        <v>#N/A</v>
      </c>
    </row>
    <row r="6507" spans="1:35" s="188" customFormat="1" ht="14.25" hidden="1" customHeight="1">
      <c r="A6507" s="186">
        <v>43891</v>
      </c>
      <c r="B6507" s="92" t="s">
        <v>32</v>
      </c>
      <c r="C6507" s="92" t="s">
        <v>1516</v>
      </c>
      <c r="D6507" s="92" t="s">
        <v>1554</v>
      </c>
      <c r="E6507" s="92" t="s">
        <v>1526</v>
      </c>
      <c r="F6507" s="92" t="s">
        <v>4127</v>
      </c>
      <c r="G6507" s="92" t="s">
        <v>1526</v>
      </c>
      <c r="H6507" s="92" t="s">
        <v>60</v>
      </c>
      <c r="I6507" s="92" t="s">
        <v>61</v>
      </c>
      <c r="J6507" s="92" t="s">
        <v>62</v>
      </c>
      <c r="K6507" s="92" t="s">
        <v>32</v>
      </c>
      <c r="L6507" s="92"/>
      <c r="M6507" s="92"/>
      <c r="N6507" s="92" t="s">
        <v>57</v>
      </c>
      <c r="O6507" s="92" t="s">
        <v>4468</v>
      </c>
      <c r="P6507" s="93">
        <v>0.05</v>
      </c>
      <c r="Q6507" s="180"/>
      <c r="R6507" s="92" t="s">
        <v>4482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4"/>
        <v>0</v>
      </c>
      <c r="X6507" s="96"/>
      <c r="Y6507" s="96">
        <f t="shared" si="820"/>
        <v>0</v>
      </c>
      <c r="Z6507" s="95">
        <f t="shared" si="823"/>
        <v>0</v>
      </c>
      <c r="AA6507" s="96">
        <f t="shared" si="821"/>
        <v>0</v>
      </c>
      <c r="AB6507" s="96">
        <f t="shared" si="822"/>
        <v>0</v>
      </c>
      <c r="AC6507" s="93">
        <v>5.5E-2</v>
      </c>
      <c r="AD6507" s="96"/>
      <c r="AE6507" s="92"/>
      <c r="AF6507" s="92"/>
      <c r="AG6507" s="126" t="s">
        <v>42</v>
      </c>
      <c r="AH6507" s="93">
        <v>0</v>
      </c>
      <c r="AI6507" s="188" t="e">
        <v>#N/A</v>
      </c>
    </row>
    <row r="6508" spans="1:35" s="188" customFormat="1" ht="14.25" hidden="1" customHeight="1">
      <c r="A6508" s="186">
        <v>43891</v>
      </c>
      <c r="B6508" s="92" t="s">
        <v>32</v>
      </c>
      <c r="C6508" s="92" t="s">
        <v>1516</v>
      </c>
      <c r="D6508" s="92" t="s">
        <v>1554</v>
      </c>
      <c r="E6508" s="92" t="s">
        <v>1526</v>
      </c>
      <c r="F6508" s="92" t="s">
        <v>4127</v>
      </c>
      <c r="G6508" s="92" t="s">
        <v>1526</v>
      </c>
      <c r="H6508" s="92" t="s">
        <v>60</v>
      </c>
      <c r="I6508" s="92" t="s">
        <v>61</v>
      </c>
      <c r="J6508" s="92" t="s">
        <v>62</v>
      </c>
      <c r="K6508" s="92" t="s">
        <v>32</v>
      </c>
      <c r="L6508" s="92"/>
      <c r="M6508" s="92"/>
      <c r="N6508" s="92" t="s">
        <v>57</v>
      </c>
      <c r="O6508" s="92" t="s">
        <v>4468</v>
      </c>
      <c r="P6508" s="93">
        <v>0.04</v>
      </c>
      <c r="Q6508" s="180"/>
      <c r="R6508" s="92" t="s">
        <v>4482</v>
      </c>
      <c r="S6508" s="125">
        <v>0</v>
      </c>
      <c r="T6508" s="96"/>
      <c r="U6508" s="96"/>
      <c r="V6508" s="96">
        <f t="shared" si="811"/>
        <v>0</v>
      </c>
      <c r="W6508" s="96">
        <f t="shared" si="824"/>
        <v>0</v>
      </c>
      <c r="X6508" s="96"/>
      <c r="Y6508" s="96">
        <f t="shared" si="820"/>
        <v>0</v>
      </c>
      <c r="Z6508" s="95">
        <f t="shared" si="823"/>
        <v>0</v>
      </c>
      <c r="AA6508" s="96">
        <f t="shared" si="821"/>
        <v>0</v>
      </c>
      <c r="AB6508" s="96">
        <f t="shared" si="822"/>
        <v>0</v>
      </c>
      <c r="AC6508" s="93">
        <v>5.5E-2</v>
      </c>
      <c r="AD6508" s="96"/>
      <c r="AE6508" s="92"/>
      <c r="AF6508" s="92"/>
      <c r="AG6508" s="126" t="s">
        <v>51</v>
      </c>
      <c r="AH6508" s="93">
        <v>0</v>
      </c>
      <c r="AI6508" s="188" t="e">
        <v>#N/A</v>
      </c>
    </row>
    <row r="6509" spans="1:35" ht="14.25" hidden="1" customHeight="1">
      <c r="A6509" s="7">
        <v>43891</v>
      </c>
      <c r="B6509" s="65" t="s">
        <v>32</v>
      </c>
      <c r="C6509" s="65" t="s">
        <v>1516</v>
      </c>
      <c r="D6509" s="65" t="s">
        <v>1554</v>
      </c>
      <c r="E6509" s="65" t="s">
        <v>1575</v>
      </c>
      <c r="F6509" s="65" t="s">
        <v>1575</v>
      </c>
      <c r="G6509" s="65" t="s">
        <v>1575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s="188" customFormat="1" ht="14.25" hidden="1" customHeight="1">
      <c r="A6510" s="186">
        <v>43891</v>
      </c>
      <c r="B6510" s="92" t="s">
        <v>32</v>
      </c>
      <c r="C6510" s="92" t="s">
        <v>1516</v>
      </c>
      <c r="D6510" s="92" t="s">
        <v>1554</v>
      </c>
      <c r="E6510" s="92" t="s">
        <v>1526</v>
      </c>
      <c r="F6510" s="92" t="s">
        <v>4131</v>
      </c>
      <c r="G6510" s="92" t="s">
        <v>1526</v>
      </c>
      <c r="H6510" s="92" t="s">
        <v>60</v>
      </c>
      <c r="I6510" s="92" t="s">
        <v>61</v>
      </c>
      <c r="J6510" s="92" t="s">
        <v>62</v>
      </c>
      <c r="K6510" s="92" t="s">
        <v>32</v>
      </c>
      <c r="L6510" s="92"/>
      <c r="M6510" s="92"/>
      <c r="N6510" s="92" t="s">
        <v>57</v>
      </c>
      <c r="O6510" s="92" t="s">
        <v>4468</v>
      </c>
      <c r="P6510" s="93">
        <v>0</v>
      </c>
      <c r="Q6510" s="180"/>
      <c r="R6510" s="92" t="s">
        <v>4482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96">
        <f t="shared" si="820"/>
        <v>0</v>
      </c>
      <c r="Z6510" s="95">
        <f t="shared" si="823"/>
        <v>0</v>
      </c>
      <c r="AA6510" s="96">
        <f>U6510-W6510</f>
        <v>0</v>
      </c>
      <c r="AB6510" s="96">
        <f t="shared" si="822"/>
        <v>0</v>
      </c>
      <c r="AC6510" s="93">
        <v>5.5E-2</v>
      </c>
      <c r="AD6510" s="96"/>
      <c r="AE6510" s="92"/>
      <c r="AF6510" s="92"/>
      <c r="AG6510" s="126" t="s">
        <v>42</v>
      </c>
      <c r="AH6510" s="93">
        <v>0</v>
      </c>
      <c r="AI6510" s="188" t="e">
        <v>#N/A</v>
      </c>
    </row>
    <row r="6511" spans="1:35" ht="14.25" hidden="1" customHeight="1">
      <c r="A6511" s="7">
        <v>43891</v>
      </c>
      <c r="B6511" s="65" t="s">
        <v>32</v>
      </c>
      <c r="C6511" s="65" t="s">
        <v>1516</v>
      </c>
      <c r="D6511" s="65" t="s">
        <v>1554</v>
      </c>
      <c r="E6511" s="65" t="s">
        <v>1596</v>
      </c>
      <c r="F6511" s="65" t="s">
        <v>1596</v>
      </c>
      <c r="G6511" s="65" t="s">
        <v>1596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s="188" customFormat="1" ht="14.25" hidden="1" customHeight="1">
      <c r="A6512" s="186">
        <v>43891</v>
      </c>
      <c r="B6512" s="92" t="s">
        <v>32</v>
      </c>
      <c r="C6512" s="92" t="s">
        <v>1516</v>
      </c>
      <c r="D6512" s="92" t="s">
        <v>1554</v>
      </c>
      <c r="E6512" s="92" t="s">
        <v>1526</v>
      </c>
      <c r="F6512" s="92" t="s">
        <v>4131</v>
      </c>
      <c r="G6512" s="92" t="s">
        <v>1526</v>
      </c>
      <c r="H6512" s="92" t="s">
        <v>60</v>
      </c>
      <c r="I6512" s="92" t="s">
        <v>61</v>
      </c>
      <c r="J6512" s="92" t="s">
        <v>62</v>
      </c>
      <c r="K6512" s="92" t="s">
        <v>32</v>
      </c>
      <c r="L6512" s="92"/>
      <c r="M6512" s="92"/>
      <c r="N6512" s="92" t="s">
        <v>57</v>
      </c>
      <c r="O6512" s="92" t="s">
        <v>4468</v>
      </c>
      <c r="P6512" s="93">
        <v>0.05</v>
      </c>
      <c r="Q6512" s="180"/>
      <c r="R6512" s="92" t="s">
        <v>4482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96">
        <f t="shared" si="820"/>
        <v>0</v>
      </c>
      <c r="Z6512" s="95">
        <f t="shared" si="823"/>
        <v>0</v>
      </c>
      <c r="AA6512" s="96">
        <f>U6512-W6512</f>
        <v>0</v>
      </c>
      <c r="AB6512" s="96">
        <f t="shared" si="822"/>
        <v>0</v>
      </c>
      <c r="AC6512" s="93">
        <v>5.5E-2</v>
      </c>
      <c r="AD6512" s="96"/>
      <c r="AE6512" s="92"/>
      <c r="AF6512" s="92"/>
      <c r="AG6512" s="126" t="s">
        <v>42</v>
      </c>
      <c r="AH6512" s="93">
        <v>0</v>
      </c>
      <c r="AI6512" s="188" t="e">
        <v>#N/A</v>
      </c>
    </row>
    <row r="6513" spans="1:35" ht="14.25" hidden="1" customHeight="1">
      <c r="A6513" s="7">
        <v>43891</v>
      </c>
      <c r="B6513" s="65" t="s">
        <v>32</v>
      </c>
      <c r="C6513" s="65" t="s">
        <v>1516</v>
      </c>
      <c r="D6513" s="65" t="s">
        <v>1554</v>
      </c>
      <c r="E6513" s="65" t="s">
        <v>1604</v>
      </c>
      <c r="F6513" s="65" t="s">
        <v>1605</v>
      </c>
      <c r="G6513" s="65" t="s">
        <v>1604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5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hidden="1" customHeight="1">
      <c r="A6514" s="7">
        <v>43891</v>
      </c>
      <c r="B6514" s="65" t="s">
        <v>32</v>
      </c>
      <c r="C6514" s="65" t="s">
        <v>1516</v>
      </c>
      <c r="D6514" s="65" t="s">
        <v>1554</v>
      </c>
      <c r="E6514" s="65" t="s">
        <v>1608</v>
      </c>
      <c r="F6514" s="65" t="s">
        <v>1608</v>
      </c>
      <c r="G6514" s="65" t="s">
        <v>1608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5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hidden="1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1926</v>
      </c>
      <c r="F6515" s="65" t="s">
        <v>1927</v>
      </c>
      <c r="G6515" s="65" t="s">
        <v>1922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6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5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hidden="1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4134</v>
      </c>
      <c r="M6516" s="65"/>
      <c r="N6516" s="65" t="s">
        <v>57</v>
      </c>
      <c r="O6516" s="65" t="s">
        <v>41</v>
      </c>
      <c r="P6516" s="10">
        <v>0.12</v>
      </c>
      <c r="Q6516" s="162" t="s">
        <v>4135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6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5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3264</v>
      </c>
      <c r="AI6516" t="e">
        <v>#N/A</v>
      </c>
    </row>
    <row r="6517" spans="1:35" ht="14.25" hidden="1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4136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5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3264</v>
      </c>
      <c r="AI6517" t="e">
        <v>#N/A</v>
      </c>
    </row>
    <row r="6518" spans="1:35" ht="14.25" hidden="1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6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5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hidden="1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3537</v>
      </c>
      <c r="F6519" s="65" t="s">
        <v>3537</v>
      </c>
      <c r="G6519" s="65" t="s">
        <v>3537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3538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6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5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hidden="1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6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5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hidden="1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6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5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hidden="1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6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5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hidden="1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6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5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hidden="1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6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7">W6524+X6524</f>
        <v>0</v>
      </c>
      <c r="AA6524" s="13">
        <f t="shared" si="825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hidden="1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6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7"/>
        <v>0</v>
      </c>
      <c r="AA6525" s="13">
        <f t="shared" si="825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hidden="1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6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7"/>
        <v>0</v>
      </c>
      <c r="AA6526" s="13">
        <f t="shared" si="825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hidden="1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6"/>
        <v>0.19999999998981399</v>
      </c>
      <c r="W6527" s="13">
        <f t="shared" ref="W6527:W6590" si="828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5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hidden="1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6"/>
        <v>-3.9780000001331901</v>
      </c>
      <c r="W6528" s="13">
        <f t="shared" si="828"/>
        <v>0</v>
      </c>
      <c r="X6528" s="13"/>
      <c r="Y6528" s="13">
        <f t="shared" si="820"/>
        <v>0</v>
      </c>
      <c r="Z6528" s="13"/>
      <c r="AA6528" s="13">
        <f t="shared" si="825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hidden="1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6"/>
        <v>-0.97999999998137399</v>
      </c>
      <c r="W6529" s="13">
        <f t="shared" si="828"/>
        <v>0</v>
      </c>
      <c r="X6529" s="13"/>
      <c r="Y6529" s="13">
        <f t="shared" si="820"/>
        <v>0</v>
      </c>
      <c r="Z6529" s="13"/>
      <c r="AA6529" s="13">
        <f t="shared" si="825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hidden="1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6"/>
        <v>2.4000000001251499E-2</v>
      </c>
      <c r="W6530" s="13">
        <f t="shared" si="828"/>
        <v>0</v>
      </c>
      <c r="X6530" s="13"/>
      <c r="Y6530" s="13">
        <f t="shared" si="820"/>
        <v>0</v>
      </c>
      <c r="Z6530" s="13"/>
      <c r="AA6530" s="13">
        <f t="shared" si="825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hidden="1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1676</v>
      </c>
      <c r="I6531" s="65" t="s">
        <v>4069</v>
      </c>
      <c r="J6531" s="65"/>
      <c r="K6531" s="65"/>
      <c r="L6531" s="65" t="s">
        <v>4137</v>
      </c>
      <c r="M6531" s="65"/>
      <c r="N6531" s="65" t="s">
        <v>57</v>
      </c>
      <c r="O6531" s="65" t="s">
        <v>80</v>
      </c>
      <c r="P6531" s="10">
        <v>0</v>
      </c>
      <c r="Q6531" s="162" t="s">
        <v>4138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8"/>
        <v>0</v>
      </c>
      <c r="X6531" s="13"/>
      <c r="Y6531" s="13">
        <f t="shared" ref="Y6531:Y6594" si="829">IF(W6531-AB6531&lt;=0,0,IF(O6531="返现",MAX(W6531-AA6531-AB6531,0),MAX(W6531-AB6531,0)))</f>
        <v>0</v>
      </c>
      <c r="Z6531" s="14">
        <f t="shared" ref="Z6531:Z6568" si="830">W6531+X6531</f>
        <v>0</v>
      </c>
      <c r="AA6531" s="13">
        <f t="shared" si="825"/>
        <v>0</v>
      </c>
      <c r="AB6531" s="13">
        <v>0</v>
      </c>
      <c r="AC6531" s="10">
        <v>0</v>
      </c>
      <c r="AD6531" s="13"/>
      <c r="AE6531" s="65"/>
      <c r="AF6531" s="13"/>
      <c r="AG6531" s="65" t="s">
        <v>42</v>
      </c>
      <c r="AH6531" s="10" t="s">
        <v>3264</v>
      </c>
      <c r="AI6531" t="e">
        <v>#N/A</v>
      </c>
    </row>
    <row r="6532" spans="1:35" ht="14.25" hidden="1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1676</v>
      </c>
      <c r="I6532" s="65" t="s">
        <v>4036</v>
      </c>
      <c r="J6532" s="65"/>
      <c r="K6532" s="65"/>
      <c r="L6532" s="65" t="s">
        <v>4139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8"/>
        <v>0</v>
      </c>
      <c r="X6532" s="13"/>
      <c r="Y6532" s="13">
        <f t="shared" si="829"/>
        <v>0</v>
      </c>
      <c r="Z6532" s="14">
        <f t="shared" si="830"/>
        <v>0</v>
      </c>
      <c r="AA6532" s="13">
        <f t="shared" si="825"/>
        <v>0</v>
      </c>
      <c r="AB6532" s="13">
        <v>0</v>
      </c>
      <c r="AC6532" s="10">
        <v>0</v>
      </c>
      <c r="AD6532" s="13"/>
      <c r="AE6532" s="65"/>
      <c r="AF6532" s="13"/>
      <c r="AG6532" s="65" t="s">
        <v>42</v>
      </c>
      <c r="AH6532" s="10" t="s">
        <v>3264</v>
      </c>
      <c r="AI6532" t="e">
        <v>#N/A</v>
      </c>
    </row>
    <row r="6533" spans="1:35" ht="14.25" hidden="1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3539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4140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1">S6533+T6533-U6533</f>
        <v>4051.5299999999988</v>
      </c>
      <c r="W6533" s="13">
        <f t="shared" si="828"/>
        <v>40953.360000000001</v>
      </c>
      <c r="X6533" s="13"/>
      <c r="Y6533" s="13">
        <f t="shared" si="829"/>
        <v>0</v>
      </c>
      <c r="Z6533" s="14">
        <f t="shared" si="830"/>
        <v>40953.360000000001</v>
      </c>
      <c r="AA6533" s="13">
        <f t="shared" si="825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3264</v>
      </c>
      <c r="AI6533" t="e">
        <v>#N/A</v>
      </c>
    </row>
    <row r="6534" spans="1:35" ht="14.25" hidden="1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4141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1"/>
        <v>16464.43</v>
      </c>
      <c r="W6534" s="13">
        <f t="shared" si="828"/>
        <v>25656.9</v>
      </c>
      <c r="X6534" s="13"/>
      <c r="Y6534" s="13">
        <f t="shared" si="829"/>
        <v>0</v>
      </c>
      <c r="Z6534" s="14">
        <f t="shared" si="830"/>
        <v>25656.9</v>
      </c>
      <c r="AA6534" s="13">
        <f t="shared" si="825"/>
        <v>0</v>
      </c>
      <c r="AB6534" s="13">
        <f t="shared" ref="AB6534:AB6597" si="832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3264</v>
      </c>
      <c r="AI6534" t="e">
        <v>#N/A</v>
      </c>
    </row>
    <row r="6535" spans="1:35" ht="14.25" hidden="1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4142</v>
      </c>
      <c r="R6535" s="65" t="s">
        <v>4039</v>
      </c>
      <c r="S6535" s="13">
        <v>11773.1</v>
      </c>
      <c r="T6535" s="13">
        <v>81600</v>
      </c>
      <c r="U6535" s="13">
        <v>54393.570000000007</v>
      </c>
      <c r="V6535" s="13">
        <f t="shared" si="831"/>
        <v>38979.53</v>
      </c>
      <c r="W6535" s="13">
        <f t="shared" si="828"/>
        <v>53327.029411764714</v>
      </c>
      <c r="X6535" s="13"/>
      <c r="Y6535" s="13">
        <f t="shared" si="829"/>
        <v>0</v>
      </c>
      <c r="Z6535" s="14">
        <f t="shared" si="830"/>
        <v>53327.029411764714</v>
      </c>
      <c r="AA6535" s="13">
        <f t="shared" si="825"/>
        <v>1066.5405882352934</v>
      </c>
      <c r="AB6535" s="13">
        <f t="shared" si="832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3264</v>
      </c>
      <c r="AI6535" t="e">
        <v>#N/A</v>
      </c>
    </row>
    <row r="6536" spans="1:35" ht="14.25" hidden="1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4143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1"/>
        <v>14762.919999999998</v>
      </c>
      <c r="W6536" s="13">
        <f t="shared" si="828"/>
        <v>75424.38</v>
      </c>
      <c r="X6536" s="13"/>
      <c r="Y6536" s="13">
        <f t="shared" si="829"/>
        <v>0</v>
      </c>
      <c r="Z6536" s="14">
        <f t="shared" si="830"/>
        <v>75424.38</v>
      </c>
      <c r="AA6536" s="13">
        <f t="shared" si="825"/>
        <v>0</v>
      </c>
      <c r="AB6536" s="13">
        <f t="shared" si="832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3264</v>
      </c>
      <c r="AI6536" t="e">
        <v>#N/A</v>
      </c>
    </row>
    <row r="6537" spans="1:35" ht="14.25" hidden="1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4144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1"/>
        <v>8482.5200000000041</v>
      </c>
      <c r="W6537" s="13">
        <f t="shared" si="828"/>
        <v>87677.15</v>
      </c>
      <c r="X6537" s="13"/>
      <c r="Y6537" s="13">
        <f t="shared" si="829"/>
        <v>0</v>
      </c>
      <c r="Z6537" s="14">
        <f t="shared" si="830"/>
        <v>87677.15</v>
      </c>
      <c r="AA6537" s="13">
        <f t="shared" si="825"/>
        <v>0</v>
      </c>
      <c r="AB6537" s="13">
        <f t="shared" si="832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3264</v>
      </c>
      <c r="AI6537" t="e">
        <v>#N/A</v>
      </c>
    </row>
    <row r="6538" spans="1:35" ht="14.25" hidden="1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4145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1"/>
        <v>106214.67000000004</v>
      </c>
      <c r="W6538" s="13">
        <f t="shared" si="828"/>
        <v>599638.6</v>
      </c>
      <c r="X6538" s="13"/>
      <c r="Y6538" s="13">
        <f t="shared" si="829"/>
        <v>0</v>
      </c>
      <c r="Z6538" s="14">
        <f t="shared" si="830"/>
        <v>599638.6</v>
      </c>
      <c r="AA6538" s="13">
        <f t="shared" si="825"/>
        <v>0</v>
      </c>
      <c r="AB6538" s="13">
        <f t="shared" si="832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3264</v>
      </c>
      <c r="AI6538" t="e">
        <v>#N/A</v>
      </c>
    </row>
    <row r="6539" spans="1:35" ht="14.25" hidden="1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4146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1"/>
        <v>5640.4599999999991</v>
      </c>
      <c r="W6539" s="13">
        <f t="shared" si="828"/>
        <v>50578.35</v>
      </c>
      <c r="X6539" s="13"/>
      <c r="Y6539" s="13">
        <f t="shared" si="829"/>
        <v>0</v>
      </c>
      <c r="Z6539" s="14">
        <f t="shared" si="830"/>
        <v>50578.35</v>
      </c>
      <c r="AA6539" s="13">
        <f t="shared" si="825"/>
        <v>0</v>
      </c>
      <c r="AB6539" s="13">
        <f t="shared" si="832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3264</v>
      </c>
      <c r="AI6539" t="e">
        <v>#N/A</v>
      </c>
    </row>
    <row r="6540" spans="1:35" ht="14.25" hidden="1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4147</v>
      </c>
      <c r="R6540" s="65" t="s">
        <v>3745</v>
      </c>
      <c r="S6540" s="13">
        <v>0</v>
      </c>
      <c r="T6540" s="13">
        <v>30000</v>
      </c>
      <c r="U6540" s="13">
        <v>0</v>
      </c>
      <c r="V6540" s="13">
        <f t="shared" si="831"/>
        <v>30000</v>
      </c>
      <c r="W6540" s="13">
        <f t="shared" si="828"/>
        <v>0</v>
      </c>
      <c r="X6540" s="13"/>
      <c r="Y6540" s="13">
        <f t="shared" si="829"/>
        <v>0</v>
      </c>
      <c r="Z6540" s="14">
        <f t="shared" si="830"/>
        <v>0</v>
      </c>
      <c r="AA6540" s="13">
        <f t="shared" si="825"/>
        <v>0</v>
      </c>
      <c r="AB6540" s="13">
        <f t="shared" si="832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3264</v>
      </c>
      <c r="AI6540" t="e">
        <v>#N/A</v>
      </c>
    </row>
    <row r="6541" spans="1:35" ht="14.25" hidden="1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4147</v>
      </c>
      <c r="R6541" s="65" t="s">
        <v>4039</v>
      </c>
      <c r="S6541" s="13">
        <v>13721.07</v>
      </c>
      <c r="T6541" s="13">
        <v>80000</v>
      </c>
      <c r="U6541" s="13">
        <v>91200.65</v>
      </c>
      <c r="V6541" s="13">
        <f t="shared" si="831"/>
        <v>2520.4200000000128</v>
      </c>
      <c r="W6541" s="13">
        <f t="shared" si="828"/>
        <v>91200.65</v>
      </c>
      <c r="X6541" s="13"/>
      <c r="Y6541" s="13">
        <f t="shared" si="829"/>
        <v>0</v>
      </c>
      <c r="Z6541" s="14">
        <f t="shared" si="830"/>
        <v>91200.65</v>
      </c>
      <c r="AA6541" s="13">
        <f t="shared" si="825"/>
        <v>0</v>
      </c>
      <c r="AB6541" s="13">
        <f t="shared" si="832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3264</v>
      </c>
      <c r="AI6541" t="e">
        <v>#N/A</v>
      </c>
    </row>
    <row r="6542" spans="1:35" ht="14.25" hidden="1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4148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1"/>
        <v>16849.789999999994</v>
      </c>
      <c r="W6542" s="13">
        <f t="shared" si="828"/>
        <v>63250.2</v>
      </c>
      <c r="X6542" s="13"/>
      <c r="Y6542" s="13">
        <f t="shared" si="829"/>
        <v>0</v>
      </c>
      <c r="Z6542" s="14">
        <f t="shared" si="830"/>
        <v>63250.2</v>
      </c>
      <c r="AA6542" s="13">
        <f t="shared" si="825"/>
        <v>0</v>
      </c>
      <c r="AB6542" s="13">
        <f t="shared" si="832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3264</v>
      </c>
      <c r="AI6542" t="e">
        <v>#N/A</v>
      </c>
    </row>
    <row r="6543" spans="1:35" ht="14.25" hidden="1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4149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1"/>
        <v>92868.390000000014</v>
      </c>
      <c r="W6543" s="13">
        <f t="shared" si="828"/>
        <v>168260</v>
      </c>
      <c r="X6543" s="13"/>
      <c r="Y6543" s="13">
        <f t="shared" si="829"/>
        <v>0</v>
      </c>
      <c r="Z6543" s="14">
        <f t="shared" si="830"/>
        <v>168260</v>
      </c>
      <c r="AA6543" s="13">
        <f t="shared" si="825"/>
        <v>0</v>
      </c>
      <c r="AB6543" s="13">
        <f t="shared" si="832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3264</v>
      </c>
      <c r="AI6543" t="e">
        <v>#N/A</v>
      </c>
    </row>
    <row r="6544" spans="1:35" ht="14.25" hidden="1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4010</v>
      </c>
      <c r="F6544" s="65" t="s">
        <v>4150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4151</v>
      </c>
      <c r="R6544" s="65" t="s">
        <v>4033</v>
      </c>
      <c r="S6544" s="13">
        <v>0</v>
      </c>
      <c r="T6544" s="13">
        <v>30600</v>
      </c>
      <c r="U6544" s="13">
        <v>23305</v>
      </c>
      <c r="V6544" s="13">
        <f t="shared" si="831"/>
        <v>7295</v>
      </c>
      <c r="W6544" s="13">
        <f t="shared" si="828"/>
        <v>22848.039215686273</v>
      </c>
      <c r="X6544" s="13"/>
      <c r="Y6544" s="13">
        <f t="shared" si="829"/>
        <v>0</v>
      </c>
      <c r="Z6544" s="14">
        <f t="shared" si="830"/>
        <v>22848.039215686273</v>
      </c>
      <c r="AA6544" s="13">
        <f t="shared" si="825"/>
        <v>456.96078431372734</v>
      </c>
      <c r="AB6544" s="13">
        <f t="shared" si="832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3264</v>
      </c>
      <c r="AI6544" t="e">
        <v>#N/A</v>
      </c>
    </row>
    <row r="6545" spans="1:35" ht="14.25" hidden="1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4152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4153</v>
      </c>
      <c r="R6545" s="65" t="s">
        <v>4033</v>
      </c>
      <c r="S6545" s="13">
        <v>0</v>
      </c>
      <c r="T6545" s="13">
        <v>115000</v>
      </c>
      <c r="U6545" s="13">
        <v>93041.29</v>
      </c>
      <c r="V6545" s="13">
        <f t="shared" si="831"/>
        <v>21958.710000000006</v>
      </c>
      <c r="W6545" s="13">
        <f t="shared" si="828"/>
        <v>93041.29</v>
      </c>
      <c r="X6545" s="13"/>
      <c r="Y6545" s="13">
        <f t="shared" si="829"/>
        <v>0</v>
      </c>
      <c r="Z6545" s="14">
        <f t="shared" si="830"/>
        <v>93041.29</v>
      </c>
      <c r="AA6545" s="13">
        <f t="shared" si="825"/>
        <v>0</v>
      </c>
      <c r="AB6545" s="13">
        <f t="shared" si="832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3264</v>
      </c>
      <c r="AI6545" t="e">
        <v>#N/A</v>
      </c>
    </row>
    <row r="6546" spans="1:35" ht="14.25" hidden="1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4154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4155</v>
      </c>
      <c r="R6546" s="65" t="s">
        <v>4033</v>
      </c>
      <c r="S6546" s="13">
        <v>0</v>
      </c>
      <c r="T6546" s="13">
        <v>5000</v>
      </c>
      <c r="U6546" s="13">
        <v>1255.2400000000002</v>
      </c>
      <c r="V6546" s="13">
        <f t="shared" si="831"/>
        <v>3744.7599999999998</v>
      </c>
      <c r="W6546" s="13">
        <f t="shared" si="828"/>
        <v>1255.2400000000002</v>
      </c>
      <c r="X6546" s="13"/>
      <c r="Y6546" s="13">
        <f t="shared" si="829"/>
        <v>0</v>
      </c>
      <c r="Z6546" s="14">
        <f t="shared" si="830"/>
        <v>1255.2400000000002</v>
      </c>
      <c r="AA6546" s="13">
        <f t="shared" si="825"/>
        <v>0</v>
      </c>
      <c r="AB6546" s="13">
        <f t="shared" si="832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3264</v>
      </c>
      <c r="AI6546" t="e">
        <v>#N/A</v>
      </c>
    </row>
    <row r="6547" spans="1:35" ht="14.25" hidden="1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4156</v>
      </c>
      <c r="F6547" s="65" t="s">
        <v>4157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4158</v>
      </c>
      <c r="M6547" s="65"/>
      <c r="N6547" s="65" t="s">
        <v>40</v>
      </c>
      <c r="O6547" s="65" t="s">
        <v>80</v>
      </c>
      <c r="P6547" s="10">
        <v>0</v>
      </c>
      <c r="Q6547" s="162" t="s">
        <v>4159</v>
      </c>
      <c r="R6547" s="65"/>
      <c r="S6547" s="13">
        <v>0</v>
      </c>
      <c r="T6547" s="13">
        <v>25000</v>
      </c>
      <c r="U6547" s="13">
        <v>7826</v>
      </c>
      <c r="V6547" s="13">
        <f t="shared" si="831"/>
        <v>17174</v>
      </c>
      <c r="W6547" s="13">
        <f t="shared" si="828"/>
        <v>7826</v>
      </c>
      <c r="X6547" s="13"/>
      <c r="Y6547" s="13">
        <f t="shared" si="829"/>
        <v>0</v>
      </c>
      <c r="Z6547" s="14">
        <f t="shared" si="830"/>
        <v>7826</v>
      </c>
      <c r="AA6547" s="13">
        <f t="shared" si="825"/>
        <v>0</v>
      </c>
      <c r="AB6547" s="13">
        <f t="shared" si="832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3264</v>
      </c>
      <c r="AI6547" t="e">
        <v>#N/A</v>
      </c>
    </row>
    <row r="6548" spans="1:35" ht="14.25" hidden="1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3543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1826</v>
      </c>
      <c r="M6548" s="65"/>
      <c r="N6548" s="65" t="s">
        <v>40</v>
      </c>
      <c r="O6548" s="65" t="s">
        <v>41</v>
      </c>
      <c r="P6548" s="10">
        <v>0.02</v>
      </c>
      <c r="Q6548" s="162" t="s">
        <v>4160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1"/>
        <v>12340.650000000001</v>
      </c>
      <c r="W6548" s="13">
        <f t="shared" si="828"/>
        <v>60896.558823529405</v>
      </c>
      <c r="X6548" s="13"/>
      <c r="Y6548" s="13">
        <f t="shared" si="829"/>
        <v>0</v>
      </c>
      <c r="Z6548" s="14">
        <f t="shared" si="830"/>
        <v>60896.558823529405</v>
      </c>
      <c r="AA6548" s="13">
        <f t="shared" si="825"/>
        <v>1217.9311764705926</v>
      </c>
      <c r="AB6548" s="13">
        <f t="shared" si="832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3264</v>
      </c>
      <c r="AI6548" t="e">
        <v>#N/A</v>
      </c>
    </row>
    <row r="6549" spans="1:35" ht="14.25" hidden="1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8" t="s">
        <v>41</v>
      </c>
      <c r="P6549" s="9">
        <v>0.03</v>
      </c>
      <c r="Q6549" s="162" t="s">
        <v>4161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1"/>
        <v>42318.149999999994</v>
      </c>
      <c r="W6549" s="13">
        <f t="shared" si="828"/>
        <v>225768.83495145629</v>
      </c>
      <c r="X6549" s="13"/>
      <c r="Y6549" s="13">
        <f t="shared" si="829"/>
        <v>0</v>
      </c>
      <c r="Z6549" s="14">
        <f t="shared" si="830"/>
        <v>225768.83495145629</v>
      </c>
      <c r="AA6549" s="13">
        <f t="shared" si="825"/>
        <v>6773.0650485437072</v>
      </c>
      <c r="AB6549" s="13">
        <f t="shared" si="832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3264</v>
      </c>
      <c r="AI6549" t="e">
        <v>#N/A</v>
      </c>
    </row>
    <row r="6550" spans="1:35" ht="14.25" hidden="1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8" t="s">
        <v>41</v>
      </c>
      <c r="P6550" s="9">
        <v>0.03</v>
      </c>
      <c r="Q6550" s="162" t="s">
        <v>4162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1"/>
        <v>9739.3000000000029</v>
      </c>
      <c r="W6550" s="13">
        <f t="shared" si="828"/>
        <v>88112.038834951454</v>
      </c>
      <c r="X6550" s="13"/>
      <c r="Y6550" s="13">
        <f t="shared" si="829"/>
        <v>0</v>
      </c>
      <c r="Z6550" s="14">
        <f t="shared" si="830"/>
        <v>88112.038834951454</v>
      </c>
      <c r="AA6550" s="13">
        <f t="shared" si="825"/>
        <v>2643.36116504854</v>
      </c>
      <c r="AB6550" s="13">
        <f t="shared" si="832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3264</v>
      </c>
      <c r="AI6550" t="e">
        <v>#N/A</v>
      </c>
    </row>
    <row r="6551" spans="1:35" ht="14.25" hidden="1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8" t="s">
        <v>41</v>
      </c>
      <c r="P6551" s="9">
        <v>0.03</v>
      </c>
      <c r="Q6551" s="162" t="s">
        <v>4163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1"/>
        <v>41571.950000000012</v>
      </c>
      <c r="W6551" s="13">
        <f t="shared" si="828"/>
        <v>104298.44660194175</v>
      </c>
      <c r="X6551" s="13"/>
      <c r="Y6551" s="13">
        <f t="shared" si="829"/>
        <v>0</v>
      </c>
      <c r="Z6551" s="14">
        <f t="shared" si="830"/>
        <v>104298.44660194175</v>
      </c>
      <c r="AA6551" s="13">
        <f t="shared" si="825"/>
        <v>3128.9533980582491</v>
      </c>
      <c r="AB6551" s="13">
        <f t="shared" si="832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3264</v>
      </c>
      <c r="AI6551" t="e">
        <v>#N/A</v>
      </c>
    </row>
    <row r="6552" spans="1:35" ht="14.25" hidden="1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4164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4165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1"/>
        <v>37812.259999999995</v>
      </c>
      <c r="W6552" s="13">
        <f t="shared" si="828"/>
        <v>3988.3238095238107</v>
      </c>
      <c r="X6552" s="13"/>
      <c r="Y6552" s="13">
        <f t="shared" si="829"/>
        <v>0</v>
      </c>
      <c r="Z6552" s="14">
        <f t="shared" si="830"/>
        <v>3988.3238095238107</v>
      </c>
      <c r="AA6552" s="13">
        <f t="shared" si="825"/>
        <v>199.41619047619088</v>
      </c>
      <c r="AB6552" s="13">
        <f t="shared" si="832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3264</v>
      </c>
      <c r="AI6552" t="e">
        <v>#N/A</v>
      </c>
    </row>
    <row r="6553" spans="1:35" ht="14.25" hidden="1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4166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4167</v>
      </c>
      <c r="R6553" s="65" t="s">
        <v>4033</v>
      </c>
      <c r="S6553" s="13">
        <v>0</v>
      </c>
      <c r="T6553" s="13">
        <v>90000</v>
      </c>
      <c r="U6553" s="13">
        <v>57807.199999999997</v>
      </c>
      <c r="V6553" s="13">
        <f t="shared" si="831"/>
        <v>32192.800000000003</v>
      </c>
      <c r="W6553" s="13">
        <f t="shared" si="828"/>
        <v>57807.199999999997</v>
      </c>
      <c r="X6553" s="13"/>
      <c r="Y6553" s="13">
        <f t="shared" si="829"/>
        <v>0</v>
      </c>
      <c r="Z6553" s="14">
        <f t="shared" si="830"/>
        <v>57807.199999999997</v>
      </c>
      <c r="AA6553" s="13">
        <f t="shared" si="825"/>
        <v>0</v>
      </c>
      <c r="AB6553" s="13">
        <f t="shared" si="832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3264</v>
      </c>
      <c r="AI6553" t="e">
        <v>#N/A</v>
      </c>
    </row>
    <row r="6554" spans="1:35" ht="14.25" hidden="1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4166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4168</v>
      </c>
      <c r="R6554" s="65" t="s">
        <v>4033</v>
      </c>
      <c r="S6554" s="13">
        <v>0</v>
      </c>
      <c r="T6554" s="13">
        <v>170000</v>
      </c>
      <c r="U6554" s="13">
        <v>118147.1</v>
      </c>
      <c r="V6554" s="13">
        <f t="shared" si="831"/>
        <v>51852.899999999994</v>
      </c>
      <c r="W6554" s="13">
        <f t="shared" si="828"/>
        <v>118147.1</v>
      </c>
      <c r="X6554" s="13"/>
      <c r="Y6554" s="13">
        <f t="shared" si="829"/>
        <v>0</v>
      </c>
      <c r="Z6554" s="14">
        <f t="shared" si="830"/>
        <v>118147.1</v>
      </c>
      <c r="AA6554" s="13">
        <f t="shared" si="825"/>
        <v>0</v>
      </c>
      <c r="AB6554" s="13">
        <f t="shared" si="832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3264</v>
      </c>
      <c r="AI6554" t="e">
        <v>#N/A</v>
      </c>
    </row>
    <row r="6555" spans="1:35" ht="14.25" hidden="1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1610</v>
      </c>
      <c r="F6555" s="65" t="s">
        <v>1610</v>
      </c>
      <c r="G6555" s="65" t="s">
        <v>1610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1622</v>
      </c>
      <c r="M6555" s="65"/>
      <c r="N6555" s="65" t="s">
        <v>40</v>
      </c>
      <c r="O6555" s="65" t="s">
        <v>72</v>
      </c>
      <c r="P6555" s="10">
        <v>0.85</v>
      </c>
      <c r="Q6555" s="162" t="s">
        <v>4169</v>
      </c>
      <c r="R6555" s="65" t="s">
        <v>3745</v>
      </c>
      <c r="S6555" s="13">
        <v>0</v>
      </c>
      <c r="T6555" s="13">
        <v>4188.8999999999996</v>
      </c>
      <c r="U6555" s="13">
        <v>4188.8999999999978</v>
      </c>
      <c r="V6555" s="13">
        <f t="shared" si="831"/>
        <v>0</v>
      </c>
      <c r="W6555" s="13">
        <f t="shared" si="828"/>
        <v>3560.5649999999982</v>
      </c>
      <c r="X6555" s="13"/>
      <c r="Y6555" s="13">
        <f t="shared" si="829"/>
        <v>0</v>
      </c>
      <c r="Z6555" s="14">
        <f t="shared" si="830"/>
        <v>3560.5649999999982</v>
      </c>
      <c r="AA6555" s="13">
        <f t="shared" si="825"/>
        <v>628.33499999999958</v>
      </c>
      <c r="AB6555" s="13">
        <f t="shared" si="832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hidden="1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1610</v>
      </c>
      <c r="F6556" s="65" t="s">
        <v>1610</v>
      </c>
      <c r="G6556" s="65" t="s">
        <v>1610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1622</v>
      </c>
      <c r="M6556" s="65"/>
      <c r="N6556" s="65" t="s">
        <v>40</v>
      </c>
      <c r="O6556" s="65" t="s">
        <v>72</v>
      </c>
      <c r="P6556" s="10">
        <v>0.9</v>
      </c>
      <c r="Q6556" s="162" t="s">
        <v>4169</v>
      </c>
      <c r="R6556" s="65" t="s">
        <v>3745</v>
      </c>
      <c r="S6556" s="13">
        <v>11946.2</v>
      </c>
      <c r="T6556" s="13">
        <v>25811.1</v>
      </c>
      <c r="U6556" s="13">
        <v>29086.2</v>
      </c>
      <c r="V6556" s="13">
        <f t="shared" si="831"/>
        <v>8671.1000000000022</v>
      </c>
      <c r="W6556" s="13">
        <f t="shared" si="828"/>
        <v>26177.58</v>
      </c>
      <c r="X6556" s="13"/>
      <c r="Y6556" s="13">
        <f t="shared" si="829"/>
        <v>0</v>
      </c>
      <c r="Z6556" s="14">
        <f t="shared" si="830"/>
        <v>26177.58</v>
      </c>
      <c r="AA6556" s="13">
        <f t="shared" si="825"/>
        <v>2908.619999999999</v>
      </c>
      <c r="AB6556" s="13">
        <f t="shared" si="832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3264</v>
      </c>
      <c r="AI6556" t="e">
        <v>#N/A</v>
      </c>
    </row>
    <row r="6557" spans="1:35" ht="14.25" hidden="1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1610</v>
      </c>
      <c r="F6557" s="65" t="s">
        <v>1610</v>
      </c>
      <c r="G6557" s="65" t="s">
        <v>1610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1623</v>
      </c>
      <c r="M6557" s="65"/>
      <c r="N6557" s="65" t="s">
        <v>40</v>
      </c>
      <c r="O6557" s="65" t="s">
        <v>72</v>
      </c>
      <c r="P6557" s="10">
        <v>0.85</v>
      </c>
      <c r="Q6557" s="162" t="s">
        <v>4170</v>
      </c>
      <c r="R6557" s="65" t="s">
        <v>3745</v>
      </c>
      <c r="S6557" s="13">
        <v>0</v>
      </c>
      <c r="T6557" s="13">
        <v>15000</v>
      </c>
      <c r="U6557" s="13">
        <v>13889.960000000001</v>
      </c>
      <c r="V6557" s="13">
        <f t="shared" si="831"/>
        <v>1110.0399999999991</v>
      </c>
      <c r="W6557" s="13">
        <f t="shared" si="828"/>
        <v>11806.466</v>
      </c>
      <c r="X6557" s="13"/>
      <c r="Y6557" s="13">
        <f t="shared" si="829"/>
        <v>0</v>
      </c>
      <c r="Z6557" s="14">
        <f t="shared" si="830"/>
        <v>11806.466</v>
      </c>
      <c r="AA6557" s="13">
        <f t="shared" si="825"/>
        <v>2083.4940000000006</v>
      </c>
      <c r="AB6557" s="13">
        <f t="shared" si="832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hidden="1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1610</v>
      </c>
      <c r="F6558" s="65" t="s">
        <v>1610</v>
      </c>
      <c r="G6558" s="65" t="s">
        <v>1610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1623</v>
      </c>
      <c r="M6558" s="65"/>
      <c r="N6558" s="65" t="s">
        <v>40</v>
      </c>
      <c r="O6558" s="65" t="s">
        <v>72</v>
      </c>
      <c r="P6558" s="10">
        <v>0.9</v>
      </c>
      <c r="Q6558" s="162" t="s">
        <v>4170</v>
      </c>
      <c r="R6558" s="65" t="s">
        <v>4039</v>
      </c>
      <c r="S6558" s="13">
        <v>3272.92</v>
      </c>
      <c r="T6558" s="13">
        <v>5000</v>
      </c>
      <c r="U6558" s="13">
        <v>8272.92</v>
      </c>
      <c r="V6558" s="13">
        <f t="shared" si="831"/>
        <v>0</v>
      </c>
      <c r="W6558" s="13">
        <f t="shared" si="828"/>
        <v>7445.6280000000006</v>
      </c>
      <c r="X6558" s="13"/>
      <c r="Y6558" s="13">
        <f t="shared" si="829"/>
        <v>0</v>
      </c>
      <c r="Z6558" s="14">
        <f t="shared" si="830"/>
        <v>7445.6280000000006</v>
      </c>
      <c r="AA6558" s="13">
        <f t="shared" si="825"/>
        <v>827.29199999999946</v>
      </c>
      <c r="AB6558" s="13">
        <f t="shared" si="832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3264</v>
      </c>
      <c r="AI6558" t="e">
        <v>#N/A</v>
      </c>
    </row>
    <row r="6559" spans="1:35" ht="14.25" hidden="1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1610</v>
      </c>
      <c r="F6559" s="65" t="s">
        <v>1610</v>
      </c>
      <c r="G6559" s="65" t="s">
        <v>1610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1625</v>
      </c>
      <c r="M6559" s="65"/>
      <c r="N6559" s="65" t="s">
        <v>40</v>
      </c>
      <c r="O6559" s="65" t="s">
        <v>72</v>
      </c>
      <c r="P6559" s="10">
        <v>0.9</v>
      </c>
      <c r="Q6559" s="162" t="s">
        <v>4171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1"/>
        <v>5818.6699999999983</v>
      </c>
      <c r="W6559" s="13">
        <f t="shared" si="828"/>
        <v>40096.35</v>
      </c>
      <c r="X6559" s="13"/>
      <c r="Y6559" s="13">
        <f t="shared" si="829"/>
        <v>0</v>
      </c>
      <c r="Z6559" s="14">
        <f t="shared" si="830"/>
        <v>40096.35</v>
      </c>
      <c r="AA6559" s="13">
        <f t="shared" si="825"/>
        <v>4455.1500000000015</v>
      </c>
      <c r="AB6559" s="13">
        <f t="shared" si="832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3264</v>
      </c>
      <c r="AI6559" t="e">
        <v>#N/A</v>
      </c>
    </row>
    <row r="6560" spans="1:35" ht="14.25" hidden="1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1610</v>
      </c>
      <c r="F6560" s="65" t="s">
        <v>1610</v>
      </c>
      <c r="G6560" s="65" t="s">
        <v>1610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1626</v>
      </c>
      <c r="M6560" s="65"/>
      <c r="N6560" s="65" t="s">
        <v>40</v>
      </c>
      <c r="O6560" s="65" t="s">
        <v>72</v>
      </c>
      <c r="P6560" s="10">
        <v>0.85</v>
      </c>
      <c r="Q6560" s="162" t="s">
        <v>4172</v>
      </c>
      <c r="R6560" s="65" t="s">
        <v>4039</v>
      </c>
      <c r="S6560" s="13">
        <v>0</v>
      </c>
      <c r="T6560" s="13">
        <v>15000</v>
      </c>
      <c r="U6560" s="13">
        <v>10620.800000000003</v>
      </c>
      <c r="V6560" s="13">
        <f t="shared" si="831"/>
        <v>4379.1999999999971</v>
      </c>
      <c r="W6560" s="13">
        <f t="shared" si="828"/>
        <v>9027.6800000000021</v>
      </c>
      <c r="X6560" s="13"/>
      <c r="Y6560" s="13">
        <f t="shared" si="829"/>
        <v>0</v>
      </c>
      <c r="Z6560" s="14">
        <f t="shared" si="830"/>
        <v>9027.6800000000021</v>
      </c>
      <c r="AA6560" s="13">
        <f t="shared" si="825"/>
        <v>1593.1200000000008</v>
      </c>
      <c r="AB6560" s="13">
        <f t="shared" si="832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hidden="1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1610</v>
      </c>
      <c r="F6561" s="65" t="s">
        <v>1610</v>
      </c>
      <c r="G6561" s="65" t="s">
        <v>1610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1626</v>
      </c>
      <c r="M6561" s="65"/>
      <c r="N6561" s="65" t="s">
        <v>40</v>
      </c>
      <c r="O6561" s="65" t="s">
        <v>72</v>
      </c>
      <c r="P6561" s="10">
        <v>0.9</v>
      </c>
      <c r="Q6561" s="162" t="s">
        <v>4172</v>
      </c>
      <c r="R6561" s="65" t="s">
        <v>4039</v>
      </c>
      <c r="S6561" s="13">
        <v>2560.6999999999998</v>
      </c>
      <c r="T6561" s="13">
        <v>40000</v>
      </c>
      <c r="U6561" s="13">
        <v>42560.7</v>
      </c>
      <c r="V6561" s="13">
        <f t="shared" si="831"/>
        <v>0</v>
      </c>
      <c r="W6561" s="13">
        <f t="shared" si="828"/>
        <v>38304.629999999997</v>
      </c>
      <c r="X6561" s="13"/>
      <c r="Y6561" s="13">
        <f t="shared" si="829"/>
        <v>0</v>
      </c>
      <c r="Z6561" s="14">
        <f t="shared" si="830"/>
        <v>38304.629999999997</v>
      </c>
      <c r="AA6561" s="13">
        <f t="shared" si="825"/>
        <v>4256.07</v>
      </c>
      <c r="AB6561" s="13">
        <f t="shared" si="832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3264</v>
      </c>
      <c r="AI6561" t="e">
        <v>#N/A</v>
      </c>
    </row>
    <row r="6562" spans="1:35" ht="14.25" hidden="1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1610</v>
      </c>
      <c r="F6562" s="65" t="s">
        <v>1610</v>
      </c>
      <c r="G6562" s="65" t="s">
        <v>1610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1627</v>
      </c>
      <c r="M6562" s="65"/>
      <c r="N6562" s="65" t="s">
        <v>40</v>
      </c>
      <c r="O6562" s="65" t="s">
        <v>72</v>
      </c>
      <c r="P6562" s="10">
        <v>0.85</v>
      </c>
      <c r="Q6562" s="162" t="s">
        <v>4173</v>
      </c>
      <c r="R6562" s="65" t="s">
        <v>3745</v>
      </c>
      <c r="S6562" s="13">
        <v>0</v>
      </c>
      <c r="T6562" s="13">
        <v>10000</v>
      </c>
      <c r="U6562" s="13">
        <v>142.84999999999854</v>
      </c>
      <c r="V6562" s="13">
        <f t="shared" si="831"/>
        <v>9857.1500000000015</v>
      </c>
      <c r="W6562" s="13">
        <f t="shared" si="828"/>
        <v>121.42249999999876</v>
      </c>
      <c r="X6562" s="13"/>
      <c r="Y6562" s="13">
        <f t="shared" si="829"/>
        <v>0</v>
      </c>
      <c r="Z6562" s="14">
        <f t="shared" si="830"/>
        <v>121.42249999999876</v>
      </c>
      <c r="AA6562" s="13">
        <f t="shared" si="825"/>
        <v>21.427499999999782</v>
      </c>
      <c r="AB6562" s="13">
        <f t="shared" si="832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hidden="1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4174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1"/>
        <v>14256.590000000011</v>
      </c>
      <c r="W6563" s="13">
        <f t="shared" si="828"/>
        <v>64647.94117647058</v>
      </c>
      <c r="X6563" s="13"/>
      <c r="Y6563" s="13">
        <f t="shared" si="829"/>
        <v>0</v>
      </c>
      <c r="Z6563" s="14">
        <f t="shared" si="830"/>
        <v>64647.94117647058</v>
      </c>
      <c r="AA6563" s="13">
        <f t="shared" si="825"/>
        <v>1292.9588235294141</v>
      </c>
      <c r="AB6563" s="13">
        <f t="shared" si="832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3264</v>
      </c>
      <c r="AI6563" t="e">
        <v>#N/A</v>
      </c>
    </row>
    <row r="6564" spans="1:35" ht="14.25" hidden="1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1644</v>
      </c>
      <c r="F6564" s="65" t="s">
        <v>1644</v>
      </c>
      <c r="G6564" s="65" t="s">
        <v>1644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1644</v>
      </c>
      <c r="M6564" s="65"/>
      <c r="N6564" s="65" t="s">
        <v>40</v>
      </c>
      <c r="O6564" s="65" t="s">
        <v>80</v>
      </c>
      <c r="P6564" s="10">
        <v>0</v>
      </c>
      <c r="Q6564" s="162" t="s">
        <v>4175</v>
      </c>
      <c r="R6564" s="65"/>
      <c r="S6564" s="13">
        <v>0</v>
      </c>
      <c r="T6564" s="13">
        <v>10000</v>
      </c>
      <c r="U6564" s="13">
        <v>7009.2</v>
      </c>
      <c r="V6564" s="13">
        <f t="shared" si="831"/>
        <v>2990.8</v>
      </c>
      <c r="W6564" s="13">
        <f t="shared" si="828"/>
        <v>7009.2</v>
      </c>
      <c r="X6564" s="13"/>
      <c r="Y6564" s="13">
        <f t="shared" si="829"/>
        <v>0</v>
      </c>
      <c r="Z6564" s="14">
        <f t="shared" si="830"/>
        <v>7009.2</v>
      </c>
      <c r="AA6564" s="13">
        <f t="shared" si="825"/>
        <v>0</v>
      </c>
      <c r="AB6564" s="13">
        <f t="shared" si="832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3264</v>
      </c>
      <c r="AI6564" t="e">
        <v>#N/A</v>
      </c>
    </row>
    <row r="6565" spans="1:35" ht="14.25" hidden="1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1645</v>
      </c>
      <c r="F6565" s="65" t="s">
        <v>1645</v>
      </c>
      <c r="G6565" s="65" t="s">
        <v>1645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1645</v>
      </c>
      <c r="M6565" s="65"/>
      <c r="N6565" s="65" t="s">
        <v>40</v>
      </c>
      <c r="O6565" s="65" t="s">
        <v>80</v>
      </c>
      <c r="P6565" s="10">
        <v>0</v>
      </c>
      <c r="Q6565" s="162" t="s">
        <v>4176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1"/>
        <v>30876.200000000012</v>
      </c>
      <c r="W6565" s="13">
        <f t="shared" si="828"/>
        <v>79918.399999999994</v>
      </c>
      <c r="X6565" s="13"/>
      <c r="Y6565" s="13">
        <f t="shared" si="829"/>
        <v>0</v>
      </c>
      <c r="Z6565" s="14">
        <f t="shared" si="830"/>
        <v>79918.399999999994</v>
      </c>
      <c r="AA6565" s="13">
        <f t="shared" si="825"/>
        <v>0</v>
      </c>
      <c r="AB6565" s="13">
        <f t="shared" si="832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3264</v>
      </c>
      <c r="AI6565" t="e">
        <v>#N/A</v>
      </c>
    </row>
    <row r="6566" spans="1:35" ht="14.25" hidden="1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2084</v>
      </c>
      <c r="F6566" s="65" t="s">
        <v>2085</v>
      </c>
      <c r="G6566" s="65" t="s">
        <v>2084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2084</v>
      </c>
      <c r="M6566" s="65"/>
      <c r="N6566" s="65" t="s">
        <v>40</v>
      </c>
      <c r="O6566" s="65" t="s">
        <v>80</v>
      </c>
      <c r="P6566" s="10">
        <v>0</v>
      </c>
      <c r="Q6566" s="162" t="s">
        <v>4177</v>
      </c>
      <c r="R6566" s="65"/>
      <c r="S6566" s="13">
        <v>0</v>
      </c>
      <c r="T6566" s="13">
        <v>10000</v>
      </c>
      <c r="U6566" s="13">
        <v>1972.56</v>
      </c>
      <c r="V6566" s="13">
        <f t="shared" si="831"/>
        <v>8027.4400000000005</v>
      </c>
      <c r="W6566" s="13">
        <f t="shared" si="828"/>
        <v>1972.56</v>
      </c>
      <c r="X6566" s="13"/>
      <c r="Y6566" s="13">
        <f t="shared" si="829"/>
        <v>0</v>
      </c>
      <c r="Z6566" s="14">
        <f t="shared" si="830"/>
        <v>1972.56</v>
      </c>
      <c r="AA6566" s="13">
        <f t="shared" si="825"/>
        <v>0</v>
      </c>
      <c r="AB6566" s="13">
        <f t="shared" si="832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3264</v>
      </c>
      <c r="AI6566" t="e">
        <v>#N/A</v>
      </c>
    </row>
    <row r="6567" spans="1:35" ht="14.25" hidden="1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1648</v>
      </c>
      <c r="F6567" s="65" t="s">
        <v>1649</v>
      </c>
      <c r="G6567" s="65" t="s">
        <v>1648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1648</v>
      </c>
      <c r="M6567" s="65"/>
      <c r="N6567" s="65" t="s">
        <v>40</v>
      </c>
      <c r="O6567" s="65" t="s">
        <v>80</v>
      </c>
      <c r="P6567" s="10">
        <v>0</v>
      </c>
      <c r="Q6567" s="162" t="s">
        <v>4178</v>
      </c>
      <c r="R6567" s="65"/>
      <c r="S6567" s="13">
        <v>4317.09</v>
      </c>
      <c r="T6567" s="13">
        <v>10000</v>
      </c>
      <c r="U6567" s="13">
        <v>8761.6</v>
      </c>
      <c r="V6567" s="13">
        <f t="shared" si="831"/>
        <v>5555.49</v>
      </c>
      <c r="W6567" s="13">
        <f t="shared" si="828"/>
        <v>8761.6</v>
      </c>
      <c r="X6567" s="13"/>
      <c r="Y6567" s="13">
        <f t="shared" si="829"/>
        <v>0</v>
      </c>
      <c r="Z6567" s="14">
        <f t="shared" si="830"/>
        <v>8761.6</v>
      </c>
      <c r="AA6567" s="13">
        <f t="shared" si="825"/>
        <v>0</v>
      </c>
      <c r="AB6567" s="13">
        <f t="shared" si="832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3264</v>
      </c>
      <c r="AI6567" t="e">
        <v>#N/A</v>
      </c>
    </row>
    <row r="6568" spans="1:35" ht="14.25" hidden="1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1650</v>
      </c>
      <c r="F6568" s="65" t="s">
        <v>1650</v>
      </c>
      <c r="G6568" s="65" t="s">
        <v>1650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1651</v>
      </c>
      <c r="M6568" s="65"/>
      <c r="N6568" s="65" t="s">
        <v>40</v>
      </c>
      <c r="O6568" s="65" t="s">
        <v>41</v>
      </c>
      <c r="P6568" s="10">
        <v>0.01</v>
      </c>
      <c r="Q6568" s="162" t="s">
        <v>4179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1"/>
        <v>87175.819999999978</v>
      </c>
      <c r="W6568" s="13">
        <f t="shared" si="828"/>
        <v>52730.297029702968</v>
      </c>
      <c r="X6568" s="13"/>
      <c r="Y6568" s="13">
        <f t="shared" si="829"/>
        <v>0</v>
      </c>
      <c r="Z6568" s="14">
        <f t="shared" si="830"/>
        <v>52730.297029702968</v>
      </c>
      <c r="AA6568" s="13">
        <f t="shared" si="825"/>
        <v>527.3029702970307</v>
      </c>
      <c r="AB6568" s="13">
        <f t="shared" si="832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3264</v>
      </c>
      <c r="AI6568" t="e">
        <v>#N/A</v>
      </c>
    </row>
    <row r="6569" spans="1:35" ht="14.25" hidden="1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1652</v>
      </c>
      <c r="F6569" s="65" t="s">
        <v>1652</v>
      </c>
      <c r="G6569" s="65" t="s">
        <v>1652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3547</v>
      </c>
      <c r="M6569" s="65"/>
      <c r="N6569" s="65" t="s">
        <v>40</v>
      </c>
      <c r="O6569" s="65" t="s">
        <v>80</v>
      </c>
      <c r="P6569" s="10">
        <v>0</v>
      </c>
      <c r="Q6569" s="162" t="s">
        <v>4180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1"/>
        <v>0</v>
      </c>
      <c r="W6569" s="13">
        <f t="shared" si="828"/>
        <v>8546.1</v>
      </c>
      <c r="X6569" s="13"/>
      <c r="Y6569" s="13">
        <f t="shared" si="829"/>
        <v>0</v>
      </c>
      <c r="Z6569" s="13"/>
      <c r="AA6569" s="13">
        <f t="shared" si="825"/>
        <v>0</v>
      </c>
      <c r="AB6569" s="13">
        <f t="shared" si="832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3264</v>
      </c>
      <c r="AI6569">
        <v>83</v>
      </c>
    </row>
    <row r="6570" spans="1:35" ht="14.25" hidden="1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1652</v>
      </c>
      <c r="F6570" s="65" t="s">
        <v>1652</v>
      </c>
      <c r="G6570" s="65" t="s">
        <v>1652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1653</v>
      </c>
      <c r="M6570" s="65"/>
      <c r="N6570" s="65" t="s">
        <v>40</v>
      </c>
      <c r="O6570" s="65" t="s">
        <v>80</v>
      </c>
      <c r="P6570" s="10">
        <v>0</v>
      </c>
      <c r="Q6570" s="162" t="s">
        <v>4181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1"/>
        <v>6915.4000000000015</v>
      </c>
      <c r="W6570" s="13">
        <f t="shared" si="828"/>
        <v>19396.599999999999</v>
      </c>
      <c r="X6570" s="13"/>
      <c r="Y6570" s="13">
        <f t="shared" si="829"/>
        <v>0</v>
      </c>
      <c r="Z6570" s="13"/>
      <c r="AA6570" s="13">
        <f t="shared" si="825"/>
        <v>0</v>
      </c>
      <c r="AB6570" s="13">
        <f t="shared" si="832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3264</v>
      </c>
      <c r="AI6570">
        <v>83</v>
      </c>
    </row>
    <row r="6571" spans="1:35" ht="14.25" hidden="1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1652</v>
      </c>
      <c r="F6571" s="65" t="s">
        <v>1652</v>
      </c>
      <c r="G6571" s="65" t="s">
        <v>1652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3549</v>
      </c>
      <c r="M6571" s="65"/>
      <c r="N6571" s="65" t="s">
        <v>40</v>
      </c>
      <c r="O6571" s="65" t="s">
        <v>80</v>
      </c>
      <c r="P6571" s="10">
        <v>0</v>
      </c>
      <c r="Q6571" s="162" t="s">
        <v>4182</v>
      </c>
      <c r="R6571" s="65"/>
      <c r="S6571" s="13">
        <v>0</v>
      </c>
      <c r="T6571" s="13">
        <v>13723.1</v>
      </c>
      <c r="U6571" s="13">
        <v>11200</v>
      </c>
      <c r="V6571" s="13">
        <f t="shared" si="831"/>
        <v>2523.1000000000004</v>
      </c>
      <c r="W6571" s="13">
        <f t="shared" si="828"/>
        <v>11200</v>
      </c>
      <c r="X6571" s="13"/>
      <c r="Y6571" s="13">
        <f t="shared" si="829"/>
        <v>0</v>
      </c>
      <c r="Z6571" s="13"/>
      <c r="AA6571" s="13">
        <f t="shared" si="825"/>
        <v>0</v>
      </c>
      <c r="AB6571" s="13">
        <f t="shared" si="832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3264</v>
      </c>
      <c r="AI6571">
        <v>83</v>
      </c>
    </row>
    <row r="6572" spans="1:35" ht="14.25" hidden="1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3544</v>
      </c>
      <c r="M6572" s="65"/>
      <c r="N6572" s="65" t="s">
        <v>40</v>
      </c>
      <c r="O6572" s="65" t="s">
        <v>41</v>
      </c>
      <c r="P6572" s="10">
        <v>0.03</v>
      </c>
      <c r="Q6572" s="162" t="s">
        <v>4183</v>
      </c>
      <c r="R6572" s="65"/>
      <c r="S6572" s="13">
        <v>10000</v>
      </c>
      <c r="T6572" s="13">
        <v>10000</v>
      </c>
      <c r="U6572" s="13">
        <v>14417.49</v>
      </c>
      <c r="V6572" s="13">
        <f t="shared" si="831"/>
        <v>5582.51</v>
      </c>
      <c r="W6572" s="13">
        <f t="shared" si="828"/>
        <v>13997.563106796117</v>
      </c>
      <c r="X6572" s="13"/>
      <c r="Y6572" s="13">
        <f t="shared" si="829"/>
        <v>0</v>
      </c>
      <c r="Z6572" s="14">
        <f t="shared" ref="Z6572:Z6616" si="833">W6572+X6572</f>
        <v>13997.563106796117</v>
      </c>
      <c r="AA6572" s="13">
        <f t="shared" si="825"/>
        <v>419.92689320388308</v>
      </c>
      <c r="AB6572" s="13">
        <f t="shared" si="832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3264</v>
      </c>
      <c r="AI6572" t="e">
        <v>#N/A</v>
      </c>
    </row>
    <row r="6573" spans="1:35" ht="14.25" hidden="1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4184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1"/>
        <v>34394.370000000003</v>
      </c>
      <c r="W6573" s="13">
        <f t="shared" si="828"/>
        <v>24517.71</v>
      </c>
      <c r="X6573" s="13"/>
      <c r="Y6573" s="13">
        <f t="shared" si="829"/>
        <v>0</v>
      </c>
      <c r="Z6573" s="14">
        <f t="shared" si="833"/>
        <v>24517.71</v>
      </c>
      <c r="AA6573" s="13">
        <f t="shared" si="825"/>
        <v>0</v>
      </c>
      <c r="AB6573" s="13">
        <f t="shared" si="832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3264</v>
      </c>
      <c r="AI6573" t="e">
        <v>#N/A</v>
      </c>
    </row>
    <row r="6574" spans="1:35" ht="14.25" hidden="1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1666</v>
      </c>
      <c r="F6574" s="65" t="s">
        <v>1667</v>
      </c>
      <c r="G6574" s="65" t="s">
        <v>1666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1668</v>
      </c>
      <c r="M6574" s="65"/>
      <c r="N6574" s="65" t="s">
        <v>40</v>
      </c>
      <c r="O6574" s="65" t="s">
        <v>41</v>
      </c>
      <c r="P6574" s="10">
        <v>0.02</v>
      </c>
      <c r="Q6574" s="162" t="s">
        <v>4185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1"/>
        <v>50451.96</v>
      </c>
      <c r="W6574" s="13">
        <f t="shared" si="828"/>
        <v>62484.303921568622</v>
      </c>
      <c r="X6574" s="13"/>
      <c r="Y6574" s="13">
        <f t="shared" si="829"/>
        <v>0</v>
      </c>
      <c r="Z6574" s="14">
        <f t="shared" si="833"/>
        <v>62484.303921568622</v>
      </c>
      <c r="AA6574" s="13">
        <f t="shared" si="825"/>
        <v>1249.6860784313758</v>
      </c>
      <c r="AB6574" s="13">
        <f t="shared" si="832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3264</v>
      </c>
      <c r="AI6574" t="e">
        <v>#N/A</v>
      </c>
    </row>
    <row r="6575" spans="1:35" ht="14.25" hidden="1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4186</v>
      </c>
      <c r="F6575" s="65" t="s">
        <v>4186</v>
      </c>
      <c r="G6575" s="65" t="s">
        <v>4186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4187</v>
      </c>
      <c r="M6575" s="65"/>
      <c r="N6575" s="65" t="s">
        <v>40</v>
      </c>
      <c r="O6575" s="65" t="s">
        <v>80</v>
      </c>
      <c r="P6575" s="10">
        <v>0</v>
      </c>
      <c r="Q6575" s="162" t="s">
        <v>4188</v>
      </c>
      <c r="R6575" s="65"/>
      <c r="S6575" s="13">
        <v>0</v>
      </c>
      <c r="T6575" s="13">
        <v>10000</v>
      </c>
      <c r="U6575" s="13">
        <v>2444.4</v>
      </c>
      <c r="V6575" s="13">
        <f t="shared" si="831"/>
        <v>7555.6</v>
      </c>
      <c r="W6575" s="13">
        <f t="shared" si="828"/>
        <v>2444.4</v>
      </c>
      <c r="X6575" s="13"/>
      <c r="Y6575" s="13">
        <f t="shared" si="829"/>
        <v>0</v>
      </c>
      <c r="Z6575" s="14">
        <f t="shared" si="833"/>
        <v>2444.4</v>
      </c>
      <c r="AA6575" s="13">
        <f t="shared" si="825"/>
        <v>0</v>
      </c>
      <c r="AB6575" s="13">
        <f t="shared" si="832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3264</v>
      </c>
      <c r="AI6575" t="e">
        <v>#N/A</v>
      </c>
    </row>
    <row r="6576" spans="1:35" ht="14.25" hidden="1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1685</v>
      </c>
      <c r="F6576" s="65" t="s">
        <v>1685</v>
      </c>
      <c r="G6576" s="65" t="s">
        <v>1685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1681</v>
      </c>
      <c r="M6576" s="65"/>
      <c r="N6576" s="65" t="s">
        <v>40</v>
      </c>
      <c r="O6576" s="65" t="s">
        <v>41</v>
      </c>
      <c r="P6576" s="10">
        <v>0.01</v>
      </c>
      <c r="Q6576" s="162" t="s">
        <v>4189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1"/>
        <v>1005.7999999999993</v>
      </c>
      <c r="W6576" s="13">
        <f t="shared" si="828"/>
        <v>13293.663366336634</v>
      </c>
      <c r="X6576" s="13"/>
      <c r="Y6576" s="13">
        <f t="shared" si="829"/>
        <v>0</v>
      </c>
      <c r="Z6576" s="14">
        <f t="shared" si="833"/>
        <v>13293.663366336634</v>
      </c>
      <c r="AA6576" s="13">
        <f t="shared" si="825"/>
        <v>132.93663366336659</v>
      </c>
      <c r="AB6576" s="13">
        <f t="shared" si="832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3264</v>
      </c>
      <c r="AI6576" t="e">
        <v>#N/A</v>
      </c>
    </row>
    <row r="6577" spans="1:35" ht="14.25" hidden="1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1686</v>
      </c>
      <c r="F6577" s="65" t="s">
        <v>1686</v>
      </c>
      <c r="G6577" s="65" t="s">
        <v>1686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3550</v>
      </c>
      <c r="M6577" s="65"/>
      <c r="N6577" s="65" t="s">
        <v>40</v>
      </c>
      <c r="O6577" s="65" t="s">
        <v>41</v>
      </c>
      <c r="P6577" s="10">
        <v>0.02</v>
      </c>
      <c r="Q6577" s="162" t="s">
        <v>4190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1"/>
        <v>14651.800000000001</v>
      </c>
      <c r="W6577" s="13">
        <f t="shared" si="828"/>
        <v>4173.4313725490192</v>
      </c>
      <c r="X6577" s="13"/>
      <c r="Y6577" s="13">
        <f t="shared" si="829"/>
        <v>0</v>
      </c>
      <c r="Z6577" s="14">
        <f t="shared" si="833"/>
        <v>4173.4313725490192</v>
      </c>
      <c r="AA6577" s="13">
        <f t="shared" ref="AA6577:AA6614" si="834">U6577-W6577</f>
        <v>83.468627450980421</v>
      </c>
      <c r="AB6577" s="13">
        <f t="shared" si="832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3264</v>
      </c>
      <c r="AI6577" t="e">
        <v>#N/A</v>
      </c>
    </row>
    <row r="6578" spans="1:35" ht="14.25" hidden="1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1686</v>
      </c>
      <c r="F6578" s="65" t="s">
        <v>1686</v>
      </c>
      <c r="G6578" s="65" t="s">
        <v>1686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4191</v>
      </c>
      <c r="M6578" s="65"/>
      <c r="N6578" s="65" t="s">
        <v>40</v>
      </c>
      <c r="O6578" s="65" t="s">
        <v>41</v>
      </c>
      <c r="P6578" s="10">
        <v>0.02</v>
      </c>
      <c r="Q6578" s="162" t="s">
        <v>4192</v>
      </c>
      <c r="R6578" s="65"/>
      <c r="S6578" s="13">
        <v>0</v>
      </c>
      <c r="T6578" s="13">
        <v>10200</v>
      </c>
      <c r="U6578" s="13">
        <v>8070.9</v>
      </c>
      <c r="V6578" s="13">
        <f t="shared" si="831"/>
        <v>2129.1000000000004</v>
      </c>
      <c r="W6578" s="13">
        <f t="shared" si="828"/>
        <v>7912.6470588235288</v>
      </c>
      <c r="X6578" s="13"/>
      <c r="Y6578" s="13">
        <f t="shared" si="829"/>
        <v>0</v>
      </c>
      <c r="Z6578" s="14">
        <f t="shared" si="833"/>
        <v>7912.6470588235288</v>
      </c>
      <c r="AA6578" s="13">
        <f t="shared" si="834"/>
        <v>158.25294117647081</v>
      </c>
      <c r="AB6578" s="13">
        <f t="shared" si="832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3264</v>
      </c>
      <c r="AI6578" t="e">
        <v>#N/A</v>
      </c>
    </row>
    <row r="6579" spans="1:35" ht="14.25" hidden="1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1686</v>
      </c>
      <c r="F6579" s="65" t="s">
        <v>1686</v>
      </c>
      <c r="G6579" s="65" t="s">
        <v>1686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1687</v>
      </c>
      <c r="M6579" s="65"/>
      <c r="N6579" s="65" t="s">
        <v>40</v>
      </c>
      <c r="O6579" s="65" t="s">
        <v>41</v>
      </c>
      <c r="P6579" s="10">
        <v>0.02</v>
      </c>
      <c r="Q6579" s="162" t="s">
        <v>4193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1"/>
        <v>8281.8999999999978</v>
      </c>
      <c r="W6579" s="13">
        <f t="shared" si="828"/>
        <v>21448.921568627451</v>
      </c>
      <c r="X6579" s="13"/>
      <c r="Y6579" s="13">
        <f t="shared" si="829"/>
        <v>0</v>
      </c>
      <c r="Z6579" s="14">
        <f t="shared" si="833"/>
        <v>21448.921568627451</v>
      </c>
      <c r="AA6579" s="13">
        <f t="shared" si="834"/>
        <v>428.9784313725504</v>
      </c>
      <c r="AB6579" s="13">
        <f t="shared" si="832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3264</v>
      </c>
      <c r="AI6579" t="e">
        <v>#N/A</v>
      </c>
    </row>
    <row r="6580" spans="1:35" ht="14.25" hidden="1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1686</v>
      </c>
      <c r="F6580" s="65" t="s">
        <v>1686</v>
      </c>
      <c r="G6580" s="65" t="s">
        <v>1686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4194</v>
      </c>
      <c r="M6580" s="65"/>
      <c r="N6580" s="65" t="s">
        <v>40</v>
      </c>
      <c r="O6580" s="65" t="s">
        <v>41</v>
      </c>
      <c r="P6580" s="10">
        <v>0.02</v>
      </c>
      <c r="Q6580" s="162" t="s">
        <v>4195</v>
      </c>
      <c r="R6580" s="65"/>
      <c r="S6580" s="13">
        <v>0</v>
      </c>
      <c r="T6580" s="13">
        <v>10200</v>
      </c>
      <c r="U6580" s="13">
        <v>8293.1</v>
      </c>
      <c r="V6580" s="13">
        <f t="shared" si="831"/>
        <v>1906.8999999999996</v>
      </c>
      <c r="W6580" s="13">
        <f t="shared" si="828"/>
        <v>8130.4901960784318</v>
      </c>
      <c r="X6580" s="13"/>
      <c r="Y6580" s="13">
        <f t="shared" si="829"/>
        <v>0</v>
      </c>
      <c r="Z6580" s="14">
        <f t="shared" si="833"/>
        <v>8130.4901960784318</v>
      </c>
      <c r="AA6580" s="13">
        <f t="shared" si="834"/>
        <v>162.60980392156853</v>
      </c>
      <c r="AB6580" s="13">
        <f t="shared" si="832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3264</v>
      </c>
      <c r="AI6580" t="e">
        <v>#N/A</v>
      </c>
    </row>
    <row r="6581" spans="1:35" ht="14.25" hidden="1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1690</v>
      </c>
      <c r="F6581" s="65" t="s">
        <v>1690</v>
      </c>
      <c r="G6581" s="65" t="s">
        <v>1690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1688</v>
      </c>
      <c r="M6581" s="65"/>
      <c r="N6581" s="65" t="s">
        <v>40</v>
      </c>
      <c r="O6581" s="65" t="s">
        <v>41</v>
      </c>
      <c r="P6581" s="10">
        <v>0.03</v>
      </c>
      <c r="Q6581" s="162" t="s">
        <v>4196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1"/>
        <v>20113.360000000004</v>
      </c>
      <c r="W6581" s="13">
        <f t="shared" si="828"/>
        <v>28170.679611650485</v>
      </c>
      <c r="X6581" s="13"/>
      <c r="Y6581" s="13">
        <f t="shared" si="829"/>
        <v>0</v>
      </c>
      <c r="Z6581" s="14">
        <f t="shared" si="833"/>
        <v>28170.679611650485</v>
      </c>
      <c r="AA6581" s="13">
        <f t="shared" si="834"/>
        <v>845.12038834951454</v>
      </c>
      <c r="AB6581" s="13">
        <f t="shared" si="832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3264</v>
      </c>
      <c r="AI6581" t="e">
        <v>#N/A</v>
      </c>
    </row>
    <row r="6582" spans="1:35" ht="14.25" hidden="1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1696</v>
      </c>
      <c r="F6582" s="65" t="s">
        <v>1696</v>
      </c>
      <c r="G6582" s="65" t="s">
        <v>1696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1697</v>
      </c>
      <c r="M6582" s="65"/>
      <c r="N6582" s="65" t="s">
        <v>40</v>
      </c>
      <c r="O6582" s="65" t="s">
        <v>80</v>
      </c>
      <c r="P6582" s="10">
        <v>0</v>
      </c>
      <c r="Q6582" s="162" t="s">
        <v>4197</v>
      </c>
      <c r="R6582" s="65" t="s">
        <v>4039</v>
      </c>
      <c r="S6582" s="13">
        <v>10310.6</v>
      </c>
      <c r="T6582" s="13">
        <v>50000</v>
      </c>
      <c r="U6582" s="13">
        <v>16445.009999999998</v>
      </c>
      <c r="V6582" s="13">
        <f t="shared" si="831"/>
        <v>43865.59</v>
      </c>
      <c r="W6582" s="13">
        <f t="shared" si="828"/>
        <v>16445.009999999998</v>
      </c>
      <c r="X6582" s="13"/>
      <c r="Y6582" s="13">
        <f t="shared" si="829"/>
        <v>0</v>
      </c>
      <c r="Z6582" s="14">
        <f t="shared" si="833"/>
        <v>16445.009999999998</v>
      </c>
      <c r="AA6582" s="13">
        <f t="shared" si="834"/>
        <v>0</v>
      </c>
      <c r="AB6582" s="13">
        <f t="shared" si="832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3264</v>
      </c>
      <c r="AI6582" t="e">
        <v>#N/A</v>
      </c>
    </row>
    <row r="6583" spans="1:35" ht="14.25" hidden="1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4198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1"/>
        <v>41821.930000000008</v>
      </c>
      <c r="W6583" s="13">
        <f t="shared" si="828"/>
        <v>85329.4</v>
      </c>
      <c r="X6583" s="13"/>
      <c r="Y6583" s="13">
        <f t="shared" si="829"/>
        <v>0</v>
      </c>
      <c r="Z6583" s="14">
        <f t="shared" si="833"/>
        <v>85329.4</v>
      </c>
      <c r="AA6583" s="13">
        <f t="shared" si="834"/>
        <v>0</v>
      </c>
      <c r="AB6583" s="13">
        <f t="shared" si="832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3264</v>
      </c>
      <c r="AI6583" t="e">
        <v>#N/A</v>
      </c>
    </row>
    <row r="6584" spans="1:35" ht="14.25" hidden="1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1701</v>
      </c>
      <c r="F6584" s="65" t="s">
        <v>1701</v>
      </c>
      <c r="G6584" s="65" t="s">
        <v>1701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1702</v>
      </c>
      <c r="M6584" s="65"/>
      <c r="N6584" s="65" t="s">
        <v>40</v>
      </c>
      <c r="O6584" s="65" t="s">
        <v>41</v>
      </c>
      <c r="P6584" s="10">
        <v>0.01</v>
      </c>
      <c r="Q6584" s="162" t="s">
        <v>4199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1"/>
        <v>29775.299999999988</v>
      </c>
      <c r="W6584" s="13">
        <f t="shared" si="828"/>
        <v>321142.57425742573</v>
      </c>
      <c r="X6584" s="13"/>
      <c r="Y6584" s="13">
        <f t="shared" si="829"/>
        <v>0</v>
      </c>
      <c r="Z6584" s="14">
        <f t="shared" si="833"/>
        <v>321142.57425742573</v>
      </c>
      <c r="AA6584" s="13">
        <f t="shared" si="834"/>
        <v>3211.425742574269</v>
      </c>
      <c r="AB6584" s="13">
        <f t="shared" si="832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3264</v>
      </c>
      <c r="AI6584" t="e">
        <v>#N/A</v>
      </c>
    </row>
    <row r="6585" spans="1:35" ht="14.25" hidden="1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1709</v>
      </c>
      <c r="F6585" s="65" t="s">
        <v>1709</v>
      </c>
      <c r="G6585" s="65" t="s">
        <v>1709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1710</v>
      </c>
      <c r="M6585" s="65"/>
      <c r="N6585" s="65" t="s">
        <v>40</v>
      </c>
      <c r="O6585" s="65" t="s">
        <v>41</v>
      </c>
      <c r="P6585" s="10">
        <v>0.02</v>
      </c>
      <c r="Q6585" s="162" t="s">
        <v>4200</v>
      </c>
      <c r="R6585" s="65"/>
      <c r="S6585" s="13">
        <v>0</v>
      </c>
      <c r="T6585" s="13">
        <v>0</v>
      </c>
      <c r="U6585" s="13"/>
      <c r="V6585" s="13">
        <f t="shared" si="831"/>
        <v>0</v>
      </c>
      <c r="W6585" s="13">
        <f t="shared" si="828"/>
        <v>0</v>
      </c>
      <c r="X6585" s="13"/>
      <c r="Y6585" s="13">
        <f t="shared" si="829"/>
        <v>0</v>
      </c>
      <c r="Z6585" s="14">
        <f t="shared" si="833"/>
        <v>0</v>
      </c>
      <c r="AA6585" s="13">
        <f t="shared" si="834"/>
        <v>0</v>
      </c>
      <c r="AB6585" s="13">
        <f t="shared" si="832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3264</v>
      </c>
      <c r="AI6585" t="e">
        <v>#N/A</v>
      </c>
    </row>
    <row r="6586" spans="1:35" ht="14.25" hidden="1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1720</v>
      </c>
      <c r="M6586" s="65"/>
      <c r="N6586" s="65" t="s">
        <v>40</v>
      </c>
      <c r="O6586" s="65" t="s">
        <v>41</v>
      </c>
      <c r="P6586" s="10">
        <v>0.02</v>
      </c>
      <c r="Q6586" s="162" t="s">
        <v>4201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1"/>
        <v>4493.8100000000013</v>
      </c>
      <c r="W6586" s="13">
        <f t="shared" si="828"/>
        <v>16237.999999999998</v>
      </c>
      <c r="X6586" s="13"/>
      <c r="Y6586" s="13">
        <f t="shared" si="829"/>
        <v>0</v>
      </c>
      <c r="Z6586" s="14">
        <f t="shared" si="833"/>
        <v>16237.999999999998</v>
      </c>
      <c r="AA6586" s="13">
        <f t="shared" si="834"/>
        <v>324.76000000000022</v>
      </c>
      <c r="AB6586" s="13">
        <f t="shared" si="832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3264</v>
      </c>
      <c r="AI6586" t="e">
        <v>#N/A</v>
      </c>
    </row>
    <row r="6587" spans="1:35" ht="14.25" hidden="1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4202</v>
      </c>
      <c r="R6587" s="65"/>
      <c r="S6587" s="13">
        <v>0</v>
      </c>
      <c r="T6587" s="13">
        <v>30000</v>
      </c>
      <c r="U6587" s="13">
        <v>23652.84</v>
      </c>
      <c r="V6587" s="13">
        <f t="shared" si="831"/>
        <v>6347.16</v>
      </c>
      <c r="W6587" s="13">
        <f t="shared" si="828"/>
        <v>23652.84</v>
      </c>
      <c r="X6587" s="13"/>
      <c r="Y6587" s="13">
        <f t="shared" si="829"/>
        <v>0</v>
      </c>
      <c r="Z6587" s="14">
        <f t="shared" si="833"/>
        <v>23652.84</v>
      </c>
      <c r="AA6587" s="13">
        <f t="shared" si="834"/>
        <v>0</v>
      </c>
      <c r="AB6587" s="13">
        <f t="shared" si="832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3264</v>
      </c>
      <c r="AI6587" t="e">
        <v>#N/A</v>
      </c>
    </row>
    <row r="6588" spans="1:35" ht="14.25" hidden="1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4203</v>
      </c>
      <c r="R6588" s="65"/>
      <c r="S6588" s="13">
        <v>2692.5</v>
      </c>
      <c r="T6588" s="13">
        <v>50000</v>
      </c>
      <c r="U6588" s="13">
        <v>15437.5</v>
      </c>
      <c r="V6588" s="13">
        <f t="shared" si="831"/>
        <v>37255</v>
      </c>
      <c r="W6588" s="13">
        <f t="shared" si="828"/>
        <v>15437.5</v>
      </c>
      <c r="X6588" s="13"/>
      <c r="Y6588" s="13">
        <f t="shared" si="829"/>
        <v>0</v>
      </c>
      <c r="Z6588" s="14">
        <f t="shared" si="833"/>
        <v>15437.5</v>
      </c>
      <c r="AA6588" s="13">
        <f t="shared" si="834"/>
        <v>0</v>
      </c>
      <c r="AB6588" s="13">
        <f t="shared" si="832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3264</v>
      </c>
      <c r="AI6588" t="e">
        <v>#N/A</v>
      </c>
    </row>
    <row r="6589" spans="1:35" ht="14.25" hidden="1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1724</v>
      </c>
      <c r="F6589" s="65" t="s">
        <v>1724</v>
      </c>
      <c r="G6589" s="65" t="s">
        <v>1724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1724</v>
      </c>
      <c r="M6589" s="65"/>
      <c r="N6589" s="65" t="s">
        <v>40</v>
      </c>
      <c r="O6589" s="65" t="s">
        <v>41</v>
      </c>
      <c r="P6589" s="10">
        <v>0.02</v>
      </c>
      <c r="Q6589" s="162" t="s">
        <v>4204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8"/>
        <v>0</v>
      </c>
      <c r="X6589" s="13"/>
      <c r="Y6589" s="13">
        <f t="shared" si="829"/>
        <v>0</v>
      </c>
      <c r="Z6589" s="14">
        <f t="shared" si="833"/>
        <v>0</v>
      </c>
      <c r="AA6589" s="13">
        <f t="shared" si="834"/>
        <v>0</v>
      </c>
      <c r="AB6589" s="13">
        <f t="shared" si="832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3264</v>
      </c>
      <c r="AI6589" t="e">
        <v>#N/A</v>
      </c>
    </row>
    <row r="6590" spans="1:35" ht="14.25" hidden="1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1724</v>
      </c>
      <c r="F6590" s="65" t="s">
        <v>1724</v>
      </c>
      <c r="G6590" s="65" t="s">
        <v>1724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1725</v>
      </c>
      <c r="M6590" s="65"/>
      <c r="N6590" s="65" t="s">
        <v>40</v>
      </c>
      <c r="O6590" s="65" t="s">
        <v>80</v>
      </c>
      <c r="P6590" s="10">
        <v>0</v>
      </c>
      <c r="Q6590" s="162" t="s">
        <v>4205</v>
      </c>
      <c r="R6590" s="65"/>
      <c r="S6590" s="13">
        <v>0</v>
      </c>
      <c r="T6590" s="13">
        <v>0</v>
      </c>
      <c r="U6590" s="13">
        <v>0</v>
      </c>
      <c r="V6590" s="13">
        <f t="shared" si="831"/>
        <v>0</v>
      </c>
      <c r="W6590" s="13">
        <f t="shared" si="828"/>
        <v>0</v>
      </c>
      <c r="X6590" s="13"/>
      <c r="Y6590" s="13">
        <f t="shared" si="829"/>
        <v>0</v>
      </c>
      <c r="Z6590" s="14">
        <f t="shared" si="833"/>
        <v>0</v>
      </c>
      <c r="AA6590" s="13">
        <f t="shared" si="834"/>
        <v>0</v>
      </c>
      <c r="AB6590" s="13">
        <f t="shared" si="832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3264</v>
      </c>
      <c r="AI6590" t="e">
        <v>#N/A</v>
      </c>
    </row>
    <row r="6591" spans="1:35" ht="14.25" hidden="1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1728</v>
      </c>
      <c r="F6591" s="65" t="s">
        <v>1728</v>
      </c>
      <c r="G6591" s="65" t="s">
        <v>1728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4206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1"/>
        <v>16863.46</v>
      </c>
      <c r="W6591" s="13">
        <f t="shared" ref="W6591:W6654" si="835">IF(O6591="返货",U6591/(1+P6591),IF(O6591="返现",U6591,IF(O6591="折扣",U6591*P6591,IF(O6591="无",U6591))))</f>
        <v>22604.58</v>
      </c>
      <c r="X6591" s="13"/>
      <c r="Y6591" s="13">
        <f t="shared" si="829"/>
        <v>0</v>
      </c>
      <c r="Z6591" s="14">
        <f t="shared" si="833"/>
        <v>22604.58</v>
      </c>
      <c r="AA6591" s="13">
        <f t="shared" si="834"/>
        <v>0</v>
      </c>
      <c r="AB6591" s="13">
        <f t="shared" si="832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3264</v>
      </c>
      <c r="AI6591" t="e">
        <v>#N/A</v>
      </c>
    </row>
    <row r="6592" spans="1:35" ht="14.25" hidden="1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1729</v>
      </c>
      <c r="F6592" s="65" t="s">
        <v>1729</v>
      </c>
      <c r="G6592" s="65" t="s">
        <v>1729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1730</v>
      </c>
      <c r="M6592" s="65"/>
      <c r="N6592" s="65" t="s">
        <v>40</v>
      </c>
      <c r="O6592" s="65" t="s">
        <v>41</v>
      </c>
      <c r="P6592" s="10">
        <v>0.02</v>
      </c>
      <c r="Q6592" s="162" t="s">
        <v>4207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1"/>
        <v>2273.2100000000028</v>
      </c>
      <c r="W6592" s="13">
        <f t="shared" si="835"/>
        <v>22590.666666666664</v>
      </c>
      <c r="X6592" s="13"/>
      <c r="Y6592" s="13">
        <f t="shared" si="829"/>
        <v>0</v>
      </c>
      <c r="Z6592" s="14">
        <f t="shared" si="833"/>
        <v>22590.666666666664</v>
      </c>
      <c r="AA6592" s="13">
        <f t="shared" si="834"/>
        <v>451.81333333333532</v>
      </c>
      <c r="AB6592" s="13">
        <f t="shared" si="832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3264</v>
      </c>
      <c r="AI6592" t="e">
        <v>#N/A</v>
      </c>
    </row>
    <row r="6593" spans="1:35" ht="14.25" hidden="1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1732</v>
      </c>
      <c r="F6593" s="65" t="s">
        <v>1733</v>
      </c>
      <c r="G6593" s="65" t="s">
        <v>1732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1734</v>
      </c>
      <c r="M6593" s="65"/>
      <c r="N6593" s="65" t="s">
        <v>40</v>
      </c>
      <c r="O6593" s="8" t="s">
        <v>41</v>
      </c>
      <c r="P6593" s="10">
        <v>0.05</v>
      </c>
      <c r="Q6593" s="162" t="s">
        <v>4208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1"/>
        <v>171083.90000000014</v>
      </c>
      <c r="W6593" s="13">
        <f t="shared" si="835"/>
        <v>1439093.0476190476</v>
      </c>
      <c r="X6593" s="13"/>
      <c r="Y6593" s="13">
        <f t="shared" si="829"/>
        <v>0</v>
      </c>
      <c r="Z6593" s="14">
        <f t="shared" si="833"/>
        <v>1439093.0476190476</v>
      </c>
      <c r="AA6593" s="13">
        <f t="shared" si="834"/>
        <v>71954.652380952379</v>
      </c>
      <c r="AB6593" s="13">
        <f t="shared" si="832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3264</v>
      </c>
      <c r="AI6593" t="e">
        <v>#N/A</v>
      </c>
    </row>
    <row r="6594" spans="1:35" ht="14.25" hidden="1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1732</v>
      </c>
      <c r="F6594" s="65" t="s">
        <v>1733</v>
      </c>
      <c r="G6594" s="65" t="s">
        <v>1732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1735</v>
      </c>
      <c r="M6594" s="65"/>
      <c r="N6594" s="65" t="s">
        <v>40</v>
      </c>
      <c r="O6594" s="8" t="s">
        <v>41</v>
      </c>
      <c r="P6594" s="10">
        <v>0.05</v>
      </c>
      <c r="Q6594" s="162" t="s">
        <v>4209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1"/>
        <v>82344.400000000023</v>
      </c>
      <c r="W6594" s="13">
        <f t="shared" si="835"/>
        <v>543251.52380952379</v>
      </c>
      <c r="X6594" s="13"/>
      <c r="Y6594" s="13">
        <f t="shared" si="829"/>
        <v>0</v>
      </c>
      <c r="Z6594" s="14">
        <f t="shared" si="833"/>
        <v>543251.52380952379</v>
      </c>
      <c r="AA6594" s="13">
        <f t="shared" si="834"/>
        <v>27162.576190476189</v>
      </c>
      <c r="AB6594" s="13">
        <f t="shared" si="832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3264</v>
      </c>
      <c r="AI6594" t="e">
        <v>#N/A</v>
      </c>
    </row>
    <row r="6595" spans="1:35" ht="14.25" hidden="1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4210</v>
      </c>
      <c r="F6595" s="65" t="s">
        <v>4211</v>
      </c>
      <c r="G6595" s="65" t="s">
        <v>4210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1752</v>
      </c>
      <c r="M6595" s="65"/>
      <c r="N6595" s="65" t="s">
        <v>40</v>
      </c>
      <c r="O6595" s="65" t="s">
        <v>41</v>
      </c>
      <c r="P6595" s="10">
        <v>0.03</v>
      </c>
      <c r="Q6595" s="162" t="s">
        <v>4212</v>
      </c>
      <c r="R6595" s="65" t="s">
        <v>3725</v>
      </c>
      <c r="S6595" s="13">
        <v>0</v>
      </c>
      <c r="T6595" s="13">
        <v>100000</v>
      </c>
      <c r="U6595" s="13">
        <v>51557.5</v>
      </c>
      <c r="V6595" s="13">
        <f t="shared" si="831"/>
        <v>48442.5</v>
      </c>
      <c r="W6595" s="13">
        <f t="shared" si="835"/>
        <v>50055.825242718449</v>
      </c>
      <c r="X6595" s="13"/>
      <c r="Y6595" s="13">
        <f t="shared" ref="Y6595:Y6658" si="836">IF(W6595-AB6595&lt;=0,0,IF(O6595="返现",MAX(W6595-AA6595-AB6595,0),MAX(W6595-AB6595,0)))</f>
        <v>0</v>
      </c>
      <c r="Z6595" s="14">
        <f t="shared" si="833"/>
        <v>50055.825242718449</v>
      </c>
      <c r="AA6595" s="13">
        <f t="shared" si="834"/>
        <v>1501.6747572815511</v>
      </c>
      <c r="AB6595" s="13">
        <f t="shared" si="832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3264</v>
      </c>
      <c r="AI6595" t="e">
        <v>#N/A</v>
      </c>
    </row>
    <row r="6596" spans="1:35" ht="14.25" hidden="1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1760</v>
      </c>
      <c r="F6596" s="65" t="s">
        <v>1760</v>
      </c>
      <c r="G6596" s="65" t="s">
        <v>1760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3551</v>
      </c>
      <c r="M6596" s="65"/>
      <c r="N6596" s="65" t="s">
        <v>40</v>
      </c>
      <c r="O6596" s="65" t="s">
        <v>80</v>
      </c>
      <c r="P6596" s="10">
        <v>0</v>
      </c>
      <c r="Q6596" s="162" t="s">
        <v>4213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1"/>
        <v>34232.369999999995</v>
      </c>
      <c r="W6596" s="13">
        <f t="shared" si="835"/>
        <v>116239.13</v>
      </c>
      <c r="X6596" s="13"/>
      <c r="Y6596" s="13">
        <f t="shared" si="836"/>
        <v>0</v>
      </c>
      <c r="Z6596" s="14">
        <f t="shared" si="833"/>
        <v>116239.13</v>
      </c>
      <c r="AA6596" s="13">
        <f t="shared" si="834"/>
        <v>0</v>
      </c>
      <c r="AB6596" s="13">
        <f t="shared" si="832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3264</v>
      </c>
      <c r="AI6596" t="e">
        <v>#N/A</v>
      </c>
    </row>
    <row r="6597" spans="1:35" ht="14.25" hidden="1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1762</v>
      </c>
      <c r="F6597" s="65" t="s">
        <v>1763</v>
      </c>
      <c r="G6597" s="65" t="s">
        <v>1762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1764</v>
      </c>
      <c r="M6597" s="65"/>
      <c r="N6597" s="65" t="s">
        <v>40</v>
      </c>
      <c r="O6597" s="65" t="s">
        <v>80</v>
      </c>
      <c r="P6597" s="10">
        <v>0</v>
      </c>
      <c r="Q6597" s="162" t="s">
        <v>4214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7">S6597+T6597-U6597</f>
        <v>13567.690000000002</v>
      </c>
      <c r="W6597" s="13">
        <f t="shared" si="835"/>
        <v>116978.93</v>
      </c>
      <c r="X6597" s="13"/>
      <c r="Y6597" s="13">
        <f t="shared" si="836"/>
        <v>0</v>
      </c>
      <c r="Z6597" s="14">
        <f t="shared" si="833"/>
        <v>116978.93</v>
      </c>
      <c r="AA6597" s="13">
        <f t="shared" si="834"/>
        <v>0</v>
      </c>
      <c r="AB6597" s="13">
        <f t="shared" si="832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3264</v>
      </c>
      <c r="AI6597" t="e">
        <v>#N/A</v>
      </c>
    </row>
    <row r="6598" spans="1:35" ht="14.25" hidden="1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4215</v>
      </c>
      <c r="R6598" s="65"/>
      <c r="S6598" s="13">
        <v>0</v>
      </c>
      <c r="T6598" s="13">
        <v>20000</v>
      </c>
      <c r="U6598" s="13">
        <v>20000</v>
      </c>
      <c r="V6598" s="13">
        <f t="shared" si="837"/>
        <v>0</v>
      </c>
      <c r="W6598" s="13">
        <f t="shared" si="835"/>
        <v>20000</v>
      </c>
      <c r="X6598" s="13"/>
      <c r="Y6598" s="13">
        <f t="shared" si="836"/>
        <v>0</v>
      </c>
      <c r="Z6598" s="14">
        <f t="shared" si="833"/>
        <v>20000</v>
      </c>
      <c r="AA6598" s="13">
        <f t="shared" si="834"/>
        <v>0</v>
      </c>
      <c r="AB6598" s="13">
        <f t="shared" ref="AB6598:AB6661" si="838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3264</v>
      </c>
      <c r="AI6598" t="e">
        <v>#N/A</v>
      </c>
    </row>
    <row r="6599" spans="1:35" ht="14.25" hidden="1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1693</v>
      </c>
      <c r="F6599" s="65" t="s">
        <v>1693</v>
      </c>
      <c r="G6599" s="65" t="s">
        <v>1693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1784</v>
      </c>
      <c r="M6599" s="65"/>
      <c r="N6599" s="65" t="s">
        <v>40</v>
      </c>
      <c r="O6599" s="65" t="s">
        <v>41</v>
      </c>
      <c r="P6599" s="10">
        <v>0.02</v>
      </c>
      <c r="Q6599" s="162" t="s">
        <v>4216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7"/>
        <v>20552.879999999997</v>
      </c>
      <c r="W6599" s="13">
        <f t="shared" si="835"/>
        <v>14752.421568627449</v>
      </c>
      <c r="X6599" s="13"/>
      <c r="Y6599" s="13">
        <f t="shared" si="836"/>
        <v>0</v>
      </c>
      <c r="Z6599" s="14">
        <f t="shared" si="833"/>
        <v>14752.421568627449</v>
      </c>
      <c r="AA6599" s="13">
        <f t="shared" si="834"/>
        <v>295.04843137255011</v>
      </c>
      <c r="AB6599" s="13">
        <f t="shared" si="838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3264</v>
      </c>
      <c r="AI6599" t="e">
        <v>#N/A</v>
      </c>
    </row>
    <row r="6600" spans="1:35" ht="14.25" hidden="1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2396</v>
      </c>
      <c r="F6600" s="65" t="s">
        <v>2396</v>
      </c>
      <c r="G6600" s="65" t="s">
        <v>2396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3552</v>
      </c>
      <c r="M6600" s="65"/>
      <c r="N6600" s="65" t="s">
        <v>40</v>
      </c>
      <c r="O6600" s="65" t="s">
        <v>41</v>
      </c>
      <c r="P6600" s="10">
        <v>0.02</v>
      </c>
      <c r="Q6600" s="162" t="s">
        <v>4217</v>
      </c>
      <c r="R6600" s="65"/>
      <c r="S6600" s="13">
        <v>2877</v>
      </c>
      <c r="T6600" s="13">
        <v>45900</v>
      </c>
      <c r="U6600" s="13">
        <v>44532.2</v>
      </c>
      <c r="V6600" s="13">
        <f t="shared" si="837"/>
        <v>4244.8000000000029</v>
      </c>
      <c r="W6600" s="13">
        <f t="shared" si="835"/>
        <v>43659.019607843133</v>
      </c>
      <c r="X6600" s="13"/>
      <c r="Y6600" s="13">
        <f t="shared" si="836"/>
        <v>0</v>
      </c>
      <c r="Z6600" s="14">
        <f t="shared" si="833"/>
        <v>43659.019607843133</v>
      </c>
      <c r="AA6600" s="13">
        <f t="shared" si="834"/>
        <v>873.1803921568644</v>
      </c>
      <c r="AB6600" s="13">
        <f t="shared" si="838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3264</v>
      </c>
      <c r="AI6600" t="e">
        <v>#N/A</v>
      </c>
    </row>
    <row r="6601" spans="1:35" ht="14.25" hidden="1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1791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1792</v>
      </c>
      <c r="M6601" s="65"/>
      <c r="N6601" s="65" t="s">
        <v>40</v>
      </c>
      <c r="O6601" s="65" t="s">
        <v>80</v>
      </c>
      <c r="P6601" s="10">
        <v>0</v>
      </c>
      <c r="Q6601" s="162" t="s">
        <v>4218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7"/>
        <v>25306.499999999993</v>
      </c>
      <c r="W6601" s="13">
        <f t="shared" si="835"/>
        <v>44969.9</v>
      </c>
      <c r="X6601" s="13"/>
      <c r="Y6601" s="13">
        <f t="shared" si="836"/>
        <v>0</v>
      </c>
      <c r="Z6601" s="14">
        <f t="shared" si="833"/>
        <v>44969.9</v>
      </c>
      <c r="AA6601" s="13">
        <f t="shared" si="834"/>
        <v>0</v>
      </c>
      <c r="AB6601" s="13">
        <f t="shared" si="838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3264</v>
      </c>
      <c r="AI6601" t="e">
        <v>#N/A</v>
      </c>
    </row>
    <row r="6602" spans="1:35" ht="14.25" hidden="1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1793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1794</v>
      </c>
      <c r="M6602" s="65"/>
      <c r="N6602" s="65" t="s">
        <v>40</v>
      </c>
      <c r="O6602" s="65" t="s">
        <v>41</v>
      </c>
      <c r="P6602" s="10">
        <v>0.06</v>
      </c>
      <c r="Q6602" s="162" t="s">
        <v>4219</v>
      </c>
      <c r="R6602" s="65"/>
      <c r="S6602" s="13">
        <v>9966.98</v>
      </c>
      <c r="T6602" s="13">
        <v>-9966.98</v>
      </c>
      <c r="U6602" s="13">
        <v>0</v>
      </c>
      <c r="V6602" s="13">
        <f t="shared" si="837"/>
        <v>0</v>
      </c>
      <c r="W6602" s="13">
        <f t="shared" si="835"/>
        <v>0</v>
      </c>
      <c r="X6602" s="13"/>
      <c r="Y6602" s="13">
        <f t="shared" si="836"/>
        <v>0</v>
      </c>
      <c r="Z6602" s="14">
        <f t="shared" si="833"/>
        <v>0</v>
      </c>
      <c r="AA6602" s="13">
        <f t="shared" si="834"/>
        <v>0</v>
      </c>
      <c r="AB6602" s="13">
        <f t="shared" si="838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3264</v>
      </c>
      <c r="AI6602" t="e">
        <v>#N/A</v>
      </c>
    </row>
    <row r="6603" spans="1:35" ht="14.25" hidden="1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1801</v>
      </c>
      <c r="F6603" s="65" t="s">
        <v>1801</v>
      </c>
      <c r="G6603" s="65" t="s">
        <v>1801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1802</v>
      </c>
      <c r="M6603" s="65"/>
      <c r="N6603" s="65" t="s">
        <v>40</v>
      </c>
      <c r="O6603" s="65" t="s">
        <v>41</v>
      </c>
      <c r="P6603" s="10">
        <v>0.02</v>
      </c>
      <c r="Q6603" s="162" t="s">
        <v>4220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7"/>
        <v>28903.859999999993</v>
      </c>
      <c r="W6603" s="13">
        <f t="shared" si="835"/>
        <v>38776.127450980392</v>
      </c>
      <c r="X6603" s="13"/>
      <c r="Y6603" s="13">
        <f t="shared" si="836"/>
        <v>0</v>
      </c>
      <c r="Z6603" s="14">
        <f t="shared" si="833"/>
        <v>38776.127450980392</v>
      </c>
      <c r="AA6603" s="13">
        <f t="shared" si="834"/>
        <v>775.52254901960987</v>
      </c>
      <c r="AB6603" s="13">
        <f t="shared" si="838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3264</v>
      </c>
      <c r="AI6603" t="e">
        <v>#N/A</v>
      </c>
    </row>
    <row r="6604" spans="1:35" ht="14.25" hidden="1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1805</v>
      </c>
      <c r="M6604" s="65"/>
      <c r="N6604" s="65" t="s">
        <v>40</v>
      </c>
      <c r="O6604" s="65" t="s">
        <v>80</v>
      </c>
      <c r="P6604" s="10">
        <v>0</v>
      </c>
      <c r="Q6604" s="162" t="s">
        <v>4221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7"/>
        <v>0</v>
      </c>
      <c r="W6604" s="13">
        <f t="shared" si="835"/>
        <v>17888.599999999999</v>
      </c>
      <c r="X6604" s="13"/>
      <c r="Y6604" s="13">
        <f t="shared" si="836"/>
        <v>0</v>
      </c>
      <c r="Z6604" s="14">
        <f t="shared" si="833"/>
        <v>17888.599999999999</v>
      </c>
      <c r="AA6604" s="13">
        <f t="shared" si="834"/>
        <v>0</v>
      </c>
      <c r="AB6604" s="13">
        <f t="shared" si="838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3264</v>
      </c>
      <c r="AI6604" t="e">
        <v>#N/A</v>
      </c>
    </row>
    <row r="6605" spans="1:35" ht="14.25" hidden="1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4222</v>
      </c>
      <c r="R6605" s="65"/>
      <c r="S6605" s="13">
        <v>2532</v>
      </c>
      <c r="T6605" s="13">
        <v>5000</v>
      </c>
      <c r="U6605" s="13">
        <v>7532</v>
      </c>
      <c r="V6605" s="13">
        <f t="shared" si="837"/>
        <v>0</v>
      </c>
      <c r="W6605" s="13">
        <f t="shared" si="835"/>
        <v>7532</v>
      </c>
      <c r="X6605" s="13"/>
      <c r="Y6605" s="13">
        <f t="shared" si="836"/>
        <v>0</v>
      </c>
      <c r="Z6605" s="14">
        <f t="shared" si="833"/>
        <v>7532</v>
      </c>
      <c r="AA6605" s="13">
        <f t="shared" si="834"/>
        <v>0</v>
      </c>
      <c r="AB6605" s="13">
        <f t="shared" si="838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3264</v>
      </c>
      <c r="AI6605" t="e">
        <v>#N/A</v>
      </c>
    </row>
    <row r="6606" spans="1:35" ht="14.25" hidden="1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1811</v>
      </c>
      <c r="F6606" s="65" t="s">
        <v>1811</v>
      </c>
      <c r="G6606" s="65" t="s">
        <v>1811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1811</v>
      </c>
      <c r="M6606" s="65"/>
      <c r="N6606" s="65" t="s">
        <v>40</v>
      </c>
      <c r="O6606" s="65" t="s">
        <v>41</v>
      </c>
      <c r="P6606" s="10">
        <v>0.06</v>
      </c>
      <c r="Q6606" s="162" t="s">
        <v>4223</v>
      </c>
      <c r="R6606" s="65"/>
      <c r="S6606" s="13">
        <v>3128.8</v>
      </c>
      <c r="T6606" s="13">
        <v>300</v>
      </c>
      <c r="U6606" s="13">
        <v>0</v>
      </c>
      <c r="V6606" s="13">
        <f t="shared" si="837"/>
        <v>3428.8</v>
      </c>
      <c r="W6606" s="13">
        <f t="shared" si="835"/>
        <v>0</v>
      </c>
      <c r="X6606" s="13"/>
      <c r="Y6606" s="13">
        <f t="shared" si="836"/>
        <v>0</v>
      </c>
      <c r="Z6606" s="14">
        <f t="shared" si="833"/>
        <v>0</v>
      </c>
      <c r="AA6606" s="13">
        <f t="shared" si="834"/>
        <v>0</v>
      </c>
      <c r="AB6606" s="13">
        <f t="shared" si="838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3264</v>
      </c>
      <c r="AI6606" t="e">
        <v>#N/A</v>
      </c>
    </row>
    <row r="6607" spans="1:35" ht="14.25" hidden="1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1817</v>
      </c>
      <c r="F6607" s="65" t="s">
        <v>1817</v>
      </c>
      <c r="G6607" s="65" t="s">
        <v>1817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1818</v>
      </c>
      <c r="M6607" s="65"/>
      <c r="N6607" s="65" t="s">
        <v>40</v>
      </c>
      <c r="O6607" s="65" t="s">
        <v>41</v>
      </c>
      <c r="P6607" s="10">
        <v>0.03</v>
      </c>
      <c r="Q6607" s="162" t="s">
        <v>4224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7"/>
        <v>35634.260000000009</v>
      </c>
      <c r="W6607" s="13">
        <f t="shared" si="835"/>
        <v>64160.679611650485</v>
      </c>
      <c r="X6607" s="13"/>
      <c r="Y6607" s="13">
        <f t="shared" si="836"/>
        <v>0</v>
      </c>
      <c r="Z6607" s="14">
        <f t="shared" si="833"/>
        <v>64160.679611650485</v>
      </c>
      <c r="AA6607" s="13">
        <f t="shared" si="834"/>
        <v>1924.8203883495153</v>
      </c>
      <c r="AB6607" s="13">
        <f t="shared" si="838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3264</v>
      </c>
      <c r="AI6607" t="e">
        <v>#N/A</v>
      </c>
    </row>
    <row r="6608" spans="1:35" ht="14.25" hidden="1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4225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7"/>
        <v>5912.59</v>
      </c>
      <c r="W6608" s="13">
        <f t="shared" si="835"/>
        <v>10817.843137254902</v>
      </c>
      <c r="X6608" s="13"/>
      <c r="Y6608" s="13">
        <f t="shared" si="836"/>
        <v>0</v>
      </c>
      <c r="Z6608" s="14">
        <f t="shared" si="833"/>
        <v>10817.843137254902</v>
      </c>
      <c r="AA6608" s="13">
        <f t="shared" si="834"/>
        <v>216.35686274509862</v>
      </c>
      <c r="AB6608" s="13">
        <f t="shared" si="838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3264</v>
      </c>
      <c r="AI6608" t="e">
        <v>#N/A</v>
      </c>
    </row>
    <row r="6609" spans="1:35" ht="14.25" hidden="1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4226</v>
      </c>
      <c r="F6609" s="65" t="s">
        <v>4226</v>
      </c>
      <c r="G6609" s="65" t="s">
        <v>4226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4226</v>
      </c>
      <c r="M6609" s="65"/>
      <c r="N6609" s="65" t="s">
        <v>40</v>
      </c>
      <c r="O6609" s="65" t="s">
        <v>80</v>
      </c>
      <c r="P6609" s="10">
        <v>0</v>
      </c>
      <c r="Q6609" s="162" t="s">
        <v>4227</v>
      </c>
      <c r="R6609" s="65"/>
      <c r="S6609" s="13">
        <v>0</v>
      </c>
      <c r="T6609" s="13">
        <v>10000</v>
      </c>
      <c r="U6609" s="13">
        <v>1496</v>
      </c>
      <c r="V6609" s="13">
        <f t="shared" si="837"/>
        <v>8504</v>
      </c>
      <c r="W6609" s="13">
        <f t="shared" si="835"/>
        <v>1496</v>
      </c>
      <c r="X6609" s="13"/>
      <c r="Y6609" s="13">
        <f t="shared" si="836"/>
        <v>0</v>
      </c>
      <c r="Z6609" s="14">
        <f t="shared" si="833"/>
        <v>1496</v>
      </c>
      <c r="AA6609" s="13">
        <f t="shared" si="834"/>
        <v>0</v>
      </c>
      <c r="AB6609" s="13">
        <f t="shared" si="838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3264</v>
      </c>
      <c r="AI6609" t="e">
        <v>#N/A</v>
      </c>
    </row>
    <row r="6610" spans="1:35" ht="14.25" hidden="1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1812</v>
      </c>
      <c r="F6610" s="65" t="s">
        <v>1825</v>
      </c>
      <c r="G6610" s="65" t="s">
        <v>1812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1813</v>
      </c>
      <c r="M6610" s="65"/>
      <c r="N6610" s="65" t="s">
        <v>40</v>
      </c>
      <c r="O6610" s="65" t="s">
        <v>41</v>
      </c>
      <c r="P6610" s="10">
        <v>0.02</v>
      </c>
      <c r="Q6610" s="162" t="s">
        <v>4228</v>
      </c>
      <c r="R6610" s="65"/>
      <c r="S6610" s="13">
        <v>2001.3</v>
      </c>
      <c r="T6610" s="13">
        <v>15300</v>
      </c>
      <c r="U6610" s="13">
        <v>12813</v>
      </c>
      <c r="V6610" s="13">
        <f t="shared" si="837"/>
        <v>4488.2999999999993</v>
      </c>
      <c r="W6610" s="13">
        <f t="shared" si="835"/>
        <v>12561.764705882353</v>
      </c>
      <c r="X6610" s="13"/>
      <c r="Y6610" s="13">
        <f t="shared" si="836"/>
        <v>0</v>
      </c>
      <c r="Z6610" s="14">
        <f t="shared" si="833"/>
        <v>12561.764705882353</v>
      </c>
      <c r="AA6610" s="13">
        <f t="shared" si="834"/>
        <v>251.23529411764684</v>
      </c>
      <c r="AB6610" s="13">
        <f t="shared" si="838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3264</v>
      </c>
      <c r="AI6610" t="e">
        <v>#N/A</v>
      </c>
    </row>
    <row r="6611" spans="1:35" ht="14.25" hidden="1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1812</v>
      </c>
      <c r="F6611" s="65" t="s">
        <v>1825</v>
      </c>
      <c r="G6611" s="65" t="s">
        <v>1812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1812</v>
      </c>
      <c r="M6611" s="65"/>
      <c r="N6611" s="65" t="s">
        <v>40</v>
      </c>
      <c r="O6611" s="65" t="s">
        <v>41</v>
      </c>
      <c r="P6611" s="10">
        <v>0.02</v>
      </c>
      <c r="Q6611" s="162" t="s">
        <v>4229</v>
      </c>
      <c r="R6611" s="65"/>
      <c r="S6611" s="13">
        <v>9084.73</v>
      </c>
      <c r="T6611" s="13">
        <v>5100</v>
      </c>
      <c r="U6611" s="13">
        <v>11148.7</v>
      </c>
      <c r="V6611" s="13">
        <f t="shared" si="837"/>
        <v>3036.0299999999988</v>
      </c>
      <c r="W6611" s="13">
        <f t="shared" si="835"/>
        <v>10930.098039215687</v>
      </c>
      <c r="X6611" s="13"/>
      <c r="Y6611" s="13">
        <f t="shared" si="836"/>
        <v>0</v>
      </c>
      <c r="Z6611" s="14">
        <f t="shared" si="833"/>
        <v>10930.098039215687</v>
      </c>
      <c r="AA6611" s="13">
        <f t="shared" si="834"/>
        <v>218.60196078431363</v>
      </c>
      <c r="AB6611" s="13">
        <f t="shared" si="838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3264</v>
      </c>
      <c r="AI6611" t="e">
        <v>#N/A</v>
      </c>
    </row>
    <row r="6612" spans="1:35" ht="14.25" hidden="1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1834</v>
      </c>
      <c r="F6612" s="65" t="s">
        <v>1834</v>
      </c>
      <c r="G6612" s="65" t="s">
        <v>1834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1834</v>
      </c>
      <c r="M6612" s="65"/>
      <c r="N6612" s="65" t="s">
        <v>40</v>
      </c>
      <c r="O6612" s="65" t="s">
        <v>80</v>
      </c>
      <c r="P6612" s="10">
        <v>0</v>
      </c>
      <c r="Q6612" s="162" t="s">
        <v>4230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7"/>
        <v>9281.1999999999989</v>
      </c>
      <c r="W6612" s="13">
        <f t="shared" si="835"/>
        <v>12972.6</v>
      </c>
      <c r="X6612" s="13"/>
      <c r="Y6612" s="13">
        <f t="shared" si="836"/>
        <v>0</v>
      </c>
      <c r="Z6612" s="14">
        <f t="shared" si="833"/>
        <v>12972.6</v>
      </c>
      <c r="AA6612" s="13">
        <f t="shared" si="834"/>
        <v>0</v>
      </c>
      <c r="AB6612" s="13">
        <f t="shared" si="838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3264</v>
      </c>
      <c r="AI6612" t="e">
        <v>#N/A</v>
      </c>
    </row>
    <row r="6613" spans="1:35" ht="14.25" hidden="1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1837</v>
      </c>
      <c r="M6613" s="65"/>
      <c r="N6613" s="65" t="s">
        <v>40</v>
      </c>
      <c r="O6613" s="65" t="s">
        <v>80</v>
      </c>
      <c r="P6613" s="10">
        <v>0</v>
      </c>
      <c r="Q6613" s="162" t="s">
        <v>4231</v>
      </c>
      <c r="R6613" s="65"/>
      <c r="S6613" s="13">
        <v>0</v>
      </c>
      <c r="T6613" s="13">
        <v>20000</v>
      </c>
      <c r="U6613" s="13">
        <v>2835.1</v>
      </c>
      <c r="V6613" s="13">
        <f t="shared" si="837"/>
        <v>17164.900000000001</v>
      </c>
      <c r="W6613" s="13">
        <f t="shared" si="835"/>
        <v>2835.1</v>
      </c>
      <c r="X6613" s="13"/>
      <c r="Y6613" s="13">
        <f t="shared" si="836"/>
        <v>0</v>
      </c>
      <c r="Z6613" s="14">
        <f t="shared" si="833"/>
        <v>2835.1</v>
      </c>
      <c r="AA6613" s="13">
        <f t="shared" si="834"/>
        <v>0</v>
      </c>
      <c r="AB6613" s="13">
        <f t="shared" si="838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3264</v>
      </c>
      <c r="AI6613" t="e">
        <v>#N/A</v>
      </c>
    </row>
    <row r="6614" spans="1:35" ht="14.25" hidden="1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4232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7"/>
        <v>2134.4699999999993</v>
      </c>
      <c r="W6614" s="13">
        <f t="shared" si="835"/>
        <v>8322.6299999999992</v>
      </c>
      <c r="X6614" s="13"/>
      <c r="Y6614" s="13">
        <f t="shared" si="836"/>
        <v>0</v>
      </c>
      <c r="Z6614" s="14">
        <f t="shared" si="833"/>
        <v>8322.6299999999992</v>
      </c>
      <c r="AA6614" s="13">
        <f t="shared" si="834"/>
        <v>0</v>
      </c>
      <c r="AB6614" s="13">
        <f t="shared" si="838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3264</v>
      </c>
      <c r="AI6614" t="e">
        <v>#N/A</v>
      </c>
    </row>
    <row r="6615" spans="1:35" ht="14.25" hidden="1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1848</v>
      </c>
      <c r="F6615" s="65" t="s">
        <v>1848</v>
      </c>
      <c r="G6615" s="65" t="s">
        <v>1848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1849</v>
      </c>
      <c r="M6615" s="65"/>
      <c r="N6615" s="65" t="s">
        <v>40</v>
      </c>
      <c r="O6615" s="65" t="s">
        <v>41</v>
      </c>
      <c r="P6615" s="10">
        <v>0.02</v>
      </c>
      <c r="Q6615" s="162" t="s">
        <v>4233</v>
      </c>
      <c r="R6615" s="65" t="s">
        <v>4039</v>
      </c>
      <c r="S6615" s="13">
        <v>9458</v>
      </c>
      <c r="T6615" s="13">
        <v>71586.53</v>
      </c>
      <c r="U6615" s="13">
        <v>70185.8</v>
      </c>
      <c r="V6615" s="13">
        <f t="shared" si="837"/>
        <v>10858.729999999996</v>
      </c>
      <c r="W6615" s="13">
        <f t="shared" si="835"/>
        <v>68809.607843137259</v>
      </c>
      <c r="X6615" s="13"/>
      <c r="Y6615" s="13">
        <f t="shared" si="836"/>
        <v>0</v>
      </c>
      <c r="Z6615" s="14">
        <f t="shared" si="833"/>
        <v>68809.607843137259</v>
      </c>
      <c r="AA6615" s="13">
        <f>U6615-W6615</f>
        <v>1376.192156862744</v>
      </c>
      <c r="AB6615" s="13">
        <f t="shared" si="838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3264</v>
      </c>
      <c r="AI6615" t="e">
        <v>#N/A</v>
      </c>
    </row>
    <row r="6616" spans="1:35" ht="14.25" hidden="1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1851</v>
      </c>
      <c r="F6616" s="65" t="s">
        <v>1851</v>
      </c>
      <c r="G6616" s="65" t="s">
        <v>1851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1851</v>
      </c>
      <c r="M6616" s="65"/>
      <c r="N6616" s="65" t="s">
        <v>40</v>
      </c>
      <c r="O6616" s="65" t="s">
        <v>41</v>
      </c>
      <c r="P6616" s="10">
        <v>0.05</v>
      </c>
      <c r="Q6616" s="162" t="s">
        <v>4234</v>
      </c>
      <c r="R6616" s="65"/>
      <c r="S6616" s="13">
        <v>10000</v>
      </c>
      <c r="T6616" s="13">
        <v>-10000</v>
      </c>
      <c r="U6616" s="13">
        <v>0</v>
      </c>
      <c r="V6616" s="13">
        <f t="shared" si="837"/>
        <v>0</v>
      </c>
      <c r="W6616" s="13">
        <f t="shared" si="835"/>
        <v>0</v>
      </c>
      <c r="X6616" s="13"/>
      <c r="Y6616" s="13">
        <f t="shared" si="836"/>
        <v>0</v>
      </c>
      <c r="Z6616" s="14">
        <f t="shared" si="833"/>
        <v>0</v>
      </c>
      <c r="AA6616" s="13">
        <f t="shared" ref="AA6616:AA6679" si="839">U6616-W6616</f>
        <v>0</v>
      </c>
      <c r="AB6616" s="13">
        <f t="shared" si="838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3264</v>
      </c>
      <c r="AI6616" t="e">
        <v>#N/A</v>
      </c>
    </row>
    <row r="6617" spans="1:35" ht="14.25" hidden="1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1853</v>
      </c>
      <c r="F6617" s="65" t="s">
        <v>1853</v>
      </c>
      <c r="G6617" s="65" t="s">
        <v>1853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4235</v>
      </c>
      <c r="M6617" s="65"/>
      <c r="N6617" s="65" t="s">
        <v>40</v>
      </c>
      <c r="O6617" s="65" t="s">
        <v>80</v>
      </c>
      <c r="P6617" s="10">
        <v>0</v>
      </c>
      <c r="Q6617" s="162" t="s">
        <v>4236</v>
      </c>
      <c r="R6617" s="65"/>
      <c r="S6617" s="13">
        <v>0</v>
      </c>
      <c r="T6617" s="13">
        <v>10000</v>
      </c>
      <c r="U6617" s="13">
        <v>10000</v>
      </c>
      <c r="V6617" s="13">
        <f t="shared" si="837"/>
        <v>0</v>
      </c>
      <c r="W6617" s="13">
        <f t="shared" si="835"/>
        <v>10000</v>
      </c>
      <c r="X6617" s="13"/>
      <c r="Y6617" s="13">
        <f t="shared" si="836"/>
        <v>0</v>
      </c>
      <c r="Z6617" s="13"/>
      <c r="AA6617" s="13">
        <f t="shared" si="839"/>
        <v>0</v>
      </c>
      <c r="AB6617" s="13">
        <f t="shared" si="838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3264</v>
      </c>
      <c r="AI6617">
        <v>9</v>
      </c>
    </row>
    <row r="6618" spans="1:35" ht="14.25" hidden="1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1853</v>
      </c>
      <c r="F6618" s="65" t="s">
        <v>1853</v>
      </c>
      <c r="G6618" s="65" t="s">
        <v>1853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4237</v>
      </c>
      <c r="M6618" s="65"/>
      <c r="N6618" s="65" t="s">
        <v>40</v>
      </c>
      <c r="O6618" s="65" t="s">
        <v>80</v>
      </c>
      <c r="P6618" s="10">
        <v>0</v>
      </c>
      <c r="Q6618" s="162" t="s">
        <v>4238</v>
      </c>
      <c r="R6618" s="65"/>
      <c r="S6618" s="13">
        <v>0</v>
      </c>
      <c r="T6618" s="13">
        <v>4361.54</v>
      </c>
      <c r="U6618" s="13">
        <v>4361.54</v>
      </c>
      <c r="V6618" s="13">
        <f t="shared" si="837"/>
        <v>0</v>
      </c>
      <c r="W6618" s="13">
        <f t="shared" si="835"/>
        <v>4361.54</v>
      </c>
      <c r="X6618" s="13"/>
      <c r="Y6618" s="13">
        <f t="shared" si="836"/>
        <v>0</v>
      </c>
      <c r="Z6618" s="13"/>
      <c r="AA6618" s="13">
        <f t="shared" si="839"/>
        <v>0</v>
      </c>
      <c r="AB6618" s="13">
        <f t="shared" si="838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3264</v>
      </c>
      <c r="AI6618">
        <v>9</v>
      </c>
    </row>
    <row r="6619" spans="1:35" ht="14.25" hidden="1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1853</v>
      </c>
      <c r="F6619" s="65" t="s">
        <v>1853</v>
      </c>
      <c r="G6619" s="65" t="s">
        <v>1853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1854</v>
      </c>
      <c r="M6619" s="65"/>
      <c r="N6619" s="65" t="s">
        <v>40</v>
      </c>
      <c r="O6619" s="65" t="s">
        <v>80</v>
      </c>
      <c r="P6619" s="10">
        <v>0</v>
      </c>
      <c r="Q6619" s="162" t="s">
        <v>4239</v>
      </c>
      <c r="R6619" s="65"/>
      <c r="S6619" s="13">
        <v>0</v>
      </c>
      <c r="T6619" s="13">
        <v>22818.26</v>
      </c>
      <c r="U6619" s="13">
        <v>22818.26</v>
      </c>
      <c r="V6619" s="13">
        <f t="shared" si="837"/>
        <v>0</v>
      </c>
      <c r="W6619" s="13">
        <f t="shared" si="835"/>
        <v>22818.26</v>
      </c>
      <c r="X6619" s="13"/>
      <c r="Y6619" s="13">
        <f t="shared" si="836"/>
        <v>0</v>
      </c>
      <c r="Z6619" s="13"/>
      <c r="AA6619" s="13">
        <f t="shared" si="839"/>
        <v>0</v>
      </c>
      <c r="AB6619" s="13">
        <f t="shared" si="838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3264</v>
      </c>
      <c r="AI6619">
        <v>9</v>
      </c>
    </row>
    <row r="6620" spans="1:35" ht="14.25" hidden="1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1853</v>
      </c>
      <c r="F6620" s="65" t="s">
        <v>1853</v>
      </c>
      <c r="G6620" s="65" t="s">
        <v>1853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1856</v>
      </c>
      <c r="M6620" s="65"/>
      <c r="N6620" s="65" t="s">
        <v>40</v>
      </c>
      <c r="O6620" s="65" t="s">
        <v>80</v>
      </c>
      <c r="P6620" s="10">
        <v>0</v>
      </c>
      <c r="Q6620" s="162" t="s">
        <v>4240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7"/>
        <v>0</v>
      </c>
      <c r="W6620" s="13">
        <f t="shared" si="835"/>
        <v>14650.08</v>
      </c>
      <c r="X6620" s="13"/>
      <c r="Y6620" s="13">
        <f t="shared" si="836"/>
        <v>0</v>
      </c>
      <c r="Z6620" s="13"/>
      <c r="AA6620" s="13">
        <f t="shared" si="839"/>
        <v>0</v>
      </c>
      <c r="AB6620" s="13">
        <f t="shared" si="838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3264</v>
      </c>
      <c r="AI6620">
        <v>9</v>
      </c>
    </row>
    <row r="6621" spans="1:35" ht="14.25" hidden="1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1853</v>
      </c>
      <c r="F6621" s="65" t="s">
        <v>1853</v>
      </c>
      <c r="G6621" s="65" t="s">
        <v>1853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1857</v>
      </c>
      <c r="M6621" s="65"/>
      <c r="N6621" s="65" t="s">
        <v>40</v>
      </c>
      <c r="O6621" s="65" t="s">
        <v>80</v>
      </c>
      <c r="P6621" s="10">
        <v>0</v>
      </c>
      <c r="Q6621" s="162" t="s">
        <v>4241</v>
      </c>
      <c r="R6621" s="65"/>
      <c r="S6621" s="13">
        <v>0</v>
      </c>
      <c r="T6621" s="13">
        <v>22980.1</v>
      </c>
      <c r="U6621" s="13">
        <v>9035.9</v>
      </c>
      <c r="V6621" s="13">
        <f t="shared" si="837"/>
        <v>13944.199999999999</v>
      </c>
      <c r="W6621" s="13">
        <f t="shared" si="835"/>
        <v>9035.9</v>
      </c>
      <c r="X6621" s="13"/>
      <c r="Y6621" s="13">
        <f t="shared" si="836"/>
        <v>0</v>
      </c>
      <c r="Z6621" s="13"/>
      <c r="AA6621" s="13">
        <f t="shared" si="839"/>
        <v>0</v>
      </c>
      <c r="AB6621" s="13">
        <f t="shared" si="838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3264</v>
      </c>
      <c r="AI6621">
        <v>9</v>
      </c>
    </row>
    <row r="6622" spans="1:35" ht="14.25" hidden="1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2653</v>
      </c>
      <c r="F6622" s="65" t="s">
        <v>2654</v>
      </c>
      <c r="G6622" s="65" t="s">
        <v>2653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2655</v>
      </c>
      <c r="M6622" s="65"/>
      <c r="N6622" s="65" t="s">
        <v>40</v>
      </c>
      <c r="O6622" s="65" t="s">
        <v>80</v>
      </c>
      <c r="P6622" s="10">
        <v>0</v>
      </c>
      <c r="Q6622" s="162" t="s">
        <v>4242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7"/>
        <v>150.69999999999982</v>
      </c>
      <c r="W6622" s="13">
        <f t="shared" si="835"/>
        <v>7174.5</v>
      </c>
      <c r="X6622" s="13"/>
      <c r="Y6622" s="13">
        <f t="shared" si="836"/>
        <v>0</v>
      </c>
      <c r="Z6622" s="14">
        <f t="shared" ref="Z6622:Z6634" si="840">W6622+X6622</f>
        <v>7174.5</v>
      </c>
      <c r="AA6622" s="13">
        <f t="shared" si="839"/>
        <v>0</v>
      </c>
      <c r="AB6622" s="13">
        <f t="shared" si="838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3264</v>
      </c>
      <c r="AI6622" t="e">
        <v>#N/A</v>
      </c>
    </row>
    <row r="6623" spans="1:35" ht="14.25" hidden="1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1858</v>
      </c>
      <c r="F6623" s="65" t="s">
        <v>1858</v>
      </c>
      <c r="G6623" s="65" t="s">
        <v>1858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1859</v>
      </c>
      <c r="M6623" s="65"/>
      <c r="N6623" s="65" t="s">
        <v>40</v>
      </c>
      <c r="O6623" s="65" t="s">
        <v>80</v>
      </c>
      <c r="P6623" s="10">
        <v>0</v>
      </c>
      <c r="Q6623" s="162" t="s">
        <v>4243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7"/>
        <v>3138.6000000000004</v>
      </c>
      <c r="W6623" s="13">
        <f t="shared" si="835"/>
        <v>8252.2999999999993</v>
      </c>
      <c r="X6623" s="13"/>
      <c r="Y6623" s="13">
        <f t="shared" si="836"/>
        <v>0</v>
      </c>
      <c r="Z6623" s="14">
        <f t="shared" si="840"/>
        <v>8252.2999999999993</v>
      </c>
      <c r="AA6623" s="13">
        <f t="shared" si="839"/>
        <v>0</v>
      </c>
      <c r="AB6623" s="13">
        <f t="shared" si="838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3264</v>
      </c>
      <c r="AI6623" t="e">
        <v>#N/A</v>
      </c>
    </row>
    <row r="6624" spans="1:35" ht="14.25" hidden="1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1862</v>
      </c>
      <c r="F6624" s="65" t="s">
        <v>1862</v>
      </c>
      <c r="G6624" s="65" t="s">
        <v>1862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1862</v>
      </c>
      <c r="M6624" s="65"/>
      <c r="N6624" s="65" t="s">
        <v>40</v>
      </c>
      <c r="O6624" s="65" t="s">
        <v>80</v>
      </c>
      <c r="P6624" s="10">
        <v>0</v>
      </c>
      <c r="Q6624" s="162" t="s">
        <v>4244</v>
      </c>
      <c r="R6624" s="65"/>
      <c r="S6624" s="13">
        <v>5263.3</v>
      </c>
      <c r="T6624" s="13">
        <v>70000</v>
      </c>
      <c r="U6624" s="13">
        <v>28265.1</v>
      </c>
      <c r="V6624" s="13">
        <f t="shared" si="837"/>
        <v>46998.200000000004</v>
      </c>
      <c r="W6624" s="13">
        <f t="shared" si="835"/>
        <v>28265.1</v>
      </c>
      <c r="X6624" s="13"/>
      <c r="Y6624" s="13">
        <f t="shared" si="836"/>
        <v>0</v>
      </c>
      <c r="Z6624" s="14">
        <f t="shared" si="840"/>
        <v>28265.1</v>
      </c>
      <c r="AA6624" s="13">
        <f t="shared" si="839"/>
        <v>0</v>
      </c>
      <c r="AB6624" s="13">
        <f t="shared" si="838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3264</v>
      </c>
      <c r="AI6624" t="e">
        <v>#N/A</v>
      </c>
    </row>
    <row r="6625" spans="1:35" ht="14.25" hidden="1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1886</v>
      </c>
      <c r="F6625" s="65" t="s">
        <v>1886</v>
      </c>
      <c r="G6625" s="65" t="s">
        <v>1886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1886</v>
      </c>
      <c r="M6625" s="65"/>
      <c r="N6625" s="65" t="s">
        <v>40</v>
      </c>
      <c r="O6625" s="65" t="s">
        <v>41</v>
      </c>
      <c r="P6625" s="10">
        <v>0.02</v>
      </c>
      <c r="Q6625" s="162" t="s">
        <v>4245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7"/>
        <v>28947.500000000007</v>
      </c>
      <c r="W6625" s="13">
        <f t="shared" si="835"/>
        <v>30262.352941176468</v>
      </c>
      <c r="X6625" s="13"/>
      <c r="Y6625" s="13">
        <f t="shared" si="836"/>
        <v>0</v>
      </c>
      <c r="Z6625" s="14">
        <f t="shared" si="840"/>
        <v>30262.352941176468</v>
      </c>
      <c r="AA6625" s="13">
        <f t="shared" si="839"/>
        <v>605.2470588235301</v>
      </c>
      <c r="AB6625" s="13">
        <f t="shared" si="838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3264</v>
      </c>
      <c r="AI6625" t="e">
        <v>#N/A</v>
      </c>
    </row>
    <row r="6626" spans="1:35" ht="14.25" hidden="1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1890</v>
      </c>
      <c r="M6626" s="65"/>
      <c r="N6626" s="65" t="s">
        <v>40</v>
      </c>
      <c r="O6626" s="65" t="s">
        <v>80</v>
      </c>
      <c r="P6626" s="10">
        <v>0</v>
      </c>
      <c r="Q6626" s="162" t="s">
        <v>4246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7"/>
        <v>19389.11</v>
      </c>
      <c r="W6626" s="13">
        <f t="shared" si="835"/>
        <v>23335.5</v>
      </c>
      <c r="X6626" s="13"/>
      <c r="Y6626" s="13">
        <f t="shared" si="836"/>
        <v>0</v>
      </c>
      <c r="Z6626" s="14">
        <f t="shared" si="840"/>
        <v>23335.5</v>
      </c>
      <c r="AA6626" s="13">
        <f t="shared" si="839"/>
        <v>0</v>
      </c>
      <c r="AB6626" s="13">
        <f t="shared" si="838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3264</v>
      </c>
      <c r="AI6626" t="e">
        <v>#N/A</v>
      </c>
    </row>
    <row r="6627" spans="1:35" ht="14.25" hidden="1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4247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4248</v>
      </c>
      <c r="R6627" s="65" t="s">
        <v>4033</v>
      </c>
      <c r="S6627" s="13">
        <v>0</v>
      </c>
      <c r="T6627" s="13">
        <v>612000</v>
      </c>
      <c r="U6627" s="13">
        <v>537345.1</v>
      </c>
      <c r="V6627" s="13">
        <f t="shared" si="837"/>
        <v>74654.900000000023</v>
      </c>
      <c r="W6627" s="13">
        <f t="shared" si="835"/>
        <v>526808.92156862747</v>
      </c>
      <c r="X6627" s="13"/>
      <c r="Y6627" s="13">
        <f t="shared" si="836"/>
        <v>0</v>
      </c>
      <c r="Z6627" s="14">
        <f t="shared" si="840"/>
        <v>526808.92156862747</v>
      </c>
      <c r="AA6627" s="13">
        <f t="shared" si="839"/>
        <v>10536.178431372507</v>
      </c>
      <c r="AB6627" s="13">
        <f t="shared" si="838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3264</v>
      </c>
      <c r="AI6627" t="e">
        <v>#N/A</v>
      </c>
    </row>
    <row r="6628" spans="1:35" ht="14.25" hidden="1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1894</v>
      </c>
      <c r="M6628" s="65"/>
      <c r="N6628" s="65" t="s">
        <v>40</v>
      </c>
      <c r="O6628" s="65" t="s">
        <v>41</v>
      </c>
      <c r="P6628" s="10">
        <v>0.02</v>
      </c>
      <c r="Q6628" s="162" t="s">
        <v>4249</v>
      </c>
      <c r="R6628" s="65" t="s">
        <v>4039</v>
      </c>
      <c r="S6628" s="13">
        <v>0</v>
      </c>
      <c r="T6628" s="13">
        <v>1600</v>
      </c>
      <c r="U6628" s="13">
        <v>1600</v>
      </c>
      <c r="V6628" s="13">
        <f t="shared" si="837"/>
        <v>0</v>
      </c>
      <c r="W6628" s="13">
        <f t="shared" si="835"/>
        <v>1568.627450980392</v>
      </c>
      <c r="X6628" s="13"/>
      <c r="Y6628" s="13">
        <f t="shared" si="836"/>
        <v>0</v>
      </c>
      <c r="Z6628" s="14">
        <f t="shared" si="840"/>
        <v>1568.627450980392</v>
      </c>
      <c r="AA6628" s="13">
        <f t="shared" si="839"/>
        <v>31.372549019607959</v>
      </c>
      <c r="AB6628" s="13">
        <f t="shared" si="838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3264</v>
      </c>
      <c r="AI6628" t="e">
        <v>#N/A</v>
      </c>
    </row>
    <row r="6629" spans="1:35" ht="14.25" hidden="1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1894</v>
      </c>
      <c r="M6629" s="65"/>
      <c r="N6629" s="65" t="s">
        <v>40</v>
      </c>
      <c r="O6629" s="65" t="s">
        <v>80</v>
      </c>
      <c r="P6629" s="10">
        <v>0</v>
      </c>
      <c r="Q6629" s="162" t="s">
        <v>4249</v>
      </c>
      <c r="R6629" s="65" t="s">
        <v>4039</v>
      </c>
      <c r="S6629" s="13">
        <v>17730.849999999999</v>
      </c>
      <c r="T6629" s="13">
        <v>130000</v>
      </c>
      <c r="U6629" s="13">
        <v>146837.29999999999</v>
      </c>
      <c r="V6629" s="13">
        <f t="shared" si="837"/>
        <v>893.55000000001746</v>
      </c>
      <c r="W6629" s="13">
        <f t="shared" si="835"/>
        <v>146837.29999999999</v>
      </c>
      <c r="X6629" s="13"/>
      <c r="Y6629" s="13">
        <f t="shared" si="836"/>
        <v>0</v>
      </c>
      <c r="Z6629" s="14">
        <f t="shared" si="840"/>
        <v>146837.29999999999</v>
      </c>
      <c r="AA6629" s="13">
        <f t="shared" si="839"/>
        <v>0</v>
      </c>
      <c r="AB6629" s="13">
        <f t="shared" si="838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3264</v>
      </c>
      <c r="AI6629" t="e">
        <v>#N/A</v>
      </c>
    </row>
    <row r="6630" spans="1:35" ht="14.25" hidden="1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4250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7"/>
        <v>22682.369999999995</v>
      </c>
      <c r="W6630" s="13">
        <f t="shared" si="835"/>
        <v>144497.47572815532</v>
      </c>
      <c r="X6630" s="13"/>
      <c r="Y6630" s="13">
        <f t="shared" si="836"/>
        <v>0</v>
      </c>
      <c r="Z6630" s="14">
        <f t="shared" si="840"/>
        <v>144497.47572815532</v>
      </c>
      <c r="AA6630" s="13">
        <f t="shared" si="839"/>
        <v>4334.9242718446767</v>
      </c>
      <c r="AB6630" s="13">
        <f t="shared" si="838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3264</v>
      </c>
      <c r="AI6630" t="e">
        <v>#N/A</v>
      </c>
    </row>
    <row r="6631" spans="1:35" ht="14.25" hidden="1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3556</v>
      </c>
      <c r="M6631" s="65"/>
      <c r="N6631" s="65" t="s">
        <v>40</v>
      </c>
      <c r="O6631" s="65" t="s">
        <v>41</v>
      </c>
      <c r="P6631" s="10">
        <v>0.03</v>
      </c>
      <c r="Q6631" s="162" t="s">
        <v>4251</v>
      </c>
      <c r="R6631" s="65"/>
      <c r="S6631" s="13">
        <v>6978.6</v>
      </c>
      <c r="T6631" s="13">
        <v>10000</v>
      </c>
      <c r="U6631" s="13">
        <v>8368</v>
      </c>
      <c r="V6631" s="13">
        <f t="shared" si="837"/>
        <v>8610.5999999999985</v>
      </c>
      <c r="W6631" s="13">
        <f t="shared" si="835"/>
        <v>8124.2718446601939</v>
      </c>
      <c r="X6631" s="13"/>
      <c r="Y6631" s="13">
        <f t="shared" si="836"/>
        <v>0</v>
      </c>
      <c r="Z6631" s="14">
        <f t="shared" si="840"/>
        <v>8124.2718446601939</v>
      </c>
      <c r="AA6631" s="13">
        <f t="shared" si="839"/>
        <v>243.72815533980611</v>
      </c>
      <c r="AB6631" s="13">
        <f t="shared" si="838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3264</v>
      </c>
      <c r="AI6631" t="e">
        <v>#N/A</v>
      </c>
    </row>
    <row r="6632" spans="1:35" ht="14.25" hidden="1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1899</v>
      </c>
      <c r="F6632" s="65" t="s">
        <v>1899</v>
      </c>
      <c r="G6632" s="65" t="s">
        <v>1899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1900</v>
      </c>
      <c r="M6632" s="65"/>
      <c r="N6632" s="65" t="s">
        <v>40</v>
      </c>
      <c r="O6632" s="65" t="s">
        <v>80</v>
      </c>
      <c r="P6632" s="10">
        <v>0</v>
      </c>
      <c r="Q6632" s="162" t="s">
        <v>4252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7"/>
        <v>7065.7099999999991</v>
      </c>
      <c r="W6632" s="13">
        <f t="shared" si="835"/>
        <v>23446.9</v>
      </c>
      <c r="X6632" s="13"/>
      <c r="Y6632" s="13">
        <f t="shared" si="836"/>
        <v>0</v>
      </c>
      <c r="Z6632" s="14">
        <f t="shared" si="840"/>
        <v>23446.9</v>
      </c>
      <c r="AA6632" s="13">
        <f t="shared" si="839"/>
        <v>0</v>
      </c>
      <c r="AB6632" s="13">
        <f t="shared" si="838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3264</v>
      </c>
      <c r="AI6632" t="e">
        <v>#N/A</v>
      </c>
    </row>
    <row r="6633" spans="1:35" ht="14.25" hidden="1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1905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1906</v>
      </c>
      <c r="M6633" s="65"/>
      <c r="N6633" s="65" t="s">
        <v>40</v>
      </c>
      <c r="O6633" s="65" t="s">
        <v>41</v>
      </c>
      <c r="P6633" s="10">
        <v>0.02</v>
      </c>
      <c r="Q6633" s="162" t="s">
        <v>4253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7"/>
        <v>38264.5</v>
      </c>
      <c r="W6633" s="13">
        <f t="shared" si="835"/>
        <v>311619.21568627446</v>
      </c>
      <c r="X6633" s="13"/>
      <c r="Y6633" s="13">
        <f t="shared" si="836"/>
        <v>0</v>
      </c>
      <c r="Z6633" s="14">
        <f t="shared" si="840"/>
        <v>311619.21568627446</v>
      </c>
      <c r="AA6633" s="13">
        <f t="shared" si="839"/>
        <v>6232.3843137255171</v>
      </c>
      <c r="AB6633" s="13">
        <f t="shared" si="838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3264</v>
      </c>
      <c r="AI6633" t="e">
        <v>#N/A</v>
      </c>
    </row>
    <row r="6634" spans="1:35" ht="14.25" hidden="1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1907</v>
      </c>
      <c r="M6634" s="65"/>
      <c r="N6634" s="65" t="s">
        <v>40</v>
      </c>
      <c r="O6634" s="65" t="s">
        <v>80</v>
      </c>
      <c r="P6634" s="10">
        <v>0</v>
      </c>
      <c r="Q6634" s="162" t="s">
        <v>4254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7"/>
        <v>26462.7</v>
      </c>
      <c r="W6634" s="13">
        <f t="shared" si="835"/>
        <v>25477.8</v>
      </c>
      <c r="X6634" s="13"/>
      <c r="Y6634" s="13">
        <f t="shared" si="836"/>
        <v>0</v>
      </c>
      <c r="Z6634" s="14">
        <f t="shared" si="840"/>
        <v>25477.8</v>
      </c>
      <c r="AA6634" s="13">
        <f t="shared" si="839"/>
        <v>0</v>
      </c>
      <c r="AB6634" s="13">
        <f t="shared" si="838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3264</v>
      </c>
      <c r="AI6634" t="e">
        <v>#N/A</v>
      </c>
    </row>
    <row r="6635" spans="1:35" ht="14.25" hidden="1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1871</v>
      </c>
      <c r="F6635" s="65" t="s">
        <v>1871</v>
      </c>
      <c r="G6635" s="65" t="s">
        <v>1871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1872</v>
      </c>
      <c r="M6635" s="65"/>
      <c r="N6635" s="65" t="s">
        <v>40</v>
      </c>
      <c r="O6635" s="65" t="s">
        <v>80</v>
      </c>
      <c r="P6635" s="10">
        <v>0</v>
      </c>
      <c r="Q6635" s="162" t="s">
        <v>4255</v>
      </c>
      <c r="R6635" s="65"/>
      <c r="S6635" s="13">
        <v>79574</v>
      </c>
      <c r="T6635" s="13">
        <v>-79574</v>
      </c>
      <c r="U6635" s="13">
        <v>0</v>
      </c>
      <c r="V6635" s="13">
        <f t="shared" si="837"/>
        <v>0</v>
      </c>
      <c r="W6635" s="13">
        <f t="shared" si="835"/>
        <v>0</v>
      </c>
      <c r="X6635" s="13"/>
      <c r="Y6635" s="13">
        <f t="shared" si="836"/>
        <v>0</v>
      </c>
      <c r="Z6635" s="13"/>
      <c r="AA6635" s="13">
        <f t="shared" si="839"/>
        <v>0</v>
      </c>
      <c r="AB6635" s="13">
        <f t="shared" si="838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3264</v>
      </c>
      <c r="AI6635">
        <v>81</v>
      </c>
    </row>
    <row r="6636" spans="1:35" ht="14.25" hidden="1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3506</v>
      </c>
      <c r="F6636" s="65" t="s">
        <v>3540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3507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7"/>
        <v>19353.400000000001</v>
      </c>
      <c r="W6636" s="13">
        <f t="shared" si="835"/>
        <v>646.6</v>
      </c>
      <c r="X6636" s="13"/>
      <c r="Y6636" s="13">
        <f t="shared" si="836"/>
        <v>0</v>
      </c>
      <c r="Z6636" s="14">
        <f t="shared" ref="Z6636:Z6642" si="841">W6636+X6636</f>
        <v>646.6</v>
      </c>
      <c r="AA6636" s="13">
        <f t="shared" si="839"/>
        <v>0</v>
      </c>
      <c r="AB6636" s="13">
        <f t="shared" si="838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hidden="1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4033</v>
      </c>
      <c r="S6637" s="122">
        <v>2006.2</v>
      </c>
      <c r="T6637" s="13"/>
      <c r="U6637" s="122">
        <v>2006.2</v>
      </c>
      <c r="V6637" s="13">
        <f t="shared" si="837"/>
        <v>0</v>
      </c>
      <c r="W6637" s="13">
        <f t="shared" si="835"/>
        <v>1966.8627450980391</v>
      </c>
      <c r="X6637" s="13"/>
      <c r="Y6637" s="13">
        <f t="shared" si="836"/>
        <v>0</v>
      </c>
      <c r="Z6637" s="14">
        <f t="shared" si="841"/>
        <v>1966.8627450980391</v>
      </c>
      <c r="AA6637" s="13">
        <f t="shared" si="839"/>
        <v>39.337254901960932</v>
      </c>
      <c r="AB6637" s="13">
        <f t="shared" si="838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hidden="1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4033</v>
      </c>
      <c r="S6638" s="122">
        <v>20944.88</v>
      </c>
      <c r="T6638" s="13"/>
      <c r="U6638" s="122">
        <v>20944.88</v>
      </c>
      <c r="V6638" s="13">
        <f t="shared" si="837"/>
        <v>0</v>
      </c>
      <c r="W6638" s="13">
        <f t="shared" si="835"/>
        <v>20944.88</v>
      </c>
      <c r="X6638" s="13"/>
      <c r="Y6638" s="13">
        <f t="shared" si="836"/>
        <v>0</v>
      </c>
      <c r="Z6638" s="14">
        <f t="shared" si="841"/>
        <v>20944.88</v>
      </c>
      <c r="AA6638" s="13">
        <f t="shared" si="839"/>
        <v>0</v>
      </c>
      <c r="AB6638" s="13">
        <f t="shared" si="838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hidden="1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7"/>
        <v>0</v>
      </c>
      <c r="W6639" s="13">
        <f t="shared" si="835"/>
        <v>21006.152380952379</v>
      </c>
      <c r="X6639" s="13"/>
      <c r="Y6639" s="13">
        <f t="shared" si="836"/>
        <v>0</v>
      </c>
      <c r="Z6639" s="14">
        <f t="shared" si="841"/>
        <v>21006.152380952379</v>
      </c>
      <c r="AA6639" s="13">
        <f t="shared" si="839"/>
        <v>1050.3076190476204</v>
      </c>
      <c r="AB6639" s="13">
        <f t="shared" si="838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hidden="1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4033</v>
      </c>
      <c r="S6640" s="122">
        <v>6384.9</v>
      </c>
      <c r="T6640" s="13"/>
      <c r="U6640" s="122">
        <v>6384.9</v>
      </c>
      <c r="V6640" s="13">
        <f t="shared" si="837"/>
        <v>0</v>
      </c>
      <c r="W6640" s="13">
        <f t="shared" si="835"/>
        <v>6384.9</v>
      </c>
      <c r="X6640" s="13"/>
      <c r="Y6640" s="13">
        <f t="shared" si="836"/>
        <v>0</v>
      </c>
      <c r="Z6640" s="14">
        <f t="shared" si="841"/>
        <v>6384.9</v>
      </c>
      <c r="AA6640" s="13">
        <f t="shared" si="839"/>
        <v>0</v>
      </c>
      <c r="AB6640" s="13">
        <f t="shared" si="838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hidden="1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1610</v>
      </c>
      <c r="F6641" s="65" t="s">
        <v>1610</v>
      </c>
      <c r="G6641" s="65" t="s">
        <v>1610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1627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4039</v>
      </c>
      <c r="S6641" s="122">
        <v>18818.400000000001</v>
      </c>
      <c r="T6641" s="13"/>
      <c r="U6641" s="122">
        <v>18818.400000000001</v>
      </c>
      <c r="V6641" s="13">
        <f t="shared" si="837"/>
        <v>0</v>
      </c>
      <c r="W6641" s="13">
        <f t="shared" si="835"/>
        <v>16936.560000000001</v>
      </c>
      <c r="X6641" s="13"/>
      <c r="Y6641" s="13">
        <f t="shared" si="836"/>
        <v>0</v>
      </c>
      <c r="Z6641" s="14">
        <f t="shared" si="841"/>
        <v>16936.560000000001</v>
      </c>
      <c r="AA6641" s="13">
        <f t="shared" si="839"/>
        <v>1881.8400000000001</v>
      </c>
      <c r="AB6641" s="13">
        <f t="shared" si="838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hidden="1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1641</v>
      </c>
      <c r="F6642" s="65" t="s">
        <v>1641</v>
      </c>
      <c r="G6642" s="65" t="s">
        <v>1641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1641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7"/>
        <v>1107.2699999999995</v>
      </c>
      <c r="W6642" s="13">
        <f t="shared" si="835"/>
        <v>6864.35</v>
      </c>
      <c r="X6642" s="13"/>
      <c r="Y6642" s="13">
        <f t="shared" si="836"/>
        <v>0</v>
      </c>
      <c r="Z6642" s="14">
        <f t="shared" si="841"/>
        <v>6864.35</v>
      </c>
      <c r="AA6642" s="13">
        <f t="shared" si="839"/>
        <v>0</v>
      </c>
      <c r="AB6642" s="13">
        <f t="shared" si="838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hidden="1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1652</v>
      </c>
      <c r="F6643" s="65" t="s">
        <v>1652</v>
      </c>
      <c r="G6643" s="65" t="s">
        <v>1652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3548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7"/>
        <v>0</v>
      </c>
      <c r="W6643" s="13">
        <f t="shared" si="835"/>
        <v>490.5</v>
      </c>
      <c r="X6643" s="13"/>
      <c r="Y6643" s="13">
        <f t="shared" si="836"/>
        <v>0</v>
      </c>
      <c r="Z6643" s="13"/>
      <c r="AA6643" s="13">
        <f t="shared" si="839"/>
        <v>0</v>
      </c>
      <c r="AB6643" s="13">
        <f t="shared" si="838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hidden="1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1676</v>
      </c>
      <c r="F6644" s="65" t="s">
        <v>1677</v>
      </c>
      <c r="G6644" s="65" t="s">
        <v>1676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1679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7"/>
        <v>0</v>
      </c>
      <c r="W6644" s="13">
        <f t="shared" si="835"/>
        <v>76490.100000000006</v>
      </c>
      <c r="X6644" s="13"/>
      <c r="Y6644" s="13">
        <f t="shared" si="836"/>
        <v>0</v>
      </c>
      <c r="Z6644" s="14">
        <f t="shared" ref="Z6644:Z6656" si="842">W6644+X6644</f>
        <v>76490.100000000006</v>
      </c>
      <c r="AA6644" s="13">
        <f t="shared" si="839"/>
        <v>0</v>
      </c>
      <c r="AB6644" s="13">
        <f t="shared" si="838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hidden="1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1707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7"/>
        <v>43844.5</v>
      </c>
      <c r="W6645" s="13">
        <f t="shared" si="835"/>
        <v>32199.801980198019</v>
      </c>
      <c r="X6645" s="13"/>
      <c r="Y6645" s="13">
        <f t="shared" si="836"/>
        <v>0</v>
      </c>
      <c r="Z6645" s="14">
        <f t="shared" si="842"/>
        <v>32199.801980198019</v>
      </c>
      <c r="AA6645" s="13">
        <f t="shared" si="839"/>
        <v>321.99801980198026</v>
      </c>
      <c r="AB6645" s="13">
        <f t="shared" si="838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hidden="1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1696</v>
      </c>
      <c r="F6646" s="65" t="s">
        <v>1696</v>
      </c>
      <c r="G6646" s="65" t="s">
        <v>1696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1697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4039</v>
      </c>
      <c r="S6646" s="122">
        <v>54.99</v>
      </c>
      <c r="T6646" s="13"/>
      <c r="U6646" s="122">
        <v>54.99</v>
      </c>
      <c r="V6646" s="13">
        <f t="shared" si="837"/>
        <v>0</v>
      </c>
      <c r="W6646" s="13">
        <f t="shared" si="835"/>
        <v>53.911764705882355</v>
      </c>
      <c r="X6646" s="13"/>
      <c r="Y6646" s="13">
        <f t="shared" si="836"/>
        <v>0</v>
      </c>
      <c r="Z6646" s="14">
        <f t="shared" si="842"/>
        <v>53.911764705882355</v>
      </c>
      <c r="AA6646" s="13">
        <f t="shared" si="839"/>
        <v>1.078235294117647</v>
      </c>
      <c r="AB6646" s="13">
        <f t="shared" si="838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hidden="1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1752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4033</v>
      </c>
      <c r="S6647" s="122">
        <v>10000</v>
      </c>
      <c r="T6647" s="13"/>
      <c r="U6647" s="122">
        <v>10000</v>
      </c>
      <c r="V6647" s="13">
        <f t="shared" si="837"/>
        <v>0</v>
      </c>
      <c r="W6647" s="13">
        <f t="shared" si="835"/>
        <v>9803.9215686274511</v>
      </c>
      <c r="X6647" s="13"/>
      <c r="Y6647" s="13">
        <f t="shared" si="836"/>
        <v>0</v>
      </c>
      <c r="Z6647" s="14">
        <f t="shared" si="842"/>
        <v>9803.9215686274511</v>
      </c>
      <c r="AA6647" s="13">
        <f t="shared" si="839"/>
        <v>196.07843137254895</v>
      </c>
      <c r="AB6647" s="13">
        <f t="shared" si="838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hidden="1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1777</v>
      </c>
      <c r="F6648" s="65" t="s">
        <v>1777</v>
      </c>
      <c r="G6648" s="65" t="s">
        <v>1777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1777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7"/>
        <v>0</v>
      </c>
      <c r="W6648" s="13">
        <f t="shared" si="835"/>
        <v>1328.42</v>
      </c>
      <c r="X6648" s="13"/>
      <c r="Y6648" s="13">
        <f t="shared" si="836"/>
        <v>0</v>
      </c>
      <c r="Z6648" s="14">
        <f t="shared" si="842"/>
        <v>1328.42</v>
      </c>
      <c r="AA6648" s="13">
        <f t="shared" si="839"/>
        <v>0</v>
      </c>
      <c r="AB6648" s="13">
        <f t="shared" si="838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hidden="1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1771</v>
      </c>
      <c r="F6649" s="65" t="s">
        <v>1771</v>
      </c>
      <c r="G6649" s="65" t="s">
        <v>1771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1772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7"/>
        <v>1.0000000002037299E-2</v>
      </c>
      <c r="W6649" s="13">
        <f t="shared" si="835"/>
        <v>0</v>
      </c>
      <c r="X6649" s="13"/>
      <c r="Y6649" s="13">
        <f t="shared" si="836"/>
        <v>0</v>
      </c>
      <c r="Z6649" s="14">
        <f t="shared" si="842"/>
        <v>0</v>
      </c>
      <c r="AA6649" s="13">
        <f t="shared" si="839"/>
        <v>0</v>
      </c>
      <c r="AB6649" s="13">
        <f t="shared" si="838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hidden="1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1788</v>
      </c>
      <c r="F6650" s="65" t="s">
        <v>1788</v>
      </c>
      <c r="G6650" s="65" t="s">
        <v>1788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1788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7"/>
        <v>4103.3700000000008</v>
      </c>
      <c r="W6650" s="13">
        <f t="shared" si="835"/>
        <v>6496.363636363636</v>
      </c>
      <c r="X6650" s="13"/>
      <c r="Y6650" s="13">
        <f t="shared" si="836"/>
        <v>0</v>
      </c>
      <c r="Z6650" s="14">
        <f t="shared" si="842"/>
        <v>6496.363636363636</v>
      </c>
      <c r="AA6650" s="13">
        <f t="shared" si="839"/>
        <v>649.63636363636397</v>
      </c>
      <c r="AB6650" s="13">
        <f t="shared" si="838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hidden="1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1804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7"/>
        <v>2778.3</v>
      </c>
      <c r="W6651" s="13">
        <f t="shared" si="835"/>
        <v>1468.2</v>
      </c>
      <c r="X6651" s="13"/>
      <c r="Y6651" s="13">
        <f t="shared" si="836"/>
        <v>0</v>
      </c>
      <c r="Z6651" s="14">
        <f t="shared" si="842"/>
        <v>1468.2</v>
      </c>
      <c r="AA6651" s="13">
        <f t="shared" si="839"/>
        <v>0</v>
      </c>
      <c r="AB6651" s="13">
        <f t="shared" si="838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hidden="1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1809</v>
      </c>
      <c r="F6652" s="65" t="s">
        <v>1809</v>
      </c>
      <c r="G6652" s="65" t="s">
        <v>1809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1810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7"/>
        <v>8183.7599999999993</v>
      </c>
      <c r="W6652" s="13">
        <f t="shared" si="835"/>
        <v>6445.14</v>
      </c>
      <c r="X6652" s="13"/>
      <c r="Y6652" s="13">
        <f t="shared" si="836"/>
        <v>0</v>
      </c>
      <c r="Z6652" s="14">
        <f t="shared" si="842"/>
        <v>6445.14</v>
      </c>
      <c r="AA6652" s="13">
        <f t="shared" si="839"/>
        <v>0</v>
      </c>
      <c r="AB6652" s="13">
        <f t="shared" si="838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hidden="1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1838</v>
      </c>
      <c r="F6653" s="65" t="s">
        <v>1838</v>
      </c>
      <c r="G6653" s="65" t="s">
        <v>1838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1839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7"/>
        <v>0</v>
      </c>
      <c r="W6653" s="13">
        <f t="shared" si="835"/>
        <v>17450.8</v>
      </c>
      <c r="X6653" s="13"/>
      <c r="Y6653" s="13">
        <f t="shared" si="836"/>
        <v>0</v>
      </c>
      <c r="Z6653" s="14">
        <f t="shared" si="842"/>
        <v>17450.8</v>
      </c>
      <c r="AA6653" s="13">
        <f t="shared" si="839"/>
        <v>0</v>
      </c>
      <c r="AB6653" s="13">
        <f t="shared" si="838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hidden="1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3553</v>
      </c>
      <c r="F6654" s="65" t="s">
        <v>3553</v>
      </c>
      <c r="G6654" s="65" t="s">
        <v>3553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3554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7"/>
        <v>0</v>
      </c>
      <c r="W6654" s="13">
        <f t="shared" si="835"/>
        <v>2802</v>
      </c>
      <c r="X6654" s="13"/>
      <c r="Y6654" s="13">
        <f t="shared" si="836"/>
        <v>0</v>
      </c>
      <c r="Z6654" s="14">
        <f t="shared" si="842"/>
        <v>2802</v>
      </c>
      <c r="AA6654" s="13">
        <f t="shared" si="839"/>
        <v>0</v>
      </c>
      <c r="AB6654" s="13">
        <f t="shared" si="838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hidden="1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3553</v>
      </c>
      <c r="F6655" s="65" t="s">
        <v>3553</v>
      </c>
      <c r="G6655" s="65" t="s">
        <v>3553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3555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7"/>
        <v>0</v>
      </c>
      <c r="W6655" s="13">
        <f t="shared" ref="W6655:W6718" si="843">IF(O6655="返货",U6655/(1+P6655),IF(O6655="返现",U6655,IF(O6655="折扣",U6655*P6655,IF(O6655="无",U6655))))</f>
        <v>3303</v>
      </c>
      <c r="X6655" s="13"/>
      <c r="Y6655" s="13">
        <f t="shared" si="836"/>
        <v>0</v>
      </c>
      <c r="Z6655" s="14">
        <f t="shared" si="842"/>
        <v>3303</v>
      </c>
      <c r="AA6655" s="13">
        <f t="shared" si="839"/>
        <v>0</v>
      </c>
      <c r="AB6655" s="13">
        <f t="shared" si="838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hidden="1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1892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4033</v>
      </c>
      <c r="S6656" s="122">
        <v>188225.4</v>
      </c>
      <c r="T6656" s="13"/>
      <c r="U6656" s="122">
        <v>188225.4</v>
      </c>
      <c r="V6656" s="13">
        <f t="shared" si="837"/>
        <v>0</v>
      </c>
      <c r="W6656" s="13">
        <f t="shared" si="843"/>
        <v>184534.70588235292</v>
      </c>
      <c r="X6656" s="13"/>
      <c r="Y6656" s="13">
        <f t="shared" si="836"/>
        <v>0</v>
      </c>
      <c r="Z6656" s="14">
        <f t="shared" si="842"/>
        <v>184534.70588235292</v>
      </c>
      <c r="AA6656" s="13">
        <f t="shared" si="839"/>
        <v>3690.6941176470718</v>
      </c>
      <c r="AB6656" s="13">
        <f t="shared" si="838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hidden="1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1910</v>
      </c>
      <c r="F6657" s="65" t="s">
        <v>1910</v>
      </c>
      <c r="G6657" s="65" t="s">
        <v>1910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1911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7"/>
        <v>28267</v>
      </c>
      <c r="W6657" s="13">
        <f t="shared" si="843"/>
        <v>44262</v>
      </c>
      <c r="X6657" s="13"/>
      <c r="Y6657" s="13">
        <f t="shared" si="836"/>
        <v>0</v>
      </c>
      <c r="Z6657" s="13"/>
      <c r="AA6657" s="13">
        <f t="shared" si="839"/>
        <v>0</v>
      </c>
      <c r="AB6657" s="13">
        <f t="shared" si="838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hidden="1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1899</v>
      </c>
      <c r="F6658" s="65" t="s">
        <v>1899</v>
      </c>
      <c r="G6658" s="65" t="s">
        <v>1899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2821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7"/>
        <v>3204.7</v>
      </c>
      <c r="W6658" s="13">
        <f t="shared" si="843"/>
        <v>1795.3</v>
      </c>
      <c r="X6658" s="13"/>
      <c r="Y6658" s="13">
        <f t="shared" si="836"/>
        <v>0</v>
      </c>
      <c r="Z6658" s="14">
        <f t="shared" ref="Z6658:Z6721" si="844">W6658+X6658</f>
        <v>1795.3</v>
      </c>
      <c r="AA6658" s="13">
        <f t="shared" si="839"/>
        <v>0</v>
      </c>
      <c r="AB6658" s="13">
        <f t="shared" si="838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hidden="1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7"/>
        <v>20789.699999999997</v>
      </c>
      <c r="W6659" s="13">
        <f t="shared" si="843"/>
        <v>26726</v>
      </c>
      <c r="X6659" s="13"/>
      <c r="Y6659" s="13">
        <f t="shared" ref="Y6659:Y6722" si="845">IF(W6659-AB6659&lt;=0,0,IF(O6659="返现",MAX(W6659-AA6659-AB6659,0),MAX(W6659-AB6659,0)))</f>
        <v>0</v>
      </c>
      <c r="Z6659" s="14">
        <f t="shared" si="844"/>
        <v>26726</v>
      </c>
      <c r="AA6659" s="13">
        <f t="shared" si="839"/>
        <v>0</v>
      </c>
      <c r="AB6659" s="13">
        <f t="shared" si="838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hidden="1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1876</v>
      </c>
      <c r="F6660" s="65" t="s">
        <v>1876</v>
      </c>
      <c r="G6660" s="65" t="s">
        <v>1876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1876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7"/>
        <v>2826.77</v>
      </c>
      <c r="W6660" s="13">
        <f t="shared" si="843"/>
        <v>2846.6</v>
      </c>
      <c r="X6660" s="13"/>
      <c r="Y6660" s="13">
        <f t="shared" si="845"/>
        <v>0</v>
      </c>
      <c r="Z6660" s="14">
        <f t="shared" si="844"/>
        <v>2846.6</v>
      </c>
      <c r="AA6660" s="13">
        <f t="shared" si="839"/>
        <v>0</v>
      </c>
      <c r="AB6660" s="13">
        <f t="shared" si="838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hidden="1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6">S6661+T6661-U6661</f>
        <v>146386.94</v>
      </c>
      <c r="W6661" s="13">
        <f t="shared" si="843"/>
        <v>15496.2</v>
      </c>
      <c r="X6661" s="13"/>
      <c r="Y6661" s="13">
        <f t="shared" si="845"/>
        <v>0</v>
      </c>
      <c r="Z6661" s="14">
        <f t="shared" si="844"/>
        <v>15496.2</v>
      </c>
      <c r="AA6661" s="13">
        <f t="shared" si="839"/>
        <v>0</v>
      </c>
      <c r="AB6661" s="13">
        <f t="shared" si="838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hidden="1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4039</v>
      </c>
      <c r="S6662" s="122">
        <v>15847.03</v>
      </c>
      <c r="T6662" s="13"/>
      <c r="U6662" s="122">
        <v>15847.03</v>
      </c>
      <c r="V6662" s="13">
        <f t="shared" si="846"/>
        <v>0</v>
      </c>
      <c r="W6662" s="13">
        <f t="shared" si="843"/>
        <v>15847.03</v>
      </c>
      <c r="X6662" s="13"/>
      <c r="Y6662" s="13">
        <f t="shared" si="845"/>
        <v>0</v>
      </c>
      <c r="Z6662" s="14">
        <f t="shared" si="844"/>
        <v>15847.03</v>
      </c>
      <c r="AA6662" s="13">
        <f t="shared" si="839"/>
        <v>0</v>
      </c>
      <c r="AB6662" s="13">
        <f t="shared" ref="AB6662:AB6703" si="847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hidden="1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6"/>
        <v>65924.149999999994</v>
      </c>
      <c r="W6663" s="13">
        <f t="shared" si="843"/>
        <v>0</v>
      </c>
      <c r="X6663" s="13"/>
      <c r="Y6663" s="13">
        <f t="shared" si="845"/>
        <v>0</v>
      </c>
      <c r="Z6663" s="14">
        <f t="shared" si="844"/>
        <v>0</v>
      </c>
      <c r="AA6663" s="13">
        <f t="shared" si="839"/>
        <v>0</v>
      </c>
      <c r="AB6663" s="13">
        <f t="shared" si="847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hidden="1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6"/>
        <v>19089.350000000002</v>
      </c>
      <c r="W6664" s="13">
        <f t="shared" si="843"/>
        <v>21812.799999999999</v>
      </c>
      <c r="X6664" s="13"/>
      <c r="Y6664" s="13">
        <f t="shared" si="845"/>
        <v>0</v>
      </c>
      <c r="Z6664" s="14">
        <f t="shared" si="844"/>
        <v>21812.799999999999</v>
      </c>
      <c r="AA6664" s="13">
        <f t="shared" si="839"/>
        <v>0</v>
      </c>
      <c r="AB6664" s="13">
        <f t="shared" si="847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hidden="1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4033</v>
      </c>
      <c r="S6665" s="122">
        <v>3558.36</v>
      </c>
      <c r="T6665" s="13"/>
      <c r="U6665" s="122">
        <v>3558.36</v>
      </c>
      <c r="V6665" s="13">
        <f t="shared" si="846"/>
        <v>0</v>
      </c>
      <c r="W6665" s="13">
        <f t="shared" si="843"/>
        <v>3558.36</v>
      </c>
      <c r="X6665" s="13"/>
      <c r="Y6665" s="13">
        <f t="shared" si="845"/>
        <v>0</v>
      </c>
      <c r="Z6665" s="14">
        <f t="shared" si="844"/>
        <v>3558.36</v>
      </c>
      <c r="AA6665" s="13">
        <f t="shared" si="839"/>
        <v>0</v>
      </c>
      <c r="AB6665" s="13">
        <f t="shared" si="847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hidden="1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8" t="s">
        <v>41</v>
      </c>
      <c r="P6666" s="9">
        <v>0.03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6"/>
        <v>42157.11</v>
      </c>
      <c r="W6666" s="13">
        <f t="shared" si="843"/>
        <v>0</v>
      </c>
      <c r="X6666" s="13"/>
      <c r="Y6666" s="13">
        <f t="shared" si="845"/>
        <v>0</v>
      </c>
      <c r="Z6666" s="14">
        <f t="shared" si="844"/>
        <v>0</v>
      </c>
      <c r="AA6666" s="13">
        <f t="shared" si="839"/>
        <v>0</v>
      </c>
      <c r="AB6666" s="13">
        <f t="shared" si="847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hidden="1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6"/>
        <v>1.00000000002183E-2</v>
      </c>
      <c r="W6667" s="13">
        <f t="shared" si="843"/>
        <v>0</v>
      </c>
      <c r="X6667" s="13"/>
      <c r="Y6667" s="13">
        <f t="shared" si="845"/>
        <v>0</v>
      </c>
      <c r="Z6667" s="14">
        <f t="shared" si="844"/>
        <v>0</v>
      </c>
      <c r="AA6667" s="13">
        <f t="shared" si="839"/>
        <v>0</v>
      </c>
      <c r="AB6667" s="13">
        <f t="shared" si="847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hidden="1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4033</v>
      </c>
      <c r="S6668" s="122">
        <v>18374</v>
      </c>
      <c r="T6668" s="13"/>
      <c r="U6668" s="122">
        <v>18374</v>
      </c>
      <c r="V6668" s="13">
        <f t="shared" si="846"/>
        <v>0</v>
      </c>
      <c r="W6668" s="13">
        <f t="shared" si="843"/>
        <v>18374</v>
      </c>
      <c r="X6668" s="13"/>
      <c r="Y6668" s="13">
        <f t="shared" si="845"/>
        <v>0</v>
      </c>
      <c r="Z6668" s="14">
        <f t="shared" si="844"/>
        <v>18374</v>
      </c>
      <c r="AA6668" s="13">
        <f t="shared" si="839"/>
        <v>0</v>
      </c>
      <c r="AB6668" s="13">
        <f t="shared" si="847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hidden="1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1634</v>
      </c>
      <c r="F6669" s="65" t="s">
        <v>1635</v>
      </c>
      <c r="G6669" s="65" t="s">
        <v>1634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1636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6"/>
        <v>95054.53</v>
      </c>
      <c r="W6669" s="13">
        <f t="shared" si="843"/>
        <v>3341.8</v>
      </c>
      <c r="X6669" s="13"/>
      <c r="Y6669" s="13">
        <f t="shared" si="845"/>
        <v>0</v>
      </c>
      <c r="Z6669" s="14">
        <f t="shared" si="844"/>
        <v>3341.8</v>
      </c>
      <c r="AA6669" s="13">
        <f t="shared" si="839"/>
        <v>0</v>
      </c>
      <c r="AB6669" s="13">
        <f t="shared" si="847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hidden="1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1638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6"/>
        <v>10397.4</v>
      </c>
      <c r="W6670" s="13">
        <f t="shared" si="843"/>
        <v>2435.6</v>
      </c>
      <c r="X6670" s="13"/>
      <c r="Y6670" s="13">
        <f t="shared" si="845"/>
        <v>0</v>
      </c>
      <c r="Z6670" s="14">
        <f t="shared" si="844"/>
        <v>2435.6</v>
      </c>
      <c r="AA6670" s="13">
        <f t="shared" si="839"/>
        <v>0</v>
      </c>
      <c r="AB6670" s="13">
        <f t="shared" si="847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hidden="1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1638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1639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6"/>
        <v>4257.8</v>
      </c>
      <c r="W6671" s="13">
        <f t="shared" si="843"/>
        <v>0</v>
      </c>
      <c r="X6671" s="13"/>
      <c r="Y6671" s="13">
        <f t="shared" si="845"/>
        <v>0</v>
      </c>
      <c r="Z6671" s="14">
        <f t="shared" si="844"/>
        <v>0</v>
      </c>
      <c r="AA6671" s="13">
        <f t="shared" si="839"/>
        <v>0</v>
      </c>
      <c r="AB6671" s="13">
        <f t="shared" si="847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hidden="1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1642</v>
      </c>
      <c r="F6672" s="65" t="s">
        <v>1642</v>
      </c>
      <c r="G6672" s="65" t="s">
        <v>1642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1643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6"/>
        <v>86051.58</v>
      </c>
      <c r="W6672" s="13">
        <f t="shared" si="843"/>
        <v>36608.794117647056</v>
      </c>
      <c r="X6672" s="13"/>
      <c r="Y6672" s="13">
        <f t="shared" si="845"/>
        <v>0</v>
      </c>
      <c r="Z6672" s="14">
        <f t="shared" si="844"/>
        <v>36608.794117647056</v>
      </c>
      <c r="AA6672" s="13">
        <f t="shared" si="839"/>
        <v>732.17588235294534</v>
      </c>
      <c r="AB6672" s="13">
        <f t="shared" si="847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hidden="1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1654</v>
      </c>
      <c r="F6673" s="65" t="s">
        <v>1654</v>
      </c>
      <c r="G6673" s="65" t="s">
        <v>1654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1655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6"/>
        <v>7300</v>
      </c>
      <c r="W6673" s="13">
        <f t="shared" si="843"/>
        <v>682.71844660194176</v>
      </c>
      <c r="X6673" s="13"/>
      <c r="Y6673" s="13">
        <f t="shared" si="845"/>
        <v>0</v>
      </c>
      <c r="Z6673" s="14">
        <f t="shared" si="844"/>
        <v>682.71844660194176</v>
      </c>
      <c r="AA6673" s="13">
        <f t="shared" si="839"/>
        <v>20.481553398058281</v>
      </c>
      <c r="AB6673" s="13">
        <f t="shared" si="847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hidden="1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1664</v>
      </c>
      <c r="F6674" s="65" t="s">
        <v>1664</v>
      </c>
      <c r="G6674" s="65" t="s">
        <v>1664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1665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6"/>
        <v>10234.900000000001</v>
      </c>
      <c r="W6674" s="13">
        <f t="shared" si="843"/>
        <v>8879.9029126213591</v>
      </c>
      <c r="X6674" s="13"/>
      <c r="Y6674" s="13">
        <f t="shared" si="845"/>
        <v>0</v>
      </c>
      <c r="Z6674" s="14">
        <f t="shared" si="844"/>
        <v>8879.9029126213591</v>
      </c>
      <c r="AA6674" s="13">
        <f t="shared" si="839"/>
        <v>266.39708737864021</v>
      </c>
      <c r="AB6674" s="13">
        <f t="shared" si="847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hidden="1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6"/>
        <v>3900.5200000000004</v>
      </c>
      <c r="W6675" s="13">
        <f t="shared" si="843"/>
        <v>10817.460784313726</v>
      </c>
      <c r="X6675" s="13"/>
      <c r="Y6675" s="13">
        <f t="shared" si="845"/>
        <v>0</v>
      </c>
      <c r="Z6675" s="14">
        <f t="shared" si="844"/>
        <v>10817.460784313726</v>
      </c>
      <c r="AA6675" s="13">
        <f t="shared" si="839"/>
        <v>216.34921568627396</v>
      </c>
      <c r="AB6675" s="13">
        <f t="shared" si="847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hidden="1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6"/>
        <v>1.04999999999973</v>
      </c>
      <c r="W6676" s="13">
        <f t="shared" si="843"/>
        <v>0</v>
      </c>
      <c r="X6676" s="13"/>
      <c r="Y6676" s="13">
        <f t="shared" si="845"/>
        <v>0</v>
      </c>
      <c r="Z6676" s="14">
        <f t="shared" si="844"/>
        <v>0</v>
      </c>
      <c r="AA6676" s="13">
        <f t="shared" si="839"/>
        <v>0</v>
      </c>
      <c r="AB6676" s="13">
        <f t="shared" si="847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hidden="1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6"/>
        <v>0</v>
      </c>
      <c r="W6677" s="13">
        <f t="shared" si="843"/>
        <v>7108.49</v>
      </c>
      <c r="X6677" s="13"/>
      <c r="Y6677" s="13">
        <f t="shared" si="845"/>
        <v>0</v>
      </c>
      <c r="Z6677" s="14">
        <f t="shared" si="844"/>
        <v>7108.49</v>
      </c>
      <c r="AA6677" s="13">
        <f t="shared" si="839"/>
        <v>0</v>
      </c>
      <c r="AB6677" s="13">
        <f t="shared" si="847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hidden="1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1699</v>
      </c>
      <c r="F6678" s="65" t="s">
        <v>1699</v>
      </c>
      <c r="G6678" s="65" t="s">
        <v>1699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1700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6"/>
        <v>341738.6</v>
      </c>
      <c r="W6678" s="13">
        <f t="shared" si="843"/>
        <v>328243.03921568627</v>
      </c>
      <c r="X6678" s="13"/>
      <c r="Y6678" s="13">
        <f t="shared" si="845"/>
        <v>0</v>
      </c>
      <c r="Z6678" s="14">
        <f t="shared" si="844"/>
        <v>328243.03921568627</v>
      </c>
      <c r="AA6678" s="13">
        <f t="shared" si="839"/>
        <v>6564.8607843137579</v>
      </c>
      <c r="AB6678" s="13">
        <f t="shared" si="847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hidden="1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6"/>
        <v>32232.720000000001</v>
      </c>
      <c r="W6679" s="13">
        <f t="shared" si="843"/>
        <v>0</v>
      </c>
      <c r="X6679" s="13"/>
      <c r="Y6679" s="13">
        <f t="shared" si="845"/>
        <v>0</v>
      </c>
      <c r="Z6679" s="14">
        <f t="shared" si="844"/>
        <v>0</v>
      </c>
      <c r="AA6679" s="13">
        <f t="shared" si="839"/>
        <v>0</v>
      </c>
      <c r="AB6679" s="13">
        <f t="shared" si="847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hidden="1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1703</v>
      </c>
      <c r="F6680" s="65" t="s">
        <v>1703</v>
      </c>
      <c r="G6680" s="65" t="s">
        <v>1703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1704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6"/>
        <v>7173.9600000000009</v>
      </c>
      <c r="W6680" s="13">
        <f t="shared" si="843"/>
        <v>12152.1</v>
      </c>
      <c r="X6680" s="13"/>
      <c r="Y6680" s="13">
        <f t="shared" si="845"/>
        <v>0</v>
      </c>
      <c r="Z6680" s="14">
        <f t="shared" si="844"/>
        <v>12152.1</v>
      </c>
      <c r="AA6680" s="13">
        <f t="shared" ref="AA6680:AA6743" si="848">U6680-W6680</f>
        <v>0</v>
      </c>
      <c r="AB6680" s="13">
        <f t="shared" si="847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hidden="1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1708</v>
      </c>
      <c r="F6681" s="65" t="s">
        <v>1708</v>
      </c>
      <c r="G6681" s="65" t="s">
        <v>1708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1708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6"/>
        <v>123600.6</v>
      </c>
      <c r="W6681" s="13">
        <f t="shared" si="843"/>
        <v>0</v>
      </c>
      <c r="X6681" s="13"/>
      <c r="Y6681" s="13">
        <f t="shared" si="845"/>
        <v>0</v>
      </c>
      <c r="Z6681" s="14">
        <f t="shared" si="844"/>
        <v>0</v>
      </c>
      <c r="AA6681" s="13">
        <f t="shared" si="848"/>
        <v>0</v>
      </c>
      <c r="AB6681" s="13">
        <f t="shared" si="847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hidden="1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1709</v>
      </c>
      <c r="F6682" s="65" t="s">
        <v>1709</v>
      </c>
      <c r="G6682" s="65" t="s">
        <v>1709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1709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6"/>
        <v>203605.15</v>
      </c>
      <c r="W6682" s="13">
        <f t="shared" si="843"/>
        <v>0</v>
      </c>
      <c r="X6682" s="13"/>
      <c r="Y6682" s="13">
        <f t="shared" si="845"/>
        <v>0</v>
      </c>
      <c r="Z6682" s="14">
        <f t="shared" si="844"/>
        <v>0</v>
      </c>
      <c r="AA6682" s="13">
        <f t="shared" si="848"/>
        <v>0</v>
      </c>
      <c r="AB6682" s="13">
        <f t="shared" si="847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hidden="1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1709</v>
      </c>
      <c r="F6683" s="65" t="s">
        <v>1709</v>
      </c>
      <c r="G6683" s="65" t="s">
        <v>1709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1710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6"/>
        <v>29390.959999999999</v>
      </c>
      <c r="W6683" s="13">
        <f t="shared" si="843"/>
        <v>0</v>
      </c>
      <c r="X6683" s="13"/>
      <c r="Y6683" s="13">
        <f t="shared" si="845"/>
        <v>0</v>
      </c>
      <c r="Z6683" s="14">
        <f t="shared" si="844"/>
        <v>0</v>
      </c>
      <c r="AA6683" s="13">
        <f t="shared" si="848"/>
        <v>0</v>
      </c>
      <c r="AB6683" s="13">
        <f t="shared" si="847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hidden="1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1711</v>
      </c>
      <c r="F6684" s="65" t="s">
        <v>1712</v>
      </c>
      <c r="G6684" s="65" t="s">
        <v>1711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1711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6"/>
        <v>85233.67</v>
      </c>
      <c r="W6684" s="13">
        <f t="shared" si="843"/>
        <v>0</v>
      </c>
      <c r="X6684" s="13"/>
      <c r="Y6684" s="13">
        <f t="shared" si="845"/>
        <v>0</v>
      </c>
      <c r="Z6684" s="14">
        <f t="shared" si="844"/>
        <v>0</v>
      </c>
      <c r="AA6684" s="13">
        <f t="shared" si="848"/>
        <v>0</v>
      </c>
      <c r="AB6684" s="13">
        <f t="shared" si="847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hidden="1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1724</v>
      </c>
      <c r="F6685" s="65" t="s">
        <v>1724</v>
      </c>
      <c r="G6685" s="65" t="s">
        <v>1724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1725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3"/>
        <v>0</v>
      </c>
      <c r="X6685" s="13"/>
      <c r="Y6685" s="13">
        <f t="shared" si="845"/>
        <v>0</v>
      </c>
      <c r="Z6685" s="14">
        <f t="shared" si="844"/>
        <v>0</v>
      </c>
      <c r="AA6685" s="13">
        <f t="shared" si="848"/>
        <v>0</v>
      </c>
      <c r="AB6685" s="13">
        <f t="shared" si="847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hidden="1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1726</v>
      </c>
      <c r="F6686" s="65" t="s">
        <v>1726</v>
      </c>
      <c r="G6686" s="65" t="s">
        <v>1726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1727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6"/>
        <v>27345.200000000001</v>
      </c>
      <c r="W6686" s="13">
        <f t="shared" si="843"/>
        <v>0</v>
      </c>
      <c r="X6686" s="13"/>
      <c r="Y6686" s="13">
        <f t="shared" si="845"/>
        <v>0</v>
      </c>
      <c r="Z6686" s="14">
        <f t="shared" si="844"/>
        <v>0</v>
      </c>
      <c r="AA6686" s="13">
        <f t="shared" si="848"/>
        <v>0</v>
      </c>
      <c r="AB6686" s="13">
        <f t="shared" si="847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hidden="1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6"/>
        <v>6357.73</v>
      </c>
      <c r="W6687" s="13">
        <f t="shared" si="843"/>
        <v>2907.03</v>
      </c>
      <c r="X6687" s="13"/>
      <c r="Y6687" s="13">
        <f t="shared" si="845"/>
        <v>0</v>
      </c>
      <c r="Z6687" s="14">
        <f t="shared" si="844"/>
        <v>2907.03</v>
      </c>
      <c r="AA6687" s="13">
        <f t="shared" si="848"/>
        <v>0</v>
      </c>
      <c r="AB6687" s="13">
        <f t="shared" si="847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hidden="1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1744</v>
      </c>
      <c r="F6688" s="65" t="s">
        <v>1745</v>
      </c>
      <c r="G6688" s="65" t="s">
        <v>1744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1744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6"/>
        <v>7530.5</v>
      </c>
      <c r="W6688" s="13">
        <f t="shared" si="843"/>
        <v>0</v>
      </c>
      <c r="X6688" s="13"/>
      <c r="Y6688" s="13">
        <f t="shared" si="845"/>
        <v>0</v>
      </c>
      <c r="Z6688" s="14">
        <f t="shared" si="844"/>
        <v>0</v>
      </c>
      <c r="AA6688" s="13">
        <f t="shared" si="848"/>
        <v>0</v>
      </c>
      <c r="AB6688" s="13">
        <f t="shared" si="847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hidden="1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1751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1752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4033</v>
      </c>
      <c r="S6689" s="122">
        <v>1810.5</v>
      </c>
      <c r="T6689" s="13"/>
      <c r="U6689" s="122">
        <v>1810.5</v>
      </c>
      <c r="V6689" s="13">
        <f t="shared" si="846"/>
        <v>0</v>
      </c>
      <c r="W6689" s="13">
        <f t="shared" si="843"/>
        <v>1775</v>
      </c>
      <c r="X6689" s="13"/>
      <c r="Y6689" s="13">
        <f t="shared" si="845"/>
        <v>0</v>
      </c>
      <c r="Z6689" s="14">
        <f t="shared" si="844"/>
        <v>1775</v>
      </c>
      <c r="AA6689" s="13">
        <f t="shared" si="848"/>
        <v>35.5</v>
      </c>
      <c r="AB6689" s="13">
        <f t="shared" si="847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hidden="1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1768</v>
      </c>
      <c r="F6690" s="65" t="s">
        <v>1768</v>
      </c>
      <c r="G6690" s="65" t="s">
        <v>1768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1769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6"/>
        <v>2349.0300000000002</v>
      </c>
      <c r="W6690" s="13">
        <f t="shared" si="843"/>
        <v>0</v>
      </c>
      <c r="X6690" s="13"/>
      <c r="Y6690" s="13">
        <f t="shared" si="845"/>
        <v>0</v>
      </c>
      <c r="Z6690" s="14">
        <f t="shared" si="844"/>
        <v>0</v>
      </c>
      <c r="AA6690" s="13">
        <f t="shared" si="848"/>
        <v>0</v>
      </c>
      <c r="AB6690" s="13">
        <f t="shared" si="847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hidden="1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1774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6"/>
        <v>153.55000000000018</v>
      </c>
      <c r="W6691" s="13">
        <f t="shared" si="843"/>
        <v>0</v>
      </c>
      <c r="X6691" s="13"/>
      <c r="Y6691" s="13">
        <f t="shared" si="845"/>
        <v>0</v>
      </c>
      <c r="Z6691" s="14">
        <f t="shared" si="844"/>
        <v>0</v>
      </c>
      <c r="AA6691" s="13">
        <f t="shared" si="848"/>
        <v>0</v>
      </c>
      <c r="AB6691" s="13">
        <f t="shared" si="847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hidden="1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1785</v>
      </c>
      <c r="F6692" s="65" t="s">
        <v>1785</v>
      </c>
      <c r="G6692" s="65" t="s">
        <v>1785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1785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6"/>
        <v>2470.8000000000002</v>
      </c>
      <c r="W6692" s="13">
        <f t="shared" si="843"/>
        <v>6063.9215686274511</v>
      </c>
      <c r="X6692" s="13"/>
      <c r="Y6692" s="13">
        <f t="shared" si="845"/>
        <v>0</v>
      </c>
      <c r="Z6692" s="14">
        <f t="shared" si="844"/>
        <v>6063.9215686274511</v>
      </c>
      <c r="AA6692" s="13">
        <f t="shared" si="848"/>
        <v>121.27843137254877</v>
      </c>
      <c r="AB6692" s="13">
        <f t="shared" si="847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hidden="1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1785</v>
      </c>
      <c r="F6693" s="65" t="s">
        <v>1785</v>
      </c>
      <c r="G6693" s="65" t="s">
        <v>1785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1785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6"/>
        <v>10752.35</v>
      </c>
      <c r="W6693" s="13">
        <f t="shared" si="843"/>
        <v>0</v>
      </c>
      <c r="X6693" s="13"/>
      <c r="Y6693" s="13">
        <f t="shared" si="845"/>
        <v>0</v>
      </c>
      <c r="Z6693" s="14">
        <f t="shared" si="844"/>
        <v>0</v>
      </c>
      <c r="AA6693" s="13">
        <f t="shared" si="848"/>
        <v>0</v>
      </c>
      <c r="AB6693" s="13">
        <f t="shared" si="847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hidden="1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6"/>
        <v>10192.26</v>
      </c>
      <c r="W6694" s="13">
        <f t="shared" si="843"/>
        <v>0</v>
      </c>
      <c r="X6694" s="13"/>
      <c r="Y6694" s="13">
        <f t="shared" si="845"/>
        <v>0</v>
      </c>
      <c r="Z6694" s="14">
        <f t="shared" si="844"/>
        <v>0</v>
      </c>
      <c r="AA6694" s="13">
        <f t="shared" si="848"/>
        <v>0</v>
      </c>
      <c r="AB6694" s="13">
        <f t="shared" si="847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hidden="1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1790</v>
      </c>
      <c r="F6695" s="65" t="s">
        <v>1790</v>
      </c>
      <c r="G6695" s="65" t="s">
        <v>1790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1790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6"/>
        <v>8071.7000000000007</v>
      </c>
      <c r="W6695" s="13">
        <f t="shared" si="843"/>
        <v>2951.9</v>
      </c>
      <c r="X6695" s="13"/>
      <c r="Y6695" s="13">
        <f t="shared" si="845"/>
        <v>0</v>
      </c>
      <c r="Z6695" s="14">
        <f t="shared" si="844"/>
        <v>2951.9</v>
      </c>
      <c r="AA6695" s="13">
        <f t="shared" si="848"/>
        <v>0</v>
      </c>
      <c r="AB6695" s="13">
        <f t="shared" si="847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hidden="1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1795</v>
      </c>
      <c r="F6696" s="65" t="s">
        <v>1795</v>
      </c>
      <c r="G6696" s="65" t="s">
        <v>1795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1796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6"/>
        <v>34552.49</v>
      </c>
      <c r="W6696" s="13">
        <f t="shared" si="843"/>
        <v>3567.9611650485435</v>
      </c>
      <c r="X6696" s="13"/>
      <c r="Y6696" s="13">
        <f t="shared" si="845"/>
        <v>0</v>
      </c>
      <c r="Z6696" s="14">
        <f t="shared" si="844"/>
        <v>3567.9611650485435</v>
      </c>
      <c r="AA6696" s="13">
        <f t="shared" si="848"/>
        <v>107.03883495145647</v>
      </c>
      <c r="AB6696" s="13">
        <f t="shared" si="847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hidden="1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1808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6"/>
        <v>2144.2999999999997</v>
      </c>
      <c r="W6697" s="13">
        <f t="shared" si="843"/>
        <v>3228.9</v>
      </c>
      <c r="X6697" s="13"/>
      <c r="Y6697" s="13">
        <f t="shared" si="845"/>
        <v>0</v>
      </c>
      <c r="Z6697" s="14">
        <f t="shared" si="844"/>
        <v>3228.9</v>
      </c>
      <c r="AA6697" s="13">
        <f t="shared" si="848"/>
        <v>0</v>
      </c>
      <c r="AB6697" s="13">
        <f t="shared" si="847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hidden="1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1814</v>
      </c>
      <c r="F6698" s="65" t="s">
        <v>1814</v>
      </c>
      <c r="G6698" s="65" t="s">
        <v>1814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1815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6"/>
        <v>6750.87</v>
      </c>
      <c r="W6698" s="13">
        <f t="shared" si="843"/>
        <v>263.45454545454544</v>
      </c>
      <c r="X6698" s="13"/>
      <c r="Y6698" s="13">
        <f t="shared" si="845"/>
        <v>0</v>
      </c>
      <c r="Z6698" s="14">
        <f t="shared" si="844"/>
        <v>263.45454545454544</v>
      </c>
      <c r="AA6698" s="13">
        <f t="shared" si="848"/>
        <v>26.345454545454572</v>
      </c>
      <c r="AB6698" s="13">
        <f t="shared" si="847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hidden="1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1843</v>
      </c>
      <c r="F6699" s="65" t="s">
        <v>1843</v>
      </c>
      <c r="G6699" s="65" t="s">
        <v>1843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1845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6"/>
        <v>9894.91</v>
      </c>
      <c r="W6699" s="13">
        <f t="shared" si="843"/>
        <v>0</v>
      </c>
      <c r="X6699" s="13"/>
      <c r="Y6699" s="13">
        <f t="shared" si="845"/>
        <v>0</v>
      </c>
      <c r="Z6699" s="14">
        <f t="shared" si="844"/>
        <v>0</v>
      </c>
      <c r="AA6699" s="13">
        <f t="shared" si="848"/>
        <v>0</v>
      </c>
      <c r="AB6699" s="13">
        <f t="shared" si="847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hidden="1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6"/>
        <v>67.150000000008703</v>
      </c>
      <c r="W6700" s="13">
        <f t="shared" si="843"/>
        <v>0</v>
      </c>
      <c r="X6700" s="13"/>
      <c r="Y6700" s="13">
        <f t="shared" si="845"/>
        <v>0</v>
      </c>
      <c r="Z6700" s="14">
        <f t="shared" si="844"/>
        <v>0</v>
      </c>
      <c r="AA6700" s="13">
        <f t="shared" si="848"/>
        <v>0</v>
      </c>
      <c r="AB6700" s="13">
        <f t="shared" si="847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hidden="1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1887</v>
      </c>
      <c r="F6701" s="65" t="s">
        <v>1888</v>
      </c>
      <c r="G6701" s="65" t="s">
        <v>1887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1889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6"/>
        <v>84538.4</v>
      </c>
      <c r="W6701" s="13">
        <f t="shared" si="843"/>
        <v>0</v>
      </c>
      <c r="X6701" s="13"/>
      <c r="Y6701" s="13">
        <f t="shared" si="845"/>
        <v>0</v>
      </c>
      <c r="Z6701" s="14">
        <f t="shared" si="844"/>
        <v>0</v>
      </c>
      <c r="AA6701" s="13">
        <f t="shared" si="848"/>
        <v>0</v>
      </c>
      <c r="AB6701" s="13">
        <f t="shared" si="847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hidden="1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1902</v>
      </c>
      <c r="F6702" s="65" t="s">
        <v>1903</v>
      </c>
      <c r="G6702" s="65" t="s">
        <v>1902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1904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6"/>
        <v>27396.55</v>
      </c>
      <c r="W6702" s="13">
        <f t="shared" si="843"/>
        <v>0</v>
      </c>
      <c r="X6702" s="13"/>
      <c r="Y6702" s="13">
        <f t="shared" si="845"/>
        <v>0</v>
      </c>
      <c r="Z6702" s="14">
        <f t="shared" si="844"/>
        <v>0</v>
      </c>
      <c r="AA6702" s="13">
        <f t="shared" si="848"/>
        <v>0</v>
      </c>
      <c r="AB6702" s="13">
        <f t="shared" si="847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hidden="1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1848</v>
      </c>
      <c r="F6703" s="65" t="s">
        <v>1848</v>
      </c>
      <c r="G6703" s="65" t="s">
        <v>1848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1849</v>
      </c>
      <c r="M6703" s="65"/>
      <c r="N6703" s="65" t="s">
        <v>40</v>
      </c>
      <c r="O6703" s="65" t="s">
        <v>41</v>
      </c>
      <c r="P6703" s="10">
        <v>0.02</v>
      </c>
      <c r="Q6703" s="162" t="s">
        <v>4233</v>
      </c>
      <c r="R6703" s="65" t="s">
        <v>4039</v>
      </c>
      <c r="S6703" s="13">
        <v>0</v>
      </c>
      <c r="T6703" s="13">
        <v>-20000</v>
      </c>
      <c r="U6703" s="13">
        <v>-20000</v>
      </c>
      <c r="V6703" s="13">
        <f t="shared" si="846"/>
        <v>0</v>
      </c>
      <c r="W6703" s="13">
        <f t="shared" si="843"/>
        <v>-19607.843137254902</v>
      </c>
      <c r="X6703" s="13"/>
      <c r="Y6703" s="13">
        <f t="shared" si="845"/>
        <v>392.1568627450979</v>
      </c>
      <c r="Z6703" s="14">
        <f t="shared" si="844"/>
        <v>-19607.843137254902</v>
      </c>
      <c r="AA6703" s="13">
        <f t="shared" si="848"/>
        <v>-392.1568627450979</v>
      </c>
      <c r="AB6703" s="13">
        <f t="shared" si="847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3264</v>
      </c>
      <c r="AI6703" t="e">
        <v>#N/A</v>
      </c>
    </row>
    <row r="6704" spans="1:35" ht="14.25" hidden="1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4256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6"/>
        <v>422543.56999999983</v>
      </c>
      <c r="W6704" s="13">
        <f t="shared" si="843"/>
        <v>1595627.419047619</v>
      </c>
      <c r="X6704" s="13"/>
      <c r="Y6704" s="13">
        <f t="shared" si="845"/>
        <v>0</v>
      </c>
      <c r="Z6704" s="14">
        <f t="shared" si="844"/>
        <v>1595627.419047619</v>
      </c>
      <c r="AA6704" s="13">
        <f t="shared" si="848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3264</v>
      </c>
      <c r="AI6704" t="e">
        <v>#N/A</v>
      </c>
    </row>
    <row r="6705" spans="1:35" ht="14.25" hidden="1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4257</v>
      </c>
      <c r="F6705" s="65" t="s">
        <v>4257</v>
      </c>
      <c r="G6705" s="65" t="s">
        <v>4257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4258</v>
      </c>
      <c r="M6705" s="65"/>
      <c r="N6705" s="65" t="s">
        <v>40</v>
      </c>
      <c r="O6705" s="65" t="s">
        <v>41</v>
      </c>
      <c r="P6705" s="24">
        <v>0.02</v>
      </c>
      <c r="Q6705" s="162" t="s">
        <v>4259</v>
      </c>
      <c r="R6705" s="65" t="s">
        <v>3765</v>
      </c>
      <c r="S6705" s="13">
        <v>0</v>
      </c>
      <c r="T6705" s="13">
        <v>35000</v>
      </c>
      <c r="U6705" s="13">
        <v>35000</v>
      </c>
      <c r="V6705" s="13">
        <f t="shared" si="846"/>
        <v>0</v>
      </c>
      <c r="W6705" s="13">
        <v>0</v>
      </c>
      <c r="X6705" s="13"/>
      <c r="Y6705" s="13">
        <f t="shared" si="845"/>
        <v>0</v>
      </c>
      <c r="Z6705" s="14">
        <f t="shared" si="844"/>
        <v>0</v>
      </c>
      <c r="AA6705" s="13">
        <f t="shared" si="848"/>
        <v>35000</v>
      </c>
      <c r="AB6705" s="13">
        <f t="shared" ref="AB6705:AB6768" si="849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3264</v>
      </c>
      <c r="AI6705" t="e">
        <v>#N/A</v>
      </c>
    </row>
    <row r="6706" spans="1:35" ht="14.25" hidden="1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4260</v>
      </c>
      <c r="R6706" s="65"/>
      <c r="S6706" s="13">
        <v>3075.7</v>
      </c>
      <c r="T6706" s="13">
        <v>5200</v>
      </c>
      <c r="U6706" s="13">
        <v>6200</v>
      </c>
      <c r="V6706" s="13">
        <f t="shared" si="846"/>
        <v>2075.7000000000007</v>
      </c>
      <c r="W6706" s="13">
        <f t="shared" si="843"/>
        <v>6200</v>
      </c>
      <c r="X6706" s="13"/>
      <c r="Y6706" s="13">
        <f t="shared" si="845"/>
        <v>0</v>
      </c>
      <c r="Z6706" s="14">
        <f t="shared" si="844"/>
        <v>6200</v>
      </c>
      <c r="AA6706" s="13">
        <f t="shared" si="848"/>
        <v>0</v>
      </c>
      <c r="AB6706" s="13">
        <f t="shared" si="849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3264</v>
      </c>
      <c r="AI6706" t="e">
        <v>#N/A</v>
      </c>
    </row>
    <row r="6707" spans="1:35" ht="14.25" hidden="1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4261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6"/>
        <v>6060.8600000000006</v>
      </c>
      <c r="W6707" s="13">
        <f t="shared" si="843"/>
        <v>5051.82</v>
      </c>
      <c r="X6707" s="13"/>
      <c r="Y6707" s="13">
        <f t="shared" si="845"/>
        <v>0</v>
      </c>
      <c r="Z6707" s="14">
        <f t="shared" si="844"/>
        <v>5051.82</v>
      </c>
      <c r="AA6707" s="13">
        <f t="shared" si="848"/>
        <v>0</v>
      </c>
      <c r="AB6707" s="13">
        <f t="shared" si="849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3264</v>
      </c>
      <c r="AI6707" t="e">
        <v>#N/A</v>
      </c>
    </row>
    <row r="6708" spans="1:35" ht="14.25" hidden="1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4262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6"/>
        <v>8681.93</v>
      </c>
      <c r="W6708" s="13">
        <f t="shared" si="843"/>
        <v>22210.34</v>
      </c>
      <c r="X6708" s="13"/>
      <c r="Y6708" s="13">
        <f t="shared" si="845"/>
        <v>0</v>
      </c>
      <c r="Z6708" s="14">
        <f t="shared" si="844"/>
        <v>22210.34</v>
      </c>
      <c r="AA6708" s="13">
        <f t="shared" si="848"/>
        <v>0</v>
      </c>
      <c r="AB6708" s="13">
        <f t="shared" si="849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3264</v>
      </c>
      <c r="AI6708" t="e">
        <v>#N/A</v>
      </c>
    </row>
    <row r="6709" spans="1:35" ht="14.25" hidden="1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4263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6"/>
        <v>14071.159999999996</v>
      </c>
      <c r="W6709" s="13">
        <f t="shared" si="843"/>
        <v>48014.882352941175</v>
      </c>
      <c r="X6709" s="13"/>
      <c r="Y6709" s="13">
        <f t="shared" si="845"/>
        <v>0</v>
      </c>
      <c r="Z6709" s="14">
        <f t="shared" si="844"/>
        <v>48014.882352941175</v>
      </c>
      <c r="AA6709" s="13">
        <f t="shared" si="848"/>
        <v>960.29764705882553</v>
      </c>
      <c r="AB6709" s="13">
        <f t="shared" si="849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3264</v>
      </c>
      <c r="AI6709" t="e">
        <v>#N/A</v>
      </c>
    </row>
    <row r="6710" spans="1:35" ht="14.25" hidden="1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4264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6"/>
        <v>49722.06</v>
      </c>
      <c r="W6710" s="13">
        <f t="shared" si="843"/>
        <v>124000</v>
      </c>
      <c r="X6710" s="13"/>
      <c r="Y6710" s="13">
        <f t="shared" si="845"/>
        <v>0</v>
      </c>
      <c r="Z6710" s="14">
        <f t="shared" si="844"/>
        <v>124000</v>
      </c>
      <c r="AA6710" s="13">
        <f t="shared" si="848"/>
        <v>0</v>
      </c>
      <c r="AB6710" s="13">
        <f t="shared" si="849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3264</v>
      </c>
      <c r="AI6710" t="e">
        <v>#N/A</v>
      </c>
    </row>
    <row r="6711" spans="1:35" ht="14.25" hidden="1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4265</v>
      </c>
      <c r="R6711" s="65" t="s">
        <v>4039</v>
      </c>
      <c r="S6711" s="13">
        <v>0</v>
      </c>
      <c r="T6711" s="13">
        <v>-20000</v>
      </c>
      <c r="U6711" s="13">
        <v>-20000</v>
      </c>
      <c r="V6711" s="13">
        <f t="shared" si="846"/>
        <v>0</v>
      </c>
      <c r="W6711" s="13">
        <f t="shared" si="843"/>
        <v>-19607.843137254902</v>
      </c>
      <c r="X6711" s="13"/>
      <c r="Y6711" s="13">
        <f t="shared" si="845"/>
        <v>392.1568627450979</v>
      </c>
      <c r="Z6711" s="14">
        <f t="shared" si="844"/>
        <v>-19607.843137254902</v>
      </c>
      <c r="AA6711" s="13">
        <f t="shared" si="848"/>
        <v>-392.1568627450979</v>
      </c>
      <c r="AB6711" s="13">
        <f t="shared" si="849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3264</v>
      </c>
      <c r="AI6711" t="e">
        <v>#N/A</v>
      </c>
    </row>
    <row r="6712" spans="1:35" ht="14.25" hidden="1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4265</v>
      </c>
      <c r="R6712" s="65" t="s">
        <v>4039</v>
      </c>
      <c r="S6712" s="13">
        <v>0</v>
      </c>
      <c r="T6712" s="13">
        <v>20000</v>
      </c>
      <c r="U6712" s="13">
        <v>20000</v>
      </c>
      <c r="V6712" s="13">
        <f t="shared" si="846"/>
        <v>0</v>
      </c>
      <c r="W6712" s="13">
        <f t="shared" si="843"/>
        <v>19417.475728155339</v>
      </c>
      <c r="X6712" s="13"/>
      <c r="Y6712" s="13">
        <f t="shared" si="845"/>
        <v>0</v>
      </c>
      <c r="Z6712" s="14">
        <f t="shared" si="844"/>
        <v>19417.475728155339</v>
      </c>
      <c r="AA6712" s="13">
        <f t="shared" si="848"/>
        <v>582.52427184466069</v>
      </c>
      <c r="AB6712" s="13">
        <f t="shared" si="849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hidden="1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4266</v>
      </c>
      <c r="R6713" s="65" t="s">
        <v>4039</v>
      </c>
      <c r="S6713" s="13">
        <v>0</v>
      </c>
      <c r="T6713" s="13">
        <v>-180000</v>
      </c>
      <c r="U6713" s="13">
        <v>-180000</v>
      </c>
      <c r="V6713" s="13">
        <f t="shared" si="846"/>
        <v>0</v>
      </c>
      <c r="W6713" s="13">
        <f t="shared" si="843"/>
        <v>-176470.58823529413</v>
      </c>
      <c r="X6713" s="13"/>
      <c r="Y6713" s="13">
        <f t="shared" si="845"/>
        <v>3529.4117647058738</v>
      </c>
      <c r="Z6713" s="14">
        <f t="shared" si="844"/>
        <v>-176470.58823529413</v>
      </c>
      <c r="AA6713" s="13">
        <f t="shared" si="848"/>
        <v>-3529.4117647058738</v>
      </c>
      <c r="AB6713" s="13">
        <f t="shared" si="849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3264</v>
      </c>
      <c r="AI6713" t="e">
        <v>#N/A</v>
      </c>
    </row>
    <row r="6714" spans="1:35" ht="14.25" hidden="1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3722</v>
      </c>
      <c r="F6714" s="65" t="s">
        <v>3722</v>
      </c>
      <c r="G6714" s="65" t="s">
        <v>3722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4267</v>
      </c>
      <c r="M6714" s="65"/>
      <c r="N6714" s="65" t="s">
        <v>40</v>
      </c>
      <c r="O6714" s="65" t="s">
        <v>41</v>
      </c>
      <c r="P6714" s="24">
        <v>0.02</v>
      </c>
      <c r="Q6714" s="162" t="s">
        <v>4268</v>
      </c>
      <c r="R6714" s="65" t="s">
        <v>3734</v>
      </c>
      <c r="S6714" s="13">
        <v>0</v>
      </c>
      <c r="T6714" s="13">
        <v>30043.42</v>
      </c>
      <c r="U6714" s="13">
        <v>30043.42</v>
      </c>
      <c r="V6714" s="13">
        <f t="shared" si="846"/>
        <v>0</v>
      </c>
      <c r="W6714" s="13">
        <f>(U6714-28650)/(1+P6714)</f>
        <v>1366.0980392156846</v>
      </c>
      <c r="X6714" s="13"/>
      <c r="Y6714" s="13">
        <f t="shared" si="845"/>
        <v>0</v>
      </c>
      <c r="Z6714" s="14">
        <f t="shared" si="844"/>
        <v>1366.0980392156846</v>
      </c>
      <c r="AA6714" s="13">
        <f t="shared" si="848"/>
        <v>28677.321960784313</v>
      </c>
      <c r="AB6714" s="13">
        <f t="shared" si="849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3264</v>
      </c>
      <c r="AI6714" t="e">
        <v>#N/A</v>
      </c>
    </row>
    <row r="6715" spans="1:35" ht="14.25" hidden="1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3722</v>
      </c>
      <c r="F6715" s="65" t="s">
        <v>3722</v>
      </c>
      <c r="G6715" s="65" t="s">
        <v>3722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4269</v>
      </c>
      <c r="M6715" s="65"/>
      <c r="N6715" s="65" t="s">
        <v>40</v>
      </c>
      <c r="O6715" s="65" t="s">
        <v>41</v>
      </c>
      <c r="P6715" s="24">
        <v>0.02</v>
      </c>
      <c r="Q6715" s="162" t="s">
        <v>4270</v>
      </c>
      <c r="R6715" s="65" t="s">
        <v>3734</v>
      </c>
      <c r="S6715" s="13">
        <v>0</v>
      </c>
      <c r="T6715" s="13">
        <v>30019.9</v>
      </c>
      <c r="U6715" s="13">
        <v>30019.9</v>
      </c>
      <c r="V6715" s="13">
        <f t="shared" si="846"/>
        <v>0</v>
      </c>
      <c r="W6715" s="13">
        <f>(U6715-29400)/(1+P6715)</f>
        <v>607.74509803921705</v>
      </c>
      <c r="X6715" s="13"/>
      <c r="Y6715" s="13">
        <f t="shared" si="845"/>
        <v>0</v>
      </c>
      <c r="Z6715" s="14">
        <f t="shared" si="844"/>
        <v>607.74509803921705</v>
      </c>
      <c r="AA6715" s="13">
        <f t="shared" si="848"/>
        <v>29412.154901960785</v>
      </c>
      <c r="AB6715" s="13">
        <f t="shared" si="849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3264</v>
      </c>
      <c r="AI6715" t="e">
        <v>#N/A</v>
      </c>
    </row>
    <row r="6716" spans="1:35" ht="14.25" hidden="1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4271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6"/>
        <v>13613.909999999996</v>
      </c>
      <c r="W6716" s="13">
        <f t="shared" si="843"/>
        <v>61227.465346534649</v>
      </c>
      <c r="X6716" s="13"/>
      <c r="Y6716" s="13">
        <f t="shared" si="845"/>
        <v>0</v>
      </c>
      <c r="Z6716" s="14">
        <f t="shared" si="844"/>
        <v>61227.465346534649</v>
      </c>
      <c r="AA6716" s="13">
        <f t="shared" si="848"/>
        <v>612.27465346534882</v>
      </c>
      <c r="AB6716" s="13">
        <f t="shared" si="849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3264</v>
      </c>
      <c r="AI6716" t="e">
        <v>#N/A</v>
      </c>
    </row>
    <row r="6717" spans="1:35" ht="14.25" hidden="1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4272</v>
      </c>
      <c r="R6717" s="65" t="s">
        <v>3734</v>
      </c>
      <c r="S6717" s="13">
        <v>6174</v>
      </c>
      <c r="T6717" s="13">
        <v>26200</v>
      </c>
      <c r="U6717" s="13">
        <v>26819.599999999999</v>
      </c>
      <c r="V6717" s="13">
        <f t="shared" si="846"/>
        <v>5554.4000000000015</v>
      </c>
      <c r="W6717" s="13">
        <f>(U6717-26200)/(1+P6717)</f>
        <v>619.59999999999854</v>
      </c>
      <c r="X6717" s="13"/>
      <c r="Y6717" s="13">
        <f t="shared" si="845"/>
        <v>0</v>
      </c>
      <c r="Z6717" s="14">
        <f t="shared" si="844"/>
        <v>619.59999999999854</v>
      </c>
      <c r="AA6717" s="13">
        <f t="shared" si="848"/>
        <v>26200</v>
      </c>
      <c r="AB6717" s="13">
        <f t="shared" si="849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3264</v>
      </c>
      <c r="AI6717" t="e">
        <v>#N/A</v>
      </c>
    </row>
    <row r="6718" spans="1:35" ht="14.25" hidden="1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4273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6"/>
        <v>45734.22</v>
      </c>
      <c r="W6718" s="13">
        <f t="shared" si="843"/>
        <v>4182.1470588235297</v>
      </c>
      <c r="X6718" s="13"/>
      <c r="Y6718" s="13">
        <f t="shared" si="845"/>
        <v>0</v>
      </c>
      <c r="Z6718" s="14">
        <f t="shared" si="844"/>
        <v>4182.1470588235297</v>
      </c>
      <c r="AA6718" s="13">
        <f t="shared" si="848"/>
        <v>83.642941176470231</v>
      </c>
      <c r="AB6718" s="13">
        <f t="shared" si="849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3264</v>
      </c>
      <c r="AI6718" t="e">
        <v>#N/A</v>
      </c>
    </row>
    <row r="6719" spans="1:35" ht="14.25" hidden="1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4274</v>
      </c>
      <c r="R6719" s="65" t="s">
        <v>4033</v>
      </c>
      <c r="S6719" s="13">
        <v>0</v>
      </c>
      <c r="T6719" s="13">
        <v>29916.61</v>
      </c>
      <c r="U6719" s="13">
        <v>0</v>
      </c>
      <c r="V6719" s="13">
        <f t="shared" si="846"/>
        <v>29916.61</v>
      </c>
      <c r="W6719" s="13">
        <f t="shared" ref="W6719:W6781" si="850">IF(O6719="返货",U6719/(1+P6719),IF(O6719="返现",U6719,IF(O6719="折扣",U6719*P6719,IF(O6719="无",U6719))))</f>
        <v>0</v>
      </c>
      <c r="X6719" s="13"/>
      <c r="Y6719" s="13">
        <f t="shared" si="845"/>
        <v>0</v>
      </c>
      <c r="Z6719" s="14">
        <f t="shared" si="844"/>
        <v>0</v>
      </c>
      <c r="AA6719" s="13">
        <f t="shared" si="848"/>
        <v>0</v>
      </c>
      <c r="AB6719" s="13">
        <f t="shared" si="849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3264</v>
      </c>
      <c r="AI6719" t="e">
        <v>#N/A</v>
      </c>
    </row>
    <row r="6720" spans="1:35" ht="14.25" hidden="1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4274</v>
      </c>
      <c r="R6720" s="65" t="s">
        <v>4033</v>
      </c>
      <c r="S6720" s="13">
        <v>0</v>
      </c>
      <c r="T6720" s="13">
        <v>22482.69</v>
      </c>
      <c r="U6720" s="13">
        <v>27224.15</v>
      </c>
      <c r="V6720" s="13">
        <f t="shared" si="846"/>
        <v>-4741.4600000000028</v>
      </c>
      <c r="W6720" s="13">
        <f t="shared" si="850"/>
        <v>25927.761904761905</v>
      </c>
      <c r="X6720" s="13"/>
      <c r="Y6720" s="13">
        <f t="shared" si="845"/>
        <v>0</v>
      </c>
      <c r="Z6720" s="14">
        <f t="shared" si="844"/>
        <v>25927.761904761905</v>
      </c>
      <c r="AA6720" s="13">
        <f t="shared" si="848"/>
        <v>1296.3880952380969</v>
      </c>
      <c r="AB6720" s="13">
        <f t="shared" si="849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3264</v>
      </c>
      <c r="AI6720" t="e">
        <v>#N/A</v>
      </c>
    </row>
    <row r="6721" spans="1:35" ht="14.25" hidden="1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4274</v>
      </c>
      <c r="R6721" s="65" t="s">
        <v>4033</v>
      </c>
      <c r="S6721" s="13">
        <v>0</v>
      </c>
      <c r="T6721" s="13">
        <v>0.01</v>
      </c>
      <c r="U6721" s="13">
        <v>0.01</v>
      </c>
      <c r="V6721" s="13">
        <f t="shared" si="846"/>
        <v>0</v>
      </c>
      <c r="W6721" s="13">
        <f t="shared" si="850"/>
        <v>0.01</v>
      </c>
      <c r="X6721" s="13"/>
      <c r="Y6721" s="13">
        <f t="shared" si="845"/>
        <v>0</v>
      </c>
      <c r="Z6721" s="14">
        <f t="shared" si="844"/>
        <v>0.01</v>
      </c>
      <c r="AA6721" s="13">
        <f t="shared" si="848"/>
        <v>0</v>
      </c>
      <c r="AB6721" s="13">
        <f t="shared" si="849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3264</v>
      </c>
      <c r="AI6721" t="e">
        <v>#N/A</v>
      </c>
    </row>
    <row r="6722" spans="1:35" ht="14.25" hidden="1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4275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6"/>
        <v>0</v>
      </c>
      <c r="W6722" s="13">
        <f t="shared" si="850"/>
        <v>0</v>
      </c>
      <c r="X6722" s="13"/>
      <c r="Y6722" s="13">
        <f t="shared" si="845"/>
        <v>0</v>
      </c>
      <c r="Z6722" s="14">
        <f t="shared" ref="Z6722:Z6782" si="851">W6722+X6722</f>
        <v>0</v>
      </c>
      <c r="AA6722" s="13">
        <f t="shared" si="848"/>
        <v>0</v>
      </c>
      <c r="AB6722" s="13">
        <f t="shared" si="849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3264</v>
      </c>
      <c r="AI6722" t="e">
        <v>#N/A</v>
      </c>
    </row>
    <row r="6723" spans="1:35" ht="14.25" hidden="1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2154</v>
      </c>
      <c r="F6723" s="65" t="s">
        <v>2154</v>
      </c>
      <c r="G6723" s="65" t="s">
        <v>2154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4276</v>
      </c>
      <c r="M6723" s="65"/>
      <c r="N6723" s="65" t="s">
        <v>40</v>
      </c>
      <c r="O6723" s="65" t="s">
        <v>80</v>
      </c>
      <c r="P6723" s="24">
        <v>0</v>
      </c>
      <c r="Q6723" s="162" t="s">
        <v>4277</v>
      </c>
      <c r="R6723" s="65" t="s">
        <v>3734</v>
      </c>
      <c r="S6723" s="13">
        <v>0</v>
      </c>
      <c r="T6723" s="13">
        <v>35000</v>
      </c>
      <c r="U6723" s="13">
        <v>35000</v>
      </c>
      <c r="V6723" s="13">
        <f t="shared" si="846"/>
        <v>0</v>
      </c>
      <c r="W6723" s="13">
        <v>0</v>
      </c>
      <c r="X6723" s="13"/>
      <c r="Y6723" s="13">
        <f t="shared" ref="Y6723:Y6786" si="852">IF(W6723-AB6723&lt;=0,0,IF(O6723="返现",MAX(W6723-AA6723-AB6723,0),MAX(W6723-AB6723,0)))</f>
        <v>0</v>
      </c>
      <c r="Z6723" s="14">
        <f t="shared" si="851"/>
        <v>0</v>
      </c>
      <c r="AA6723" s="13">
        <f t="shared" si="848"/>
        <v>35000</v>
      </c>
      <c r="AB6723" s="13">
        <f t="shared" si="849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3264</v>
      </c>
      <c r="AI6723" t="e">
        <v>#N/A</v>
      </c>
    </row>
    <row r="6724" spans="1:35" ht="14.25" hidden="1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4029</v>
      </c>
      <c r="P6724" s="24">
        <v>0.03</v>
      </c>
      <c r="Q6724" s="162" t="s">
        <v>4278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6"/>
        <v>111528.18000000005</v>
      </c>
      <c r="W6724" s="13">
        <f t="shared" si="850"/>
        <v>664189.29126213584</v>
      </c>
      <c r="X6724" s="13"/>
      <c r="Y6724" s="13">
        <f t="shared" si="852"/>
        <v>0</v>
      </c>
      <c r="Z6724" s="14">
        <f t="shared" si="851"/>
        <v>664189.29126213584</v>
      </c>
      <c r="AA6724" s="13">
        <f t="shared" si="848"/>
        <v>19925.678737864131</v>
      </c>
      <c r="AB6724" s="13">
        <f t="shared" si="849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3264</v>
      </c>
      <c r="AI6724" t="e">
        <v>#N/A</v>
      </c>
    </row>
    <row r="6725" spans="1:35" ht="14.25" hidden="1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4279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3">S6725+T6725-U6725</f>
        <v>32606.239999999998</v>
      </c>
      <c r="W6725" s="13">
        <f t="shared" si="850"/>
        <v>31001.5</v>
      </c>
      <c r="X6725" s="13"/>
      <c r="Y6725" s="13">
        <f t="shared" si="852"/>
        <v>0</v>
      </c>
      <c r="Z6725" s="14">
        <f t="shared" si="851"/>
        <v>31001.5</v>
      </c>
      <c r="AA6725" s="13">
        <f t="shared" si="848"/>
        <v>0</v>
      </c>
      <c r="AB6725" s="13">
        <f t="shared" si="849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3264</v>
      </c>
      <c r="AI6725" t="e">
        <v>#N/A</v>
      </c>
    </row>
    <row r="6726" spans="1:35" ht="14.25" hidden="1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3634</v>
      </c>
      <c r="P6726" s="9">
        <v>0.02</v>
      </c>
      <c r="Q6726" s="162" t="s">
        <v>4280</v>
      </c>
      <c r="R6726" s="65" t="s">
        <v>4039</v>
      </c>
      <c r="S6726" s="13">
        <v>0</v>
      </c>
      <c r="T6726" s="13">
        <v>100000</v>
      </c>
      <c r="U6726" s="13">
        <v>57971.55</v>
      </c>
      <c r="V6726" s="13">
        <f t="shared" si="853"/>
        <v>42028.45</v>
      </c>
      <c r="W6726" s="13">
        <f t="shared" si="850"/>
        <v>56834.852941176476</v>
      </c>
      <c r="X6726" s="13"/>
      <c r="Y6726" s="13">
        <f t="shared" si="852"/>
        <v>0</v>
      </c>
      <c r="Z6726" s="14">
        <f t="shared" si="851"/>
        <v>56834.852941176476</v>
      </c>
      <c r="AA6726" s="13">
        <f t="shared" si="848"/>
        <v>1136.6970588235272</v>
      </c>
      <c r="AB6726" s="13">
        <f t="shared" si="849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3264</v>
      </c>
      <c r="AI6726" t="e">
        <v>#N/A</v>
      </c>
    </row>
    <row r="6727" spans="1:35" ht="14.25" hidden="1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4274</v>
      </c>
      <c r="R6727" s="65" t="s">
        <v>4033</v>
      </c>
      <c r="S6727" s="13">
        <v>25775.84</v>
      </c>
      <c r="T6727" s="13">
        <v>51000</v>
      </c>
      <c r="U6727" s="13">
        <v>76775.839999999997</v>
      </c>
      <c r="V6727" s="13">
        <f t="shared" si="853"/>
        <v>0</v>
      </c>
      <c r="W6727" s="13">
        <f t="shared" si="850"/>
        <v>75270.431372549021</v>
      </c>
      <c r="X6727" s="13"/>
      <c r="Y6727" s="13">
        <f t="shared" si="852"/>
        <v>0</v>
      </c>
      <c r="Z6727" s="14">
        <f t="shared" si="851"/>
        <v>75270.431372549021</v>
      </c>
      <c r="AA6727" s="13">
        <f t="shared" si="848"/>
        <v>1505.4086274509755</v>
      </c>
      <c r="AB6727" s="13">
        <f t="shared" si="849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3264</v>
      </c>
      <c r="AI6727" t="e">
        <v>#N/A</v>
      </c>
    </row>
    <row r="6728" spans="1:35" ht="14.25" hidden="1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4281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3"/>
        <v>962058.84999999986</v>
      </c>
      <c r="W6728" s="13">
        <f t="shared" si="850"/>
        <v>186419.66666666666</v>
      </c>
      <c r="X6728" s="13"/>
      <c r="Y6728" s="13">
        <f t="shared" si="852"/>
        <v>0</v>
      </c>
      <c r="Z6728" s="14">
        <f t="shared" si="851"/>
        <v>186419.66666666666</v>
      </c>
      <c r="AA6728" s="13">
        <f t="shared" si="848"/>
        <v>3728.3933333333407</v>
      </c>
      <c r="AB6728" s="13">
        <f t="shared" si="849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3264</v>
      </c>
      <c r="AI6728" t="e">
        <v>#N/A</v>
      </c>
    </row>
    <row r="6729" spans="1:35" ht="14.25" hidden="1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4282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3"/>
        <v>1656248.8900000001</v>
      </c>
      <c r="W6729" s="13">
        <f t="shared" si="850"/>
        <v>708453.32352941181</v>
      </c>
      <c r="X6729" s="13"/>
      <c r="Y6729" s="13">
        <f t="shared" si="852"/>
        <v>0</v>
      </c>
      <c r="Z6729" s="14">
        <f t="shared" si="851"/>
        <v>708453.32352941181</v>
      </c>
      <c r="AA6729" s="13">
        <f t="shared" si="848"/>
        <v>14169.066470588208</v>
      </c>
      <c r="AB6729" s="13">
        <f t="shared" si="849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3264</v>
      </c>
      <c r="AI6729" t="e">
        <v>#N/A</v>
      </c>
    </row>
    <row r="6730" spans="1:35" ht="14.25" hidden="1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0"/>
        <v>0</v>
      </c>
      <c r="X6730" s="13"/>
      <c r="Y6730" s="13">
        <f t="shared" si="852"/>
        <v>0</v>
      </c>
      <c r="Z6730" s="14">
        <f t="shared" si="851"/>
        <v>0</v>
      </c>
      <c r="AA6730" s="13">
        <f t="shared" si="848"/>
        <v>0</v>
      </c>
      <c r="AB6730" s="13">
        <f t="shared" si="849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3264</v>
      </c>
      <c r="AI6730" t="e">
        <v>#N/A</v>
      </c>
    </row>
    <row r="6731" spans="1:35" ht="14.25" hidden="1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4283</v>
      </c>
      <c r="R6731" s="65"/>
      <c r="S6731" s="13">
        <v>6878.7</v>
      </c>
      <c r="T6731" s="13">
        <v>48000</v>
      </c>
      <c r="U6731" s="13">
        <v>45500</v>
      </c>
      <c r="V6731" s="13">
        <f t="shared" si="853"/>
        <v>9378.6999999999971</v>
      </c>
      <c r="W6731" s="13">
        <f t="shared" si="850"/>
        <v>45500</v>
      </c>
      <c r="X6731" s="13"/>
      <c r="Y6731" s="13">
        <f t="shared" si="852"/>
        <v>0</v>
      </c>
      <c r="Z6731" s="14">
        <f t="shared" si="851"/>
        <v>45500</v>
      </c>
      <c r="AA6731" s="13">
        <f t="shared" si="848"/>
        <v>0</v>
      </c>
      <c r="AB6731" s="13">
        <f t="shared" si="849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3264</v>
      </c>
      <c r="AI6731" t="e">
        <v>#N/A</v>
      </c>
    </row>
    <row r="6732" spans="1:35" ht="14.25" hidden="1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4284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3"/>
        <v>190675.34000000003</v>
      </c>
      <c r="W6732" s="13">
        <f t="shared" si="850"/>
        <v>237053.68</v>
      </c>
      <c r="X6732" s="13"/>
      <c r="Y6732" s="13">
        <f t="shared" si="852"/>
        <v>0</v>
      </c>
      <c r="Z6732" s="14">
        <f t="shared" si="851"/>
        <v>237053.68</v>
      </c>
      <c r="AA6732" s="13">
        <f t="shared" si="848"/>
        <v>0</v>
      </c>
      <c r="AB6732" s="13">
        <f t="shared" si="849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3264</v>
      </c>
      <c r="AI6732" t="e">
        <v>#N/A</v>
      </c>
    </row>
    <row r="6733" spans="1:35" ht="14.25" hidden="1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4285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3"/>
        <v>202458.5</v>
      </c>
      <c r="W6733" s="13">
        <f t="shared" si="850"/>
        <v>244931.13</v>
      </c>
      <c r="X6733" s="13"/>
      <c r="Y6733" s="13">
        <f t="shared" si="852"/>
        <v>0</v>
      </c>
      <c r="Z6733" s="14">
        <f t="shared" si="851"/>
        <v>244931.13</v>
      </c>
      <c r="AA6733" s="13">
        <f t="shared" si="848"/>
        <v>0</v>
      </c>
      <c r="AB6733" s="13">
        <f t="shared" si="849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3264</v>
      </c>
      <c r="AI6733" t="e">
        <v>#N/A</v>
      </c>
    </row>
    <row r="6734" spans="1:35" ht="14.25" hidden="1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4286</v>
      </c>
      <c r="R6734" s="65" t="s">
        <v>3734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0"/>
        <v>0</v>
      </c>
      <c r="X6734" s="13"/>
      <c r="Y6734" s="13">
        <f t="shared" si="852"/>
        <v>0</v>
      </c>
      <c r="Z6734" s="14">
        <f t="shared" si="851"/>
        <v>0</v>
      </c>
      <c r="AA6734" s="13">
        <f t="shared" si="848"/>
        <v>0</v>
      </c>
      <c r="AB6734" s="13">
        <f t="shared" si="849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3264</v>
      </c>
      <c r="AI6734" t="e">
        <v>#N/A</v>
      </c>
    </row>
    <row r="6735" spans="1:35" ht="14.25" hidden="1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4032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4286</v>
      </c>
      <c r="R6735" s="65" t="s">
        <v>3765</v>
      </c>
      <c r="S6735" s="13">
        <v>0</v>
      </c>
      <c r="T6735" s="13">
        <v>3100000</v>
      </c>
      <c r="U6735" s="13">
        <v>2845270.48</v>
      </c>
      <c r="V6735" s="13">
        <f t="shared" si="853"/>
        <v>254729.52000000002</v>
      </c>
      <c r="W6735" s="13">
        <f>(U6735-100000)/(1+P6735)</f>
        <v>2704699.9802955668</v>
      </c>
      <c r="X6735" s="13"/>
      <c r="Y6735" s="13">
        <f t="shared" si="852"/>
        <v>0</v>
      </c>
      <c r="Z6735" s="14">
        <f t="shared" si="851"/>
        <v>2704699.9802955668</v>
      </c>
      <c r="AA6735" s="13">
        <f t="shared" si="848"/>
        <v>140570.49970443314</v>
      </c>
      <c r="AB6735" s="13">
        <f t="shared" si="849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3264</v>
      </c>
      <c r="AI6735" t="e">
        <v>#N/A</v>
      </c>
    </row>
    <row r="6736" spans="1:35" ht="14.25" hidden="1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3776</v>
      </c>
      <c r="F6736" s="65" t="s">
        <v>3776</v>
      </c>
      <c r="G6736" s="65" t="s">
        <v>3776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4287</v>
      </c>
      <c r="R6736" s="65" t="s">
        <v>4033</v>
      </c>
      <c r="S6736" s="13">
        <v>0</v>
      </c>
      <c r="T6736" s="13">
        <v>250000</v>
      </c>
      <c r="U6736" s="13">
        <v>155877.38</v>
      </c>
      <c r="V6736" s="13">
        <f t="shared" si="853"/>
        <v>94122.62</v>
      </c>
      <c r="W6736" s="13">
        <f t="shared" si="850"/>
        <v>152820.96078431373</v>
      </c>
      <c r="X6736" s="13"/>
      <c r="Y6736" s="13">
        <f t="shared" si="852"/>
        <v>0</v>
      </c>
      <c r="Z6736" s="14">
        <f t="shared" si="851"/>
        <v>152820.96078431373</v>
      </c>
      <c r="AA6736" s="13">
        <f t="shared" si="848"/>
        <v>3056.41921568627</v>
      </c>
      <c r="AB6736" s="13">
        <f t="shared" si="849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3264</v>
      </c>
      <c r="AI6736" t="e">
        <v>#N/A</v>
      </c>
    </row>
    <row r="6737" spans="1:35" ht="14.25" hidden="1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4288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3"/>
        <v>169011.84999999986</v>
      </c>
      <c r="W6737" s="13">
        <f t="shared" si="850"/>
        <v>1225109.0776699029</v>
      </c>
      <c r="X6737" s="13"/>
      <c r="Y6737" s="13">
        <f t="shared" si="852"/>
        <v>0</v>
      </c>
      <c r="Z6737" s="14">
        <f t="shared" si="851"/>
        <v>1225109.0776699029</v>
      </c>
      <c r="AA6737" s="13">
        <f t="shared" si="848"/>
        <v>36753.272330097156</v>
      </c>
      <c r="AB6737" s="13">
        <f t="shared" si="849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3264</v>
      </c>
      <c r="AI6737" t="e">
        <v>#N/A</v>
      </c>
    </row>
    <row r="6738" spans="1:35" ht="14.25" hidden="1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4289</v>
      </c>
      <c r="R6738" s="65" t="s">
        <v>4039</v>
      </c>
      <c r="S6738" s="13">
        <v>181414.68</v>
      </c>
      <c r="T6738" s="13">
        <v>1000000</v>
      </c>
      <c r="U6738" s="13">
        <v>795683.74</v>
      </c>
      <c r="V6738" s="13">
        <f t="shared" si="853"/>
        <v>385730.93999999994</v>
      </c>
      <c r="W6738" s="13">
        <f t="shared" si="850"/>
        <v>780082.09803921566</v>
      </c>
      <c r="X6738" s="13"/>
      <c r="Y6738" s="13">
        <f t="shared" si="852"/>
        <v>0</v>
      </c>
      <c r="Z6738" s="14">
        <f t="shared" si="851"/>
        <v>780082.09803921566</v>
      </c>
      <c r="AA6738" s="13">
        <f t="shared" si="848"/>
        <v>15601.641960784327</v>
      </c>
      <c r="AB6738" s="13">
        <f t="shared" si="849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3264</v>
      </c>
      <c r="AI6738" t="e">
        <v>#N/A</v>
      </c>
    </row>
    <row r="6739" spans="1:35" ht="14.25" hidden="1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4290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3"/>
        <v>1012352.2499999998</v>
      </c>
      <c r="W6739" s="13">
        <f t="shared" si="850"/>
        <v>518418.84</v>
      </c>
      <c r="X6739" s="13"/>
      <c r="Y6739" s="13">
        <f t="shared" si="852"/>
        <v>0</v>
      </c>
      <c r="Z6739" s="14">
        <f t="shared" si="851"/>
        <v>518418.84</v>
      </c>
      <c r="AA6739" s="13">
        <f t="shared" si="848"/>
        <v>0</v>
      </c>
      <c r="AB6739" s="13">
        <f t="shared" si="849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3264</v>
      </c>
      <c r="AI6739" t="e">
        <v>#N/A</v>
      </c>
    </row>
    <row r="6740" spans="1:35" ht="14.25" hidden="1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2958</v>
      </c>
      <c r="F6740" s="65" t="s">
        <v>4291</v>
      </c>
      <c r="G6740" s="65" t="s">
        <v>2958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4292</v>
      </c>
      <c r="R6740" s="65" t="s">
        <v>4033</v>
      </c>
      <c r="S6740" s="13">
        <v>0</v>
      </c>
      <c r="T6740" s="13">
        <v>100977.06</v>
      </c>
      <c r="U6740" s="13">
        <v>44949.83</v>
      </c>
      <c r="V6740" s="13">
        <f t="shared" si="853"/>
        <v>56027.229999999996</v>
      </c>
      <c r="W6740" s="13">
        <f t="shared" si="850"/>
        <v>44504.782178217822</v>
      </c>
      <c r="X6740" s="13"/>
      <c r="Y6740" s="13">
        <f t="shared" si="852"/>
        <v>0</v>
      </c>
      <c r="Z6740" s="14">
        <f t="shared" si="851"/>
        <v>44504.782178217822</v>
      </c>
      <c r="AA6740" s="13">
        <f t="shared" si="848"/>
        <v>445.04782178218011</v>
      </c>
      <c r="AB6740" s="13">
        <f t="shared" si="849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3264</v>
      </c>
      <c r="AI6740" t="e">
        <v>#N/A</v>
      </c>
    </row>
    <row r="6741" spans="1:35" ht="14.25" hidden="1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2020</v>
      </c>
      <c r="F6741" s="65" t="s">
        <v>2020</v>
      </c>
      <c r="G6741" s="65" t="s">
        <v>2020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2020</v>
      </c>
      <c r="M6741" s="65"/>
      <c r="N6741" s="65" t="s">
        <v>40</v>
      </c>
      <c r="O6741" s="65" t="s">
        <v>41</v>
      </c>
      <c r="P6741" s="24">
        <v>0.03</v>
      </c>
      <c r="Q6741" s="162" t="s">
        <v>4293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3"/>
        <v>54823.039999999979</v>
      </c>
      <c r="W6741" s="13">
        <f t="shared" si="850"/>
        <v>493406.39805825247</v>
      </c>
      <c r="X6741" s="13"/>
      <c r="Y6741" s="13">
        <f t="shared" si="852"/>
        <v>0</v>
      </c>
      <c r="Z6741" s="14">
        <f t="shared" si="851"/>
        <v>493406.39805825247</v>
      </c>
      <c r="AA6741" s="13">
        <f t="shared" si="848"/>
        <v>14802.191941747558</v>
      </c>
      <c r="AB6741" s="13">
        <f t="shared" si="849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3264</v>
      </c>
      <c r="AI6741" t="e">
        <v>#N/A</v>
      </c>
    </row>
    <row r="6742" spans="1:35" ht="14.25" hidden="1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4294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3"/>
        <v>91481.750000000015</v>
      </c>
      <c r="W6742" s="13">
        <f t="shared" si="850"/>
        <v>117942.73</v>
      </c>
      <c r="X6742" s="13"/>
      <c r="Y6742" s="13">
        <f t="shared" si="852"/>
        <v>0</v>
      </c>
      <c r="Z6742" s="14">
        <f t="shared" si="851"/>
        <v>117942.73</v>
      </c>
      <c r="AA6742" s="13">
        <f t="shared" si="848"/>
        <v>0</v>
      </c>
      <c r="AB6742" s="13">
        <f t="shared" si="849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3264</v>
      </c>
      <c r="AI6742" t="e">
        <v>#N/A</v>
      </c>
    </row>
    <row r="6743" spans="1:35" ht="14.25" hidden="1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8" t="s">
        <v>4514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8" t="s">
        <v>4515</v>
      </c>
      <c r="P6743" s="10">
        <v>0.04</v>
      </c>
      <c r="Q6743" s="162" t="s">
        <v>4295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3"/>
        <v>1581560.9100000001</v>
      </c>
      <c r="W6743" s="13">
        <f t="shared" si="850"/>
        <v>235622.59615384616</v>
      </c>
      <c r="X6743" s="13"/>
      <c r="Y6743" s="13">
        <f t="shared" si="852"/>
        <v>0</v>
      </c>
      <c r="Z6743" s="14">
        <f t="shared" si="851"/>
        <v>235622.59615384616</v>
      </c>
      <c r="AA6743" s="13">
        <f t="shared" si="848"/>
        <v>9424.9038461538439</v>
      </c>
      <c r="AB6743" s="13">
        <f t="shared" si="849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3264</v>
      </c>
      <c r="AI6743" t="e">
        <v>#N/A</v>
      </c>
    </row>
    <row r="6744" spans="1:35" ht="14.25" hidden="1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8" t="s">
        <v>4514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4296</v>
      </c>
      <c r="M6744" s="65"/>
      <c r="N6744" s="65" t="s">
        <v>40</v>
      </c>
      <c r="O6744" s="8" t="s">
        <v>4515</v>
      </c>
      <c r="P6744" s="10">
        <v>0.04</v>
      </c>
      <c r="Q6744" s="162" t="s">
        <v>4297</v>
      </c>
      <c r="R6744" s="65"/>
      <c r="S6744" s="13">
        <v>0</v>
      </c>
      <c r="T6744" s="13">
        <v>0</v>
      </c>
      <c r="U6744" s="13">
        <v>0</v>
      </c>
      <c r="V6744" s="13">
        <f t="shared" si="853"/>
        <v>0</v>
      </c>
      <c r="W6744" s="13">
        <f t="shared" si="850"/>
        <v>0</v>
      </c>
      <c r="X6744" s="13"/>
      <c r="Y6744" s="13">
        <f t="shared" si="852"/>
        <v>0</v>
      </c>
      <c r="Z6744" s="14">
        <f t="shared" si="851"/>
        <v>0</v>
      </c>
      <c r="AA6744" s="13">
        <f t="shared" ref="AA6744:AA6803" si="854">U6744-W6744</f>
        <v>0</v>
      </c>
      <c r="AB6744" s="13">
        <f t="shared" si="849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3264</v>
      </c>
      <c r="AI6744" t="e">
        <v>#N/A</v>
      </c>
    </row>
    <row r="6745" spans="1:35" ht="14.25" hidden="1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2178</v>
      </c>
      <c r="F6745" s="65" t="s">
        <v>2178</v>
      </c>
      <c r="G6745" s="65" t="s">
        <v>2178</v>
      </c>
      <c r="H6745" s="65" t="s">
        <v>4298</v>
      </c>
      <c r="I6745" s="65" t="s">
        <v>106</v>
      </c>
      <c r="J6745" s="65" t="s">
        <v>3657</v>
      </c>
      <c r="K6745" s="65" t="s">
        <v>32</v>
      </c>
      <c r="L6745" s="65" t="s">
        <v>2178</v>
      </c>
      <c r="M6745" s="65"/>
      <c r="N6745" s="65" t="s">
        <v>40</v>
      </c>
      <c r="O6745" s="65" t="s">
        <v>80</v>
      </c>
      <c r="P6745" s="24">
        <v>0</v>
      </c>
      <c r="Q6745" s="162" t="s">
        <v>4299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3"/>
        <v>29402.9</v>
      </c>
      <c r="W6745" s="13">
        <f t="shared" si="850"/>
        <v>20597.099999999999</v>
      </c>
      <c r="X6745" s="13"/>
      <c r="Y6745" s="13">
        <f t="shared" si="852"/>
        <v>0</v>
      </c>
      <c r="Z6745" s="14">
        <f t="shared" si="851"/>
        <v>20597.099999999999</v>
      </c>
      <c r="AA6745" s="13">
        <f t="shared" si="854"/>
        <v>0</v>
      </c>
      <c r="AB6745" s="13">
        <f t="shared" si="849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3264</v>
      </c>
      <c r="AI6745" t="e">
        <v>#N/A</v>
      </c>
    </row>
    <row r="6746" spans="1:35" ht="14.25" hidden="1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4300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3"/>
        <v>30759.80999999999</v>
      </c>
      <c r="W6746" s="13">
        <f t="shared" si="850"/>
        <v>37925.64356435644</v>
      </c>
      <c r="X6746" s="13"/>
      <c r="Y6746" s="13">
        <f t="shared" si="852"/>
        <v>0</v>
      </c>
      <c r="Z6746" s="14">
        <f t="shared" si="851"/>
        <v>37925.64356435644</v>
      </c>
      <c r="AA6746" s="13">
        <f t="shared" si="854"/>
        <v>379.25643564356142</v>
      </c>
      <c r="AB6746" s="13">
        <f t="shared" si="849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3264</v>
      </c>
      <c r="AI6746" t="e">
        <v>#N/A</v>
      </c>
    </row>
    <row r="6747" spans="1:35" ht="14.25" hidden="1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4301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3"/>
        <v>35587.699999999997</v>
      </c>
      <c r="W6747" s="13">
        <f t="shared" si="850"/>
        <v>48511.881188118808</v>
      </c>
      <c r="X6747" s="13"/>
      <c r="Y6747" s="13">
        <f t="shared" si="852"/>
        <v>0</v>
      </c>
      <c r="Z6747" s="14">
        <f t="shared" si="851"/>
        <v>48511.881188118808</v>
      </c>
      <c r="AA6747" s="13">
        <f t="shared" si="854"/>
        <v>485.1188118811915</v>
      </c>
      <c r="AB6747" s="13">
        <f t="shared" si="849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3264</v>
      </c>
      <c r="AI6747" t="e">
        <v>#N/A</v>
      </c>
    </row>
    <row r="6748" spans="1:35" ht="14.25" hidden="1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4287</v>
      </c>
      <c r="R6748" s="65" t="s">
        <v>4033</v>
      </c>
      <c r="S6748" s="13">
        <v>121689.37</v>
      </c>
      <c r="T6748" s="13">
        <v>150750</v>
      </c>
      <c r="U6748" s="13">
        <v>272439.37</v>
      </c>
      <c r="V6748" s="13">
        <f t="shared" si="853"/>
        <v>0</v>
      </c>
      <c r="W6748" s="13">
        <f t="shared" si="850"/>
        <v>267097.42156862747</v>
      </c>
      <c r="X6748" s="13"/>
      <c r="Y6748" s="13">
        <f t="shared" si="852"/>
        <v>0</v>
      </c>
      <c r="Z6748" s="14">
        <f t="shared" si="851"/>
        <v>267097.42156862747</v>
      </c>
      <c r="AA6748" s="13">
        <f t="shared" si="854"/>
        <v>5341.9484313725261</v>
      </c>
      <c r="AB6748" s="13">
        <f t="shared" si="849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3264</v>
      </c>
      <c r="AI6748" t="e">
        <v>#N/A</v>
      </c>
    </row>
    <row r="6749" spans="1:35" ht="14.25" hidden="1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4302</v>
      </c>
      <c r="R6749" s="65"/>
      <c r="S6749" s="13">
        <v>0</v>
      </c>
      <c r="T6749" s="13">
        <v>3978.51</v>
      </c>
      <c r="U6749" s="13">
        <v>39990.9</v>
      </c>
      <c r="V6749" s="13">
        <f t="shared" si="853"/>
        <v>-36012.39</v>
      </c>
      <c r="W6749" s="13">
        <f t="shared" si="850"/>
        <v>39990.9</v>
      </c>
      <c r="X6749" s="13"/>
      <c r="Y6749" s="13">
        <f t="shared" si="852"/>
        <v>0</v>
      </c>
      <c r="Z6749" s="14">
        <f t="shared" si="851"/>
        <v>39990.9</v>
      </c>
      <c r="AA6749" s="13">
        <f t="shared" si="854"/>
        <v>0</v>
      </c>
      <c r="AB6749" s="13">
        <f t="shared" si="849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3264</v>
      </c>
      <c r="AI6749" t="e">
        <v>#N/A</v>
      </c>
    </row>
    <row r="6750" spans="1:35" ht="14.25" hidden="1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4302</v>
      </c>
      <c r="R6750" s="65"/>
      <c r="S6750" s="13">
        <v>0</v>
      </c>
      <c r="T6750" s="13">
        <v>181.65</v>
      </c>
      <c r="U6750" s="13">
        <v>6107.8</v>
      </c>
      <c r="V6750" s="13">
        <f t="shared" si="853"/>
        <v>-5926.1500000000005</v>
      </c>
      <c r="W6750" s="13">
        <f t="shared" si="850"/>
        <v>6107.8</v>
      </c>
      <c r="X6750" s="13"/>
      <c r="Y6750" s="13">
        <f t="shared" si="852"/>
        <v>0</v>
      </c>
      <c r="Z6750" s="14">
        <f t="shared" si="851"/>
        <v>6107.8</v>
      </c>
      <c r="AA6750" s="13">
        <f t="shared" si="854"/>
        <v>0</v>
      </c>
      <c r="AB6750" s="13">
        <f t="shared" si="849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3264</v>
      </c>
      <c r="AI6750" t="e">
        <v>#N/A</v>
      </c>
    </row>
    <row r="6751" spans="1:35" ht="14.25" hidden="1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4303</v>
      </c>
      <c r="R6751" s="65" t="s">
        <v>4033</v>
      </c>
      <c r="S6751" s="13">
        <v>0</v>
      </c>
      <c r="T6751" s="13">
        <v>790.74</v>
      </c>
      <c r="U6751" s="13">
        <v>790.74</v>
      </c>
      <c r="V6751" s="13">
        <f t="shared" si="853"/>
        <v>0</v>
      </c>
      <c r="W6751" s="13">
        <f t="shared" si="850"/>
        <v>790.74</v>
      </c>
      <c r="X6751" s="13"/>
      <c r="Y6751" s="13">
        <f t="shared" si="852"/>
        <v>0</v>
      </c>
      <c r="Z6751" s="14">
        <f t="shared" si="851"/>
        <v>790.74</v>
      </c>
      <c r="AA6751" s="13">
        <f t="shared" si="854"/>
        <v>0</v>
      </c>
      <c r="AB6751" s="13">
        <f t="shared" si="849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3264</v>
      </c>
      <c r="AI6751" t="e">
        <v>#N/A</v>
      </c>
    </row>
    <row r="6752" spans="1:35" ht="14.25" hidden="1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4303</v>
      </c>
      <c r="R6752" s="65" t="s">
        <v>4033</v>
      </c>
      <c r="S6752" s="13">
        <v>0</v>
      </c>
      <c r="T6752" s="13">
        <v>-1018.81</v>
      </c>
      <c r="U6752" s="13">
        <v>-1018.81</v>
      </c>
      <c r="V6752" s="13">
        <f t="shared" si="853"/>
        <v>0</v>
      </c>
      <c r="W6752" s="13">
        <f t="shared" si="850"/>
        <v>-1018.81</v>
      </c>
      <c r="X6752" s="13"/>
      <c r="Y6752" s="13">
        <f t="shared" si="852"/>
        <v>0</v>
      </c>
      <c r="Z6752" s="14">
        <f t="shared" si="851"/>
        <v>-1018.81</v>
      </c>
      <c r="AA6752" s="13">
        <f t="shared" si="854"/>
        <v>0</v>
      </c>
      <c r="AB6752" s="13">
        <f t="shared" si="849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3264</v>
      </c>
      <c r="AI6752" t="e">
        <v>#N/A</v>
      </c>
    </row>
    <row r="6753" spans="1:35" ht="14.25" hidden="1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4304</v>
      </c>
      <c r="R6753" s="65"/>
      <c r="S6753" s="13">
        <v>0</v>
      </c>
      <c r="T6753" s="13">
        <v>755.83</v>
      </c>
      <c r="U6753" s="13">
        <v>0</v>
      </c>
      <c r="V6753" s="13">
        <f t="shared" si="853"/>
        <v>755.83</v>
      </c>
      <c r="W6753" s="13">
        <f t="shared" si="850"/>
        <v>0</v>
      </c>
      <c r="X6753" s="13"/>
      <c r="Y6753" s="13">
        <f t="shared" si="852"/>
        <v>0</v>
      </c>
      <c r="Z6753" s="14">
        <f t="shared" si="851"/>
        <v>0</v>
      </c>
      <c r="AA6753" s="13">
        <f t="shared" si="854"/>
        <v>0</v>
      </c>
      <c r="AB6753" s="13">
        <f t="shared" si="849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3264</v>
      </c>
      <c r="AI6753" t="e">
        <v>#N/A</v>
      </c>
    </row>
    <row r="6754" spans="1:35" ht="14.25" hidden="1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4304</v>
      </c>
      <c r="R6754" s="65"/>
      <c r="S6754" s="13">
        <v>0</v>
      </c>
      <c r="T6754" s="13">
        <v>-1342.33</v>
      </c>
      <c r="U6754" s="13">
        <v>0</v>
      </c>
      <c r="V6754" s="13">
        <f t="shared" si="853"/>
        <v>-1342.33</v>
      </c>
      <c r="W6754" s="13">
        <f t="shared" si="850"/>
        <v>0</v>
      </c>
      <c r="X6754" s="13"/>
      <c r="Y6754" s="13">
        <f t="shared" si="852"/>
        <v>0</v>
      </c>
      <c r="Z6754" s="14">
        <f t="shared" si="851"/>
        <v>0</v>
      </c>
      <c r="AA6754" s="13">
        <f t="shared" si="854"/>
        <v>0</v>
      </c>
      <c r="AB6754" s="13">
        <f t="shared" si="849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3264</v>
      </c>
      <c r="AI6754" t="e">
        <v>#N/A</v>
      </c>
    </row>
    <row r="6755" spans="1:35" ht="14.25" hidden="1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4305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0"/>
        <v>4063.76</v>
      </c>
      <c r="X6755" s="13"/>
      <c r="Y6755" s="13">
        <f t="shared" si="852"/>
        <v>0</v>
      </c>
      <c r="Z6755" s="14">
        <f t="shared" si="851"/>
        <v>4063.76</v>
      </c>
      <c r="AA6755" s="13">
        <f t="shared" si="854"/>
        <v>0</v>
      </c>
      <c r="AB6755" s="13">
        <f t="shared" si="849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3264</v>
      </c>
      <c r="AI6755" t="e">
        <v>#N/A</v>
      </c>
    </row>
    <row r="6756" spans="1:35" ht="14.25" hidden="1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4305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0"/>
        <v>0</v>
      </c>
      <c r="X6756" s="13"/>
      <c r="Y6756" s="13">
        <f t="shared" si="852"/>
        <v>0</v>
      </c>
      <c r="Z6756" s="14">
        <f t="shared" si="851"/>
        <v>0</v>
      </c>
      <c r="AA6756" s="13">
        <f t="shared" si="854"/>
        <v>0</v>
      </c>
      <c r="AB6756" s="13">
        <f t="shared" si="849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3264</v>
      </c>
      <c r="AI6756" t="e">
        <v>#N/A</v>
      </c>
    </row>
    <row r="6757" spans="1:35" ht="14.25" hidden="1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3394</v>
      </c>
      <c r="F6757" s="65" t="s">
        <v>3394</v>
      </c>
      <c r="G6757" s="65" t="s">
        <v>3394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4306</v>
      </c>
      <c r="M6757" s="65"/>
      <c r="N6757" s="65" t="s">
        <v>40</v>
      </c>
      <c r="O6757" s="65" t="s">
        <v>41</v>
      </c>
      <c r="P6757" s="24">
        <v>0.04</v>
      </c>
      <c r="Q6757" s="162" t="s">
        <v>4307</v>
      </c>
      <c r="R6757" s="65"/>
      <c r="S6757" s="13">
        <v>0</v>
      </c>
      <c r="T6757" s="13">
        <v>80000</v>
      </c>
      <c r="U6757" s="13">
        <v>55681.56</v>
      </c>
      <c r="V6757" s="13">
        <f t="shared" si="853"/>
        <v>24318.440000000002</v>
      </c>
      <c r="W6757" s="13">
        <f t="shared" si="850"/>
        <v>53539.961538461532</v>
      </c>
      <c r="X6757" s="13"/>
      <c r="Y6757" s="13">
        <f t="shared" si="852"/>
        <v>0</v>
      </c>
      <c r="Z6757" s="14">
        <f t="shared" si="851"/>
        <v>53539.961538461532</v>
      </c>
      <c r="AA6757" s="13">
        <f t="shared" si="854"/>
        <v>2141.5984615384659</v>
      </c>
      <c r="AB6757" s="13">
        <f t="shared" si="849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3264</v>
      </c>
      <c r="AI6757" t="e">
        <v>#N/A</v>
      </c>
    </row>
    <row r="6758" spans="1:35" ht="14.25" hidden="1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4308</v>
      </c>
      <c r="R6758" s="65" t="s">
        <v>3734</v>
      </c>
      <c r="S6758" s="13">
        <v>769.26</v>
      </c>
      <c r="T6758" s="13">
        <v>20569.259999999998</v>
      </c>
      <c r="U6758" s="13">
        <v>20570.04</v>
      </c>
      <c r="V6758" s="13">
        <f t="shared" si="853"/>
        <v>768.47999999999593</v>
      </c>
      <c r="W6758" s="13">
        <f>(U6758-20569.26)/(1+P6758)</f>
        <v>0.76470588235536652</v>
      </c>
      <c r="X6758" s="13"/>
      <c r="Y6758" s="13">
        <f t="shared" si="852"/>
        <v>0</v>
      </c>
      <c r="Z6758" s="14">
        <f t="shared" si="851"/>
        <v>0.76470588235536652</v>
      </c>
      <c r="AA6758" s="13">
        <f t="shared" si="854"/>
        <v>20569.275294117644</v>
      </c>
      <c r="AB6758" s="13">
        <f t="shared" si="849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3264</v>
      </c>
      <c r="AI6758" t="e">
        <v>#N/A</v>
      </c>
    </row>
    <row r="6759" spans="1:35" ht="14.25" hidden="1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4309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3"/>
        <v>15224.660000000003</v>
      </c>
      <c r="W6759" s="13">
        <f t="shared" si="850"/>
        <v>43700.02</v>
      </c>
      <c r="X6759" s="13"/>
      <c r="Y6759" s="13">
        <f t="shared" si="852"/>
        <v>0</v>
      </c>
      <c r="Z6759" s="14">
        <f t="shared" si="851"/>
        <v>43700.02</v>
      </c>
      <c r="AA6759" s="13">
        <f t="shared" si="854"/>
        <v>0</v>
      </c>
      <c r="AB6759" s="13">
        <f t="shared" si="849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3264</v>
      </c>
      <c r="AI6759" t="e">
        <v>#N/A</v>
      </c>
    </row>
    <row r="6760" spans="1:35" ht="14.25" hidden="1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4310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3"/>
        <v>291767.35999999993</v>
      </c>
      <c r="W6760" s="13">
        <f t="shared" si="850"/>
        <v>268798.34000000003</v>
      </c>
      <c r="X6760" s="13"/>
      <c r="Y6760" s="13">
        <f t="shared" si="852"/>
        <v>0</v>
      </c>
      <c r="Z6760" s="14">
        <f t="shared" si="851"/>
        <v>268798.34000000003</v>
      </c>
      <c r="AA6760" s="13">
        <f t="shared" si="854"/>
        <v>0</v>
      </c>
      <c r="AB6760" s="13">
        <f t="shared" si="849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3264</v>
      </c>
      <c r="AI6760" t="e">
        <v>#N/A</v>
      </c>
    </row>
    <row r="6761" spans="1:35" ht="14.25" hidden="1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4311</v>
      </c>
      <c r="M6761" s="65"/>
      <c r="N6761" s="65" t="s">
        <v>57</v>
      </c>
      <c r="O6761" s="65" t="s">
        <v>80</v>
      </c>
      <c r="P6761" s="24">
        <v>0</v>
      </c>
      <c r="Q6761" s="162" t="s">
        <v>4312</v>
      </c>
      <c r="R6761" s="65"/>
      <c r="S6761" s="13">
        <v>0</v>
      </c>
      <c r="T6761" s="13">
        <v>90000</v>
      </c>
      <c r="U6761" s="13">
        <v>49399.14</v>
      </c>
      <c r="V6761" s="13">
        <f t="shared" si="853"/>
        <v>40600.86</v>
      </c>
      <c r="W6761" s="13">
        <f t="shared" si="850"/>
        <v>49399.14</v>
      </c>
      <c r="X6761" s="13"/>
      <c r="Y6761" s="13">
        <f t="shared" si="852"/>
        <v>0</v>
      </c>
      <c r="Z6761" s="14">
        <f t="shared" si="851"/>
        <v>49399.14</v>
      </c>
      <c r="AA6761" s="13">
        <f t="shared" si="854"/>
        <v>0</v>
      </c>
      <c r="AB6761" s="13">
        <f t="shared" si="849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3264</v>
      </c>
      <c r="AI6761" t="e">
        <v>#N/A</v>
      </c>
    </row>
    <row r="6762" spans="1:35" ht="14.25" hidden="1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2275</v>
      </c>
      <c r="F6762" s="65" t="s">
        <v>2275</v>
      </c>
      <c r="G6762" s="65" t="s">
        <v>2275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2275</v>
      </c>
      <c r="M6762" s="65"/>
      <c r="N6762" s="65" t="s">
        <v>40</v>
      </c>
      <c r="O6762" s="65" t="s">
        <v>41</v>
      </c>
      <c r="P6762" s="24">
        <v>0.02</v>
      </c>
      <c r="Q6762" s="162" t="s">
        <v>4313</v>
      </c>
      <c r="R6762" s="65" t="s">
        <v>3734</v>
      </c>
      <c r="S6762" s="13">
        <v>0</v>
      </c>
      <c r="T6762" s="13">
        <v>30030</v>
      </c>
      <c r="U6762" s="13">
        <v>30030</v>
      </c>
      <c r="V6762" s="13">
        <f t="shared" si="853"/>
        <v>0</v>
      </c>
      <c r="W6762" s="13">
        <v>0</v>
      </c>
      <c r="X6762" s="13"/>
      <c r="Y6762" s="13">
        <f t="shared" si="852"/>
        <v>0</v>
      </c>
      <c r="Z6762" s="14">
        <f t="shared" si="851"/>
        <v>0</v>
      </c>
      <c r="AA6762" s="13">
        <f t="shared" si="854"/>
        <v>30030</v>
      </c>
      <c r="AB6762" s="13">
        <f t="shared" si="849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3264</v>
      </c>
      <c r="AI6762" t="e">
        <v>#N/A</v>
      </c>
    </row>
    <row r="6763" spans="1:35" ht="14.25" hidden="1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4314</v>
      </c>
      <c r="F6763" s="65" t="s">
        <v>4314</v>
      </c>
      <c r="G6763" s="65" t="s">
        <v>4314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4314</v>
      </c>
      <c r="M6763" s="65"/>
      <c r="N6763" s="65" t="s">
        <v>40</v>
      </c>
      <c r="O6763" s="65" t="s">
        <v>80</v>
      </c>
      <c r="P6763" s="24">
        <v>0</v>
      </c>
      <c r="Q6763" s="162" t="s">
        <v>4315</v>
      </c>
      <c r="R6763" s="65" t="s">
        <v>3734</v>
      </c>
      <c r="S6763" s="13">
        <v>0</v>
      </c>
      <c r="T6763" s="13">
        <v>30030</v>
      </c>
      <c r="U6763" s="13">
        <v>30030</v>
      </c>
      <c r="V6763" s="13">
        <f t="shared" si="853"/>
        <v>0</v>
      </c>
      <c r="W6763" s="13">
        <v>0</v>
      </c>
      <c r="X6763" s="13"/>
      <c r="Y6763" s="13">
        <f t="shared" si="852"/>
        <v>0</v>
      </c>
      <c r="Z6763" s="14">
        <f t="shared" si="851"/>
        <v>0</v>
      </c>
      <c r="AA6763" s="13">
        <f t="shared" si="854"/>
        <v>30030</v>
      </c>
      <c r="AB6763" s="13">
        <f t="shared" si="849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3264</v>
      </c>
      <c r="AI6763" t="e">
        <v>#N/A</v>
      </c>
    </row>
    <row r="6764" spans="1:35" ht="14.25" hidden="1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4316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3"/>
        <v>66374.929999999935</v>
      </c>
      <c r="W6764" s="13">
        <f t="shared" si="850"/>
        <v>593390.33333333337</v>
      </c>
      <c r="X6764" s="13"/>
      <c r="Y6764" s="13">
        <f t="shared" si="852"/>
        <v>0</v>
      </c>
      <c r="Z6764" s="14">
        <f t="shared" si="851"/>
        <v>593390.33333333337</v>
      </c>
      <c r="AA6764" s="13">
        <f t="shared" si="854"/>
        <v>11867.806666666642</v>
      </c>
      <c r="AB6764" s="13">
        <f t="shared" si="849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3264</v>
      </c>
      <c r="AI6764" t="e">
        <v>#N/A</v>
      </c>
    </row>
    <row r="6765" spans="1:35" ht="14.25" hidden="1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4317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3"/>
        <v>64699.859999999986</v>
      </c>
      <c r="W6765" s="13">
        <f t="shared" si="850"/>
        <v>420686.51960784313</v>
      </c>
      <c r="X6765" s="13"/>
      <c r="Y6765" s="13">
        <f t="shared" si="852"/>
        <v>0</v>
      </c>
      <c r="Z6765" s="14">
        <f t="shared" si="851"/>
        <v>420686.51960784313</v>
      </c>
      <c r="AA6765" s="13">
        <f t="shared" si="854"/>
        <v>8413.7303921568673</v>
      </c>
      <c r="AB6765" s="13">
        <f t="shared" si="849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3264</v>
      </c>
      <c r="AI6765" t="e">
        <v>#N/A</v>
      </c>
    </row>
    <row r="6766" spans="1:35" ht="14.25" hidden="1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4318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3"/>
        <v>170823.87999999989</v>
      </c>
      <c r="W6766" s="13">
        <f t="shared" si="850"/>
        <v>334615.02</v>
      </c>
      <c r="X6766" s="13"/>
      <c r="Y6766" s="13">
        <f t="shared" si="852"/>
        <v>0</v>
      </c>
      <c r="Z6766" s="14">
        <f t="shared" si="851"/>
        <v>334615.02</v>
      </c>
      <c r="AA6766" s="13">
        <f t="shared" si="854"/>
        <v>0</v>
      </c>
      <c r="AB6766" s="13">
        <f t="shared" si="849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3264</v>
      </c>
      <c r="AI6766" t="e">
        <v>#N/A</v>
      </c>
    </row>
    <row r="6767" spans="1:35" ht="14.25" hidden="1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4319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3"/>
        <v>25667.14</v>
      </c>
      <c r="W6767" s="13">
        <f t="shared" si="850"/>
        <v>59482.843137254902</v>
      </c>
      <c r="X6767" s="13"/>
      <c r="Y6767" s="13">
        <f t="shared" si="852"/>
        <v>0</v>
      </c>
      <c r="Z6767" s="14">
        <f t="shared" si="851"/>
        <v>59482.843137254902</v>
      </c>
      <c r="AA6767" s="13">
        <f t="shared" si="854"/>
        <v>1189.6568627450979</v>
      </c>
      <c r="AB6767" s="13">
        <f t="shared" si="849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3264</v>
      </c>
      <c r="AI6767" t="e">
        <v>#N/A</v>
      </c>
    </row>
    <row r="6768" spans="1:35" ht="14.25" hidden="1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10">
        <v>0.04</v>
      </c>
      <c r="Q6768" s="162" t="s">
        <v>4320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3"/>
        <v>432885.28000000009</v>
      </c>
      <c r="W6768" s="13">
        <f t="shared" si="850"/>
        <v>334899.07692307688</v>
      </c>
      <c r="X6768" s="13"/>
      <c r="Y6768" s="13">
        <f t="shared" si="852"/>
        <v>0</v>
      </c>
      <c r="Z6768" s="14">
        <f t="shared" si="851"/>
        <v>334899.07692307688</v>
      </c>
      <c r="AA6768" s="13">
        <f t="shared" si="854"/>
        <v>13395.963076923101</v>
      </c>
      <c r="AB6768" s="13">
        <f t="shared" si="849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3264</v>
      </c>
      <c r="AI6768" t="e">
        <v>#N/A</v>
      </c>
    </row>
    <row r="6769" spans="1:35" ht="14.25" hidden="1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4321</v>
      </c>
      <c r="R6769" s="65" t="s">
        <v>3734</v>
      </c>
      <c r="S6769" s="13">
        <v>0</v>
      </c>
      <c r="T6769" s="13">
        <v>30040</v>
      </c>
      <c r="U6769" s="13">
        <v>30040</v>
      </c>
      <c r="V6769" s="13">
        <f t="shared" si="853"/>
        <v>0</v>
      </c>
      <c r="W6769" s="13">
        <v>0</v>
      </c>
      <c r="X6769" s="13"/>
      <c r="Y6769" s="13">
        <f t="shared" si="852"/>
        <v>0</v>
      </c>
      <c r="Z6769" s="14">
        <f t="shared" si="851"/>
        <v>0</v>
      </c>
      <c r="AA6769" s="13">
        <f t="shared" si="854"/>
        <v>30040</v>
      </c>
      <c r="AB6769" s="13">
        <f t="shared" ref="AB6769:AB6832" si="855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3264</v>
      </c>
      <c r="AI6769" t="e">
        <v>#N/A</v>
      </c>
    </row>
    <row r="6770" spans="1:35" ht="14.25" hidden="1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4322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3"/>
        <v>44164.100000000006</v>
      </c>
      <c r="W6770" s="13">
        <f t="shared" si="850"/>
        <v>30537.759999999998</v>
      </c>
      <c r="X6770" s="13"/>
      <c r="Y6770" s="13">
        <f t="shared" si="852"/>
        <v>0</v>
      </c>
      <c r="Z6770" s="14">
        <f t="shared" si="851"/>
        <v>30537.759999999998</v>
      </c>
      <c r="AA6770" s="13">
        <f t="shared" si="854"/>
        <v>0</v>
      </c>
      <c r="AB6770" s="13">
        <f t="shared" si="855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3264</v>
      </c>
      <c r="AI6770" t="e">
        <v>#N/A</v>
      </c>
    </row>
    <row r="6771" spans="1:35" ht="14.25" hidden="1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4323</v>
      </c>
      <c r="F6771" s="65" t="s">
        <v>4323</v>
      </c>
      <c r="G6771" s="65" t="s">
        <v>4323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4324</v>
      </c>
      <c r="M6771" s="65"/>
      <c r="N6771" s="65" t="s">
        <v>40</v>
      </c>
      <c r="O6771" s="65" t="s">
        <v>80</v>
      </c>
      <c r="P6771" s="24">
        <v>0</v>
      </c>
      <c r="Q6771" s="162" t="s">
        <v>4325</v>
      </c>
      <c r="R6771" s="65" t="s">
        <v>3734</v>
      </c>
      <c r="S6771" s="13">
        <v>0</v>
      </c>
      <c r="T6771" s="13">
        <v>31000</v>
      </c>
      <c r="U6771" s="13">
        <v>30110.5</v>
      </c>
      <c r="V6771" s="13">
        <f t="shared" si="853"/>
        <v>889.5</v>
      </c>
      <c r="W6771" s="13">
        <f>(U6771-31000)/(1+P6771)</f>
        <v>-889.5</v>
      </c>
      <c r="X6771" s="13"/>
      <c r="Y6771" s="13">
        <f t="shared" si="852"/>
        <v>0</v>
      </c>
      <c r="Z6771" s="14">
        <f t="shared" si="851"/>
        <v>-889.5</v>
      </c>
      <c r="AA6771" s="13">
        <f t="shared" si="854"/>
        <v>31000</v>
      </c>
      <c r="AB6771" s="13">
        <f t="shared" si="855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3264</v>
      </c>
      <c r="AI6771" t="e">
        <v>#N/A</v>
      </c>
    </row>
    <row r="6772" spans="1:35" ht="14.25" hidden="1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4326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3"/>
        <v>201114.35999999996</v>
      </c>
      <c r="W6772" s="13">
        <f t="shared" si="850"/>
        <v>129126.69607843139</v>
      </c>
      <c r="X6772" s="13"/>
      <c r="Y6772" s="13">
        <f t="shared" si="852"/>
        <v>0</v>
      </c>
      <c r="Z6772" s="14">
        <f t="shared" si="851"/>
        <v>129126.69607843139</v>
      </c>
      <c r="AA6772" s="13">
        <f t="shared" si="854"/>
        <v>2582.5339215686254</v>
      </c>
      <c r="AB6772" s="13">
        <f t="shared" si="855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3264</v>
      </c>
      <c r="AI6772" t="e">
        <v>#N/A</v>
      </c>
    </row>
    <row r="6773" spans="1:35" ht="14.25" hidden="1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4327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3"/>
        <v>23233.040000000001</v>
      </c>
      <c r="W6773" s="13">
        <f t="shared" si="850"/>
        <v>51683.725490196077</v>
      </c>
      <c r="X6773" s="13"/>
      <c r="Y6773" s="13">
        <f t="shared" si="852"/>
        <v>0</v>
      </c>
      <c r="Z6773" s="14">
        <f t="shared" si="851"/>
        <v>51683.725490196077</v>
      </c>
      <c r="AA6773" s="13">
        <f t="shared" si="854"/>
        <v>1033.6745098039246</v>
      </c>
      <c r="AB6773" s="13">
        <f t="shared" si="855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3264</v>
      </c>
      <c r="AI6773" t="e">
        <v>#N/A</v>
      </c>
    </row>
    <row r="6774" spans="1:35" ht="14.25" hidden="1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4328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3"/>
        <v>956102.56</v>
      </c>
      <c r="W6774" s="13">
        <f t="shared" si="850"/>
        <v>301066.73</v>
      </c>
      <c r="X6774" s="13"/>
      <c r="Y6774" s="13">
        <f t="shared" si="852"/>
        <v>0</v>
      </c>
      <c r="Z6774" s="14">
        <f t="shared" si="851"/>
        <v>301066.73</v>
      </c>
      <c r="AA6774" s="13">
        <f t="shared" si="854"/>
        <v>0</v>
      </c>
      <c r="AB6774" s="13">
        <f t="shared" si="855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3264</v>
      </c>
      <c r="AI6774" t="e">
        <v>#N/A</v>
      </c>
    </row>
    <row r="6775" spans="1:35" ht="14.25" hidden="1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4045</v>
      </c>
      <c r="F6775" s="65" t="s">
        <v>4045</v>
      </c>
      <c r="G6775" s="65" t="s">
        <v>4045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4329</v>
      </c>
      <c r="M6775" s="65"/>
      <c r="N6775" s="65" t="s">
        <v>40</v>
      </c>
      <c r="O6775" s="65" t="s">
        <v>41</v>
      </c>
      <c r="P6775" s="24">
        <v>0.02</v>
      </c>
      <c r="Q6775" s="162" t="s">
        <v>4330</v>
      </c>
      <c r="R6775" s="65" t="s">
        <v>3734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2"/>
        <v>0</v>
      </c>
      <c r="Z6775" s="14">
        <f t="shared" si="851"/>
        <v>11199.049019607843</v>
      </c>
      <c r="AA6775" s="13">
        <f t="shared" si="854"/>
        <v>17223.980980392156</v>
      </c>
      <c r="AB6775" s="13">
        <f t="shared" si="855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3264</v>
      </c>
      <c r="AI6775" t="e">
        <v>#N/A</v>
      </c>
    </row>
    <row r="6776" spans="1:35" ht="14.25" hidden="1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2565</v>
      </c>
      <c r="F6776" s="65" t="s">
        <v>2566</v>
      </c>
      <c r="G6776" s="65" t="s">
        <v>2565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2569</v>
      </c>
      <c r="M6776" s="65"/>
      <c r="N6776" s="65" t="s">
        <v>40</v>
      </c>
      <c r="O6776" s="65" t="s">
        <v>80</v>
      </c>
      <c r="P6776" s="24">
        <v>0</v>
      </c>
      <c r="Q6776" s="162" t="s">
        <v>4331</v>
      </c>
      <c r="R6776" s="65"/>
      <c r="S6776" s="13">
        <v>0</v>
      </c>
      <c r="T6776" s="13">
        <v>0</v>
      </c>
      <c r="U6776" s="13">
        <v>0</v>
      </c>
      <c r="V6776" s="13">
        <f t="shared" si="853"/>
        <v>0</v>
      </c>
      <c r="W6776" s="13">
        <f t="shared" si="850"/>
        <v>0</v>
      </c>
      <c r="X6776" s="13"/>
      <c r="Y6776" s="13">
        <f t="shared" si="852"/>
        <v>0</v>
      </c>
      <c r="Z6776" s="14">
        <f t="shared" si="851"/>
        <v>0</v>
      </c>
      <c r="AA6776" s="13">
        <f t="shared" si="854"/>
        <v>0</v>
      </c>
      <c r="AB6776" s="13">
        <f t="shared" si="855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3264</v>
      </c>
      <c r="AI6776" t="e">
        <v>#N/A</v>
      </c>
    </row>
    <row r="6777" spans="1:35" ht="14.25" hidden="1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4332</v>
      </c>
      <c r="F6777" s="65" t="s">
        <v>4333</v>
      </c>
      <c r="G6777" s="65" t="s">
        <v>4332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4334</v>
      </c>
      <c r="R6777" s="65"/>
      <c r="S6777" s="13">
        <v>0</v>
      </c>
      <c r="T6777" s="13">
        <v>11585.06</v>
      </c>
      <c r="U6777" s="13">
        <v>0</v>
      </c>
      <c r="V6777" s="13">
        <f t="shared" si="853"/>
        <v>11585.06</v>
      </c>
      <c r="W6777" s="13">
        <f t="shared" si="850"/>
        <v>0</v>
      </c>
      <c r="X6777" s="13"/>
      <c r="Y6777" s="13">
        <f t="shared" si="852"/>
        <v>0</v>
      </c>
      <c r="Z6777" s="14">
        <f t="shared" si="851"/>
        <v>0</v>
      </c>
      <c r="AA6777" s="13">
        <f t="shared" si="854"/>
        <v>0</v>
      </c>
      <c r="AB6777" s="13">
        <f t="shared" si="855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hidden="1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4335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3"/>
        <v>18048.659999999996</v>
      </c>
      <c r="W6778" s="13">
        <f t="shared" si="850"/>
        <v>64612.49</v>
      </c>
      <c r="X6778" s="13"/>
      <c r="Y6778" s="13">
        <f t="shared" si="852"/>
        <v>0</v>
      </c>
      <c r="Z6778" s="14">
        <f t="shared" si="851"/>
        <v>64612.49</v>
      </c>
      <c r="AA6778" s="13">
        <f t="shared" si="854"/>
        <v>0</v>
      </c>
      <c r="AB6778" s="13">
        <f t="shared" si="855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3264</v>
      </c>
      <c r="AI6778" t="e">
        <v>#N/A</v>
      </c>
    </row>
    <row r="6779" spans="1:35" ht="14.25" hidden="1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4336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3"/>
        <v>1034763</v>
      </c>
      <c r="W6779" s="13">
        <f t="shared" si="850"/>
        <v>3646706.947867299</v>
      </c>
      <c r="X6779" s="13"/>
      <c r="Y6779" s="13">
        <f t="shared" si="852"/>
        <v>0</v>
      </c>
      <c r="Z6779" s="14">
        <f t="shared" si="851"/>
        <v>3646706.947867299</v>
      </c>
      <c r="AA6779" s="13">
        <f t="shared" si="854"/>
        <v>200568.88213270111</v>
      </c>
      <c r="AB6779" s="13">
        <f t="shared" si="855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3264</v>
      </c>
      <c r="AI6779" t="e">
        <v>#N/A</v>
      </c>
    </row>
    <row r="6780" spans="1:35" ht="14.25" hidden="1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4337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3"/>
        <v>25343.410000000003</v>
      </c>
      <c r="W6780" s="13">
        <f t="shared" si="850"/>
        <v>39252.396039603955</v>
      </c>
      <c r="X6780" s="13"/>
      <c r="Y6780" s="13">
        <f t="shared" si="852"/>
        <v>0</v>
      </c>
      <c r="Z6780" s="14">
        <f t="shared" si="851"/>
        <v>39252.396039603955</v>
      </c>
      <c r="AA6780" s="13">
        <f t="shared" si="854"/>
        <v>392.52396039604355</v>
      </c>
      <c r="AB6780" s="13">
        <f t="shared" si="855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3264</v>
      </c>
      <c r="AI6780" t="e">
        <v>#N/A</v>
      </c>
    </row>
    <row r="6781" spans="1:35" ht="14.25" hidden="1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4334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3"/>
        <v>104958.90000000002</v>
      </c>
      <c r="W6781" s="13">
        <f t="shared" si="850"/>
        <v>107852.94117647059</v>
      </c>
      <c r="X6781" s="13"/>
      <c r="Y6781" s="13">
        <f t="shared" si="852"/>
        <v>0</v>
      </c>
      <c r="Z6781" s="14">
        <f t="shared" si="851"/>
        <v>107852.94117647059</v>
      </c>
      <c r="AA6781" s="13">
        <f t="shared" si="854"/>
        <v>2157.0588235294126</v>
      </c>
      <c r="AB6781" s="13">
        <f t="shared" si="855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3264</v>
      </c>
      <c r="AI6781" t="e">
        <v>#N/A</v>
      </c>
    </row>
    <row r="6782" spans="1:35" ht="14.25" hidden="1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4338</v>
      </c>
      <c r="F6782" s="65" t="s">
        <v>4338</v>
      </c>
      <c r="G6782" s="65" t="s">
        <v>4338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4338</v>
      </c>
      <c r="M6782" s="65"/>
      <c r="N6782" s="65" t="s">
        <v>40</v>
      </c>
      <c r="O6782" s="65" t="s">
        <v>41</v>
      </c>
      <c r="P6782" s="24">
        <v>0.04</v>
      </c>
      <c r="Q6782" s="162" t="s">
        <v>4339</v>
      </c>
      <c r="R6782" s="65" t="s">
        <v>3734</v>
      </c>
      <c r="S6782" s="13">
        <v>0</v>
      </c>
      <c r="T6782" s="13">
        <v>30000</v>
      </c>
      <c r="U6782" s="13">
        <v>30000</v>
      </c>
      <c r="V6782" s="13">
        <f t="shared" si="853"/>
        <v>0</v>
      </c>
      <c r="W6782" s="13">
        <v>0</v>
      </c>
      <c r="X6782" s="13"/>
      <c r="Y6782" s="13">
        <f t="shared" si="852"/>
        <v>0</v>
      </c>
      <c r="Z6782" s="14">
        <f t="shared" si="851"/>
        <v>0</v>
      </c>
      <c r="AA6782" s="13">
        <f t="shared" si="854"/>
        <v>30000</v>
      </c>
      <c r="AB6782" s="13">
        <f t="shared" si="855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3264</v>
      </c>
      <c r="AI6782" t="e">
        <v>#N/A</v>
      </c>
    </row>
    <row r="6783" spans="1:35" ht="14.25" hidden="1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4340</v>
      </c>
      <c r="R6783" s="65"/>
      <c r="S6783" s="13">
        <v>33599</v>
      </c>
      <c r="T6783" s="13">
        <v>50000</v>
      </c>
      <c r="U6783" s="13">
        <v>43570</v>
      </c>
      <c r="V6783" s="13">
        <f t="shared" si="853"/>
        <v>40029</v>
      </c>
      <c r="W6783" s="13">
        <f t="shared" ref="W6783:W6794" si="856">IF(O6783="返货",U6783/(1+P6783),IF(O6783="返现",U6783,IF(O6783="折扣",U6783*P6783,IF(O6783="无",U6783))))</f>
        <v>43570</v>
      </c>
      <c r="X6783" s="13"/>
      <c r="Y6783" s="13">
        <f t="shared" si="852"/>
        <v>0</v>
      </c>
      <c r="Z6783" s="13"/>
      <c r="AA6783" s="13">
        <f t="shared" si="854"/>
        <v>0</v>
      </c>
      <c r="AB6783" s="13">
        <f t="shared" si="855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3264</v>
      </c>
      <c r="AI6783">
        <v>32</v>
      </c>
    </row>
    <row r="6784" spans="1:35" ht="14.25" hidden="1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4341</v>
      </c>
      <c r="R6784" s="65" t="s">
        <v>4033</v>
      </c>
      <c r="S6784" s="13">
        <v>704</v>
      </c>
      <c r="T6784" s="13">
        <v>10200</v>
      </c>
      <c r="U6784" s="13">
        <v>5300</v>
      </c>
      <c r="V6784" s="13">
        <f t="shared" si="853"/>
        <v>5604</v>
      </c>
      <c r="W6784" s="13">
        <f t="shared" si="856"/>
        <v>5196.0784313725489</v>
      </c>
      <c r="X6784" s="13"/>
      <c r="Y6784" s="13">
        <f t="shared" si="852"/>
        <v>0</v>
      </c>
      <c r="Z6784" s="14">
        <f t="shared" ref="Z6784:Z6802" si="857">W6784+X6784</f>
        <v>5196.0784313725489</v>
      </c>
      <c r="AA6784" s="13">
        <f t="shared" si="854"/>
        <v>103.92156862745105</v>
      </c>
      <c r="AB6784" s="13">
        <f t="shared" si="855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3264</v>
      </c>
      <c r="AI6784" t="e">
        <v>#N/A</v>
      </c>
    </row>
    <row r="6785" spans="1:35" ht="14.25" hidden="1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4342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3"/>
        <v>8530.84</v>
      </c>
      <c r="W6785" s="13">
        <f t="shared" si="856"/>
        <v>4436.5882352941171</v>
      </c>
      <c r="X6785" s="13"/>
      <c r="Y6785" s="13">
        <f t="shared" si="852"/>
        <v>0</v>
      </c>
      <c r="Z6785" s="14">
        <f t="shared" si="857"/>
        <v>4436.5882352941171</v>
      </c>
      <c r="AA6785" s="13">
        <f t="shared" si="854"/>
        <v>88.731764705882597</v>
      </c>
      <c r="AB6785" s="13">
        <f t="shared" si="855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3264</v>
      </c>
      <c r="AI6785" t="e">
        <v>#N/A</v>
      </c>
    </row>
    <row r="6786" spans="1:35" ht="14.25" hidden="1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4343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3"/>
        <v>150731.35999999996</v>
      </c>
      <c r="W6786" s="13">
        <f t="shared" si="856"/>
        <v>148822.12871287129</v>
      </c>
      <c r="X6786" s="13"/>
      <c r="Y6786" s="13">
        <f t="shared" si="852"/>
        <v>0</v>
      </c>
      <c r="Z6786" s="14">
        <f t="shared" si="857"/>
        <v>148822.12871287129</v>
      </c>
      <c r="AA6786" s="13">
        <f t="shared" si="854"/>
        <v>1488.2212871287193</v>
      </c>
      <c r="AB6786" s="13">
        <f t="shared" si="855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3264</v>
      </c>
      <c r="AI6786" t="e">
        <v>#N/A</v>
      </c>
    </row>
    <row r="6787" spans="1:35" ht="14.25" hidden="1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4344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3"/>
        <v>80657.63</v>
      </c>
      <c r="W6787" s="13">
        <f t="shared" si="856"/>
        <v>23918.22</v>
      </c>
      <c r="X6787" s="13">
        <f>W6787*R6787/(1-R6787)</f>
        <v>488.12693877551027</v>
      </c>
      <c r="Y6787" s="13">
        <f t="shared" ref="Y6787:Y6850" si="858">IF(W6787-AB6787&lt;=0,0,IF(O6787="返现",MAX(W6787-AA6787-AB6787,0),MAX(W6787-AB6787,0)))</f>
        <v>0</v>
      </c>
      <c r="Z6787" s="14">
        <f t="shared" si="857"/>
        <v>24406.34693877551</v>
      </c>
      <c r="AA6787" s="13">
        <f t="shared" si="854"/>
        <v>0</v>
      </c>
      <c r="AB6787" s="13">
        <f t="shared" si="855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3264</v>
      </c>
      <c r="AI6787" t="e">
        <v>#N/A</v>
      </c>
    </row>
    <row r="6788" spans="1:35" ht="14.25" hidden="1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4344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3"/>
        <v>145456.16</v>
      </c>
      <c r="W6788" s="13">
        <f t="shared" si="856"/>
        <v>16769.465346534653</v>
      </c>
      <c r="X6788" s="13">
        <f t="shared" ref="X6788:X6791" si="859">W6788*R6788/(1-R6788)</f>
        <v>342.23398666397253</v>
      </c>
      <c r="Y6788" s="13">
        <f t="shared" si="858"/>
        <v>0</v>
      </c>
      <c r="Z6788" s="14">
        <f t="shared" si="857"/>
        <v>17111.699333198627</v>
      </c>
      <c r="AA6788" s="13">
        <f t="shared" si="854"/>
        <v>167.69465346534707</v>
      </c>
      <c r="AB6788" s="13">
        <f t="shared" si="855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3264</v>
      </c>
      <c r="AI6788" t="e">
        <v>#N/A</v>
      </c>
    </row>
    <row r="6789" spans="1:35" ht="14.25" hidden="1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4345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0">S6789+T6789-U6789</f>
        <v>33662.260000000009</v>
      </c>
      <c r="W6789" s="13">
        <f t="shared" si="856"/>
        <v>131708.91089108909</v>
      </c>
      <c r="X6789" s="13">
        <f t="shared" si="859"/>
        <v>2687.9369569610017</v>
      </c>
      <c r="Y6789" s="13">
        <f t="shared" si="858"/>
        <v>0</v>
      </c>
      <c r="Z6789" s="14">
        <f t="shared" si="857"/>
        <v>134396.84784805009</v>
      </c>
      <c r="AA6789" s="13">
        <f t="shared" si="854"/>
        <v>1317.0891089109064</v>
      </c>
      <c r="AB6789" s="13">
        <f t="shared" si="855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3264</v>
      </c>
      <c r="AI6789" t="e">
        <v>#N/A</v>
      </c>
    </row>
    <row r="6790" spans="1:35" ht="14.25" hidden="1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4346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0"/>
        <v>155074.50999999995</v>
      </c>
      <c r="W6790" s="13">
        <f t="shared" si="856"/>
        <v>187490.66336633664</v>
      </c>
      <c r="X6790" s="13">
        <f t="shared" si="859"/>
        <v>3826.3400687007479</v>
      </c>
      <c r="Y6790" s="13">
        <f t="shared" si="858"/>
        <v>0</v>
      </c>
      <c r="Z6790" s="14">
        <f t="shared" si="857"/>
        <v>191317.00343503739</v>
      </c>
      <c r="AA6790" s="13">
        <f t="shared" si="854"/>
        <v>1874.9066336633696</v>
      </c>
      <c r="AB6790" s="13">
        <f t="shared" si="855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3264</v>
      </c>
      <c r="AI6790" t="e">
        <v>#N/A</v>
      </c>
    </row>
    <row r="6791" spans="1:35" ht="14.25" hidden="1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4347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6"/>
        <v>164560.17821782178</v>
      </c>
      <c r="X6791" s="13">
        <f t="shared" si="859"/>
        <v>3358.3709840371794</v>
      </c>
      <c r="Y6791" s="13">
        <f t="shared" si="858"/>
        <v>0</v>
      </c>
      <c r="Z6791" s="14">
        <f t="shared" si="857"/>
        <v>167918.54920185896</v>
      </c>
      <c r="AA6791" s="13">
        <f t="shared" si="854"/>
        <v>1645.6017821782152</v>
      </c>
      <c r="AB6791" s="13">
        <f t="shared" si="855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3264</v>
      </c>
      <c r="AI6791" t="e">
        <v>#N/A</v>
      </c>
    </row>
    <row r="6792" spans="1:35" ht="14.25" hidden="1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4348</v>
      </c>
      <c r="R6792" s="65"/>
      <c r="S6792" s="13">
        <v>219000</v>
      </c>
      <c r="T6792" s="13">
        <v>100000</v>
      </c>
      <c r="U6792" s="13">
        <v>0</v>
      </c>
      <c r="V6792" s="13">
        <f t="shared" si="860"/>
        <v>319000</v>
      </c>
      <c r="W6792" s="13">
        <f t="shared" si="856"/>
        <v>0</v>
      </c>
      <c r="X6792" s="13"/>
      <c r="Y6792" s="13">
        <f t="shared" si="858"/>
        <v>0</v>
      </c>
      <c r="Z6792" s="14">
        <f t="shared" si="857"/>
        <v>0</v>
      </c>
      <c r="AA6792" s="13">
        <f t="shared" si="854"/>
        <v>0</v>
      </c>
      <c r="AB6792" s="13">
        <f t="shared" si="855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3264</v>
      </c>
      <c r="AI6792" t="e">
        <v>#N/A</v>
      </c>
    </row>
    <row r="6793" spans="1:35" ht="14.25" hidden="1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3038</v>
      </c>
      <c r="M6793" s="65"/>
      <c r="N6793" s="65" t="s">
        <v>40</v>
      </c>
      <c r="O6793" s="65" t="s">
        <v>41</v>
      </c>
      <c r="P6793" s="24">
        <v>0.05</v>
      </c>
      <c r="Q6793" s="162" t="s">
        <v>4349</v>
      </c>
      <c r="R6793" s="65"/>
      <c r="S6793" s="13">
        <v>0</v>
      </c>
      <c r="T6793" s="13">
        <v>0</v>
      </c>
      <c r="U6793" s="13">
        <v>0</v>
      </c>
      <c r="V6793" s="13">
        <f t="shared" si="860"/>
        <v>0</v>
      </c>
      <c r="W6793" s="13">
        <f t="shared" si="856"/>
        <v>0</v>
      </c>
      <c r="X6793" s="13"/>
      <c r="Y6793" s="13">
        <f t="shared" si="858"/>
        <v>0</v>
      </c>
      <c r="Z6793" s="14">
        <f t="shared" si="857"/>
        <v>0</v>
      </c>
      <c r="AA6793" s="13">
        <f t="shared" si="854"/>
        <v>0</v>
      </c>
      <c r="AB6793" s="13">
        <f t="shared" si="855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3264</v>
      </c>
      <c r="AI6793" t="e">
        <v>#N/A</v>
      </c>
    </row>
    <row r="6794" spans="1:35" ht="14.25" hidden="1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4350</v>
      </c>
      <c r="R6794" s="65" t="s">
        <v>4039</v>
      </c>
      <c r="S6794" s="13">
        <v>64856.35</v>
      </c>
      <c r="T6794" s="13">
        <v>201815.42</v>
      </c>
      <c r="U6794" s="13">
        <v>150497.13</v>
      </c>
      <c r="V6794" s="13">
        <f t="shared" si="860"/>
        <v>116174.64000000001</v>
      </c>
      <c r="W6794" s="13">
        <f t="shared" si="856"/>
        <v>149007.05940594058</v>
      </c>
      <c r="X6794" s="13"/>
      <c r="Y6794" s="13">
        <f t="shared" si="858"/>
        <v>0</v>
      </c>
      <c r="Z6794" s="14">
        <f t="shared" si="857"/>
        <v>149007.05940594058</v>
      </c>
      <c r="AA6794" s="13">
        <f t="shared" si="854"/>
        <v>1490.0705940594198</v>
      </c>
      <c r="AB6794" s="13">
        <f t="shared" si="855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3264</v>
      </c>
      <c r="AI6794" t="e">
        <v>#N/A</v>
      </c>
    </row>
    <row r="6795" spans="1:35" ht="14.25" hidden="1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4350</v>
      </c>
      <c r="R6795" s="65" t="s">
        <v>4351</v>
      </c>
      <c r="S6795" s="13">
        <v>0</v>
      </c>
      <c r="T6795" s="13">
        <v>184.58</v>
      </c>
      <c r="U6795" s="13">
        <v>184.58</v>
      </c>
      <c r="V6795" s="13">
        <f t="shared" si="860"/>
        <v>0</v>
      </c>
      <c r="W6795" s="13">
        <v>0</v>
      </c>
      <c r="X6795" s="13"/>
      <c r="Y6795" s="13">
        <f t="shared" si="858"/>
        <v>0</v>
      </c>
      <c r="Z6795" s="14">
        <f t="shared" si="857"/>
        <v>0</v>
      </c>
      <c r="AA6795" s="13">
        <f t="shared" si="854"/>
        <v>184.58</v>
      </c>
      <c r="AB6795" s="13">
        <f t="shared" si="855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3264</v>
      </c>
      <c r="AI6795" t="e">
        <v>#N/A</v>
      </c>
    </row>
    <row r="6796" spans="1:35" ht="14.25" hidden="1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4352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0"/>
        <v>55879.65</v>
      </c>
      <c r="W6796" s="13">
        <f t="shared" ref="W6796:W6859" si="861">IF(O6796="返货",U6796/(1+P6796),IF(O6796="返现",U6796,IF(O6796="折扣",U6796*P6796,IF(O6796="无",U6796))))</f>
        <v>42213.62</v>
      </c>
      <c r="X6796" s="13"/>
      <c r="Y6796" s="13">
        <f t="shared" si="858"/>
        <v>0</v>
      </c>
      <c r="Z6796" s="14">
        <f t="shared" si="857"/>
        <v>42213.62</v>
      </c>
      <c r="AA6796" s="13">
        <f t="shared" si="854"/>
        <v>0</v>
      </c>
      <c r="AB6796" s="13">
        <f t="shared" si="855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3264</v>
      </c>
      <c r="AI6796" t="e">
        <v>#N/A</v>
      </c>
    </row>
    <row r="6797" spans="1:35" ht="14.25" hidden="1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4353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0"/>
        <v>70636.280000000028</v>
      </c>
      <c r="W6797" s="13">
        <f t="shared" si="861"/>
        <v>343407</v>
      </c>
      <c r="X6797" s="13"/>
      <c r="Y6797" s="13">
        <f t="shared" si="858"/>
        <v>0</v>
      </c>
      <c r="Z6797" s="14">
        <f t="shared" si="857"/>
        <v>343407</v>
      </c>
      <c r="AA6797" s="13">
        <f t="shared" si="854"/>
        <v>6868.140000000014</v>
      </c>
      <c r="AB6797" s="13">
        <f t="shared" si="855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3264</v>
      </c>
      <c r="AI6797" t="e">
        <v>#N/A</v>
      </c>
    </row>
    <row r="6798" spans="1:35" ht="14.25" hidden="1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4354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0"/>
        <v>5582.3300000000017</v>
      </c>
      <c r="W6798" s="13">
        <f t="shared" si="861"/>
        <v>6500</v>
      </c>
      <c r="X6798" s="13"/>
      <c r="Y6798" s="13">
        <f t="shared" si="858"/>
        <v>0</v>
      </c>
      <c r="Z6798" s="14">
        <f t="shared" si="857"/>
        <v>6500</v>
      </c>
      <c r="AA6798" s="13">
        <f t="shared" si="854"/>
        <v>0</v>
      </c>
      <c r="AB6798" s="13">
        <f t="shared" si="855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3264</v>
      </c>
      <c r="AI6798" t="e">
        <v>#N/A</v>
      </c>
    </row>
    <row r="6799" spans="1:35" ht="14.25" hidden="1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4355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0"/>
        <v>56822.640000000014</v>
      </c>
      <c r="W6799" s="13">
        <f t="shared" si="861"/>
        <v>108759.93</v>
      </c>
      <c r="X6799" s="13"/>
      <c r="Y6799" s="13">
        <f t="shared" si="858"/>
        <v>0</v>
      </c>
      <c r="Z6799" s="14">
        <f t="shared" si="857"/>
        <v>108759.93</v>
      </c>
      <c r="AA6799" s="13">
        <f t="shared" si="854"/>
        <v>0</v>
      </c>
      <c r="AB6799" s="13">
        <f t="shared" si="855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3264</v>
      </c>
      <c r="AI6799" t="e">
        <v>#N/A</v>
      </c>
    </row>
    <row r="6800" spans="1:35" ht="14.25" hidden="1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3440</v>
      </c>
      <c r="F6800" s="65" t="s">
        <v>3440</v>
      </c>
      <c r="G6800" s="65" t="s">
        <v>3440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3558</v>
      </c>
      <c r="M6800" s="65"/>
      <c r="N6800" s="65" t="s">
        <v>40</v>
      </c>
      <c r="O6800" s="65" t="s">
        <v>41</v>
      </c>
      <c r="P6800" s="24">
        <v>0.02</v>
      </c>
      <c r="Q6800" s="162" t="s">
        <v>4356</v>
      </c>
      <c r="R6800" s="65" t="s">
        <v>3734</v>
      </c>
      <c r="S6800" s="13">
        <v>6925.5</v>
      </c>
      <c r="T6800" s="13">
        <v>630.1</v>
      </c>
      <c r="U6800" s="13">
        <v>7555.6</v>
      </c>
      <c r="V6800" s="13">
        <f t="shared" si="860"/>
        <v>0</v>
      </c>
      <c r="W6800" s="13">
        <f>(U6800-6000)/(1+P6800)</f>
        <v>1525.0980392156866</v>
      </c>
      <c r="X6800" s="13"/>
      <c r="Y6800" s="13">
        <f t="shared" si="858"/>
        <v>0</v>
      </c>
      <c r="Z6800" s="14">
        <f t="shared" si="857"/>
        <v>1525.0980392156866</v>
      </c>
      <c r="AA6800" s="13">
        <f t="shared" si="854"/>
        <v>6030.5019607843133</v>
      </c>
      <c r="AB6800" s="13">
        <f t="shared" si="855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3264</v>
      </c>
      <c r="AI6800" t="e">
        <v>#N/A</v>
      </c>
    </row>
    <row r="6801" spans="1:35" ht="14.25" hidden="1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4061</v>
      </c>
      <c r="F6801" s="65" t="s">
        <v>4061</v>
      </c>
      <c r="G6801" s="65" t="s">
        <v>4061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4357</v>
      </c>
      <c r="M6801" s="65"/>
      <c r="N6801" s="65" t="s">
        <v>40</v>
      </c>
      <c r="O6801" s="65" t="s">
        <v>41</v>
      </c>
      <c r="P6801" s="24">
        <v>0.03</v>
      </c>
      <c r="Q6801" s="162" t="s">
        <v>4358</v>
      </c>
      <c r="R6801" s="65" t="s">
        <v>3734</v>
      </c>
      <c r="S6801" s="13">
        <v>0</v>
      </c>
      <c r="T6801" s="13">
        <v>42000</v>
      </c>
      <c r="U6801" s="13">
        <v>39300</v>
      </c>
      <c r="V6801" s="13">
        <f t="shared" si="860"/>
        <v>2700</v>
      </c>
      <c r="W6801" s="13">
        <f>(U6801-35000)/(1+P6801)</f>
        <v>4174.7572815533977</v>
      </c>
      <c r="X6801" s="13"/>
      <c r="Y6801" s="13">
        <f t="shared" si="858"/>
        <v>0</v>
      </c>
      <c r="Z6801" s="14">
        <f t="shared" si="857"/>
        <v>4174.7572815533977</v>
      </c>
      <c r="AA6801" s="13">
        <f t="shared" si="854"/>
        <v>35125.2427184466</v>
      </c>
      <c r="AB6801" s="13">
        <f t="shared" si="855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3264</v>
      </c>
      <c r="AI6801" t="e">
        <v>#N/A</v>
      </c>
    </row>
    <row r="6802" spans="1:35" ht="14.25" hidden="1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4359</v>
      </c>
      <c r="F6802" s="65" t="s">
        <v>4359</v>
      </c>
      <c r="G6802" s="65" t="s">
        <v>4359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4359</v>
      </c>
      <c r="M6802" s="65"/>
      <c r="N6802" s="65" t="s">
        <v>40</v>
      </c>
      <c r="O6802" s="65" t="s">
        <v>80</v>
      </c>
      <c r="P6802" s="24">
        <v>0</v>
      </c>
      <c r="Q6802" s="162" t="s">
        <v>4360</v>
      </c>
      <c r="R6802" s="65" t="s">
        <v>3734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8"/>
        <v>0</v>
      </c>
      <c r="Z6802" s="14">
        <f t="shared" si="857"/>
        <v>7683.18</v>
      </c>
      <c r="AA6802" s="13">
        <f t="shared" si="854"/>
        <v>15000</v>
      </c>
      <c r="AB6802" s="13">
        <f t="shared" si="855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3264</v>
      </c>
      <c r="AI6802" t="e">
        <v>#N/A</v>
      </c>
    </row>
    <row r="6803" spans="1:35" ht="14.25" hidden="1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4361</v>
      </c>
      <c r="R6803" s="65"/>
      <c r="S6803" s="13">
        <v>0</v>
      </c>
      <c r="T6803" s="13">
        <v>130000</v>
      </c>
      <c r="U6803" s="13">
        <v>67297.14</v>
      </c>
      <c r="V6803" s="13">
        <f t="shared" si="860"/>
        <v>62702.86</v>
      </c>
      <c r="W6803" s="13">
        <f t="shared" si="861"/>
        <v>67297.14</v>
      </c>
      <c r="X6803" s="13"/>
      <c r="Y6803" s="13">
        <f t="shared" si="858"/>
        <v>0</v>
      </c>
      <c r="Z6803" s="13"/>
      <c r="AA6803" s="13">
        <f t="shared" si="854"/>
        <v>0</v>
      </c>
      <c r="AB6803" s="13">
        <f t="shared" si="855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3264</v>
      </c>
      <c r="AI6803" s="133">
        <v>87</v>
      </c>
    </row>
    <row r="6804" spans="1:35" ht="14.25" hidden="1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0"/>
        <v>54105.64</v>
      </c>
      <c r="W6804" s="13">
        <f t="shared" si="861"/>
        <v>24159.7</v>
      </c>
      <c r="X6804" s="13"/>
      <c r="Y6804" s="13">
        <f t="shared" si="858"/>
        <v>0</v>
      </c>
      <c r="Z6804" s="14">
        <f t="shared" ref="Z6804:Z6848" si="862">W6804+X6804</f>
        <v>24159.7</v>
      </c>
      <c r="AA6804" s="122">
        <f>W6804*P6804</f>
        <v>483.19400000000002</v>
      </c>
      <c r="AB6804" s="13">
        <f t="shared" si="855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hidden="1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0"/>
        <v>753947.2</v>
      </c>
      <c r="W6805" s="13">
        <f t="shared" si="861"/>
        <v>0</v>
      </c>
      <c r="X6805" s="13"/>
      <c r="Y6805" s="13">
        <f t="shared" si="858"/>
        <v>0</v>
      </c>
      <c r="Z6805" s="14">
        <f t="shared" si="862"/>
        <v>0</v>
      </c>
      <c r="AA6805" s="13">
        <f t="shared" ref="AA6805:AA6868" si="863">U6805-W6805</f>
        <v>0</v>
      </c>
      <c r="AB6805" s="13">
        <f t="shared" si="855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hidden="1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4039</v>
      </c>
      <c r="S6806" s="122">
        <v>200000</v>
      </c>
      <c r="T6806" s="13"/>
      <c r="U6806" s="122">
        <v>200000</v>
      </c>
      <c r="V6806" s="13">
        <f t="shared" si="860"/>
        <v>0</v>
      </c>
      <c r="W6806" s="13">
        <f t="shared" si="861"/>
        <v>200000</v>
      </c>
      <c r="X6806" s="13"/>
      <c r="Y6806" s="13">
        <f t="shared" si="858"/>
        <v>0</v>
      </c>
      <c r="Z6806" s="14">
        <f t="shared" si="862"/>
        <v>200000</v>
      </c>
      <c r="AA6806" s="13">
        <f t="shared" si="863"/>
        <v>0</v>
      </c>
      <c r="AB6806" s="13">
        <f t="shared" si="855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hidden="1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0"/>
        <v>0</v>
      </c>
      <c r="W6807" s="13">
        <f t="shared" si="861"/>
        <v>14733.813725490196</v>
      </c>
      <c r="X6807" s="13"/>
      <c r="Y6807" s="13">
        <f t="shared" si="858"/>
        <v>0</v>
      </c>
      <c r="Z6807" s="14">
        <f t="shared" si="862"/>
        <v>14733.813725490196</v>
      </c>
      <c r="AA6807" s="13">
        <f t="shared" si="863"/>
        <v>294.67627450980399</v>
      </c>
      <c r="AB6807" s="13">
        <f t="shared" si="855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hidden="1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4033</v>
      </c>
      <c r="S6808" s="122">
        <v>4790.51</v>
      </c>
      <c r="T6808" s="13"/>
      <c r="U6808" s="13">
        <v>5058.93</v>
      </c>
      <c r="V6808" s="13">
        <v>0</v>
      </c>
      <c r="W6808" s="13">
        <f t="shared" si="861"/>
        <v>5058.93</v>
      </c>
      <c r="X6808" s="13"/>
      <c r="Y6808" s="13">
        <f t="shared" si="858"/>
        <v>0</v>
      </c>
      <c r="Z6808" s="14">
        <f t="shared" si="862"/>
        <v>5058.93</v>
      </c>
      <c r="AA6808" s="13">
        <f t="shared" si="863"/>
        <v>0</v>
      </c>
      <c r="AB6808" s="13">
        <f t="shared" si="855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hidden="1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0"/>
        <v>7906.4000000000015</v>
      </c>
      <c r="W6809" s="13">
        <f t="shared" si="861"/>
        <v>25983.317307692309</v>
      </c>
      <c r="X6809" s="13"/>
      <c r="Y6809" s="13">
        <f t="shared" si="858"/>
        <v>0</v>
      </c>
      <c r="Z6809" s="14">
        <f t="shared" si="862"/>
        <v>25983.317307692309</v>
      </c>
      <c r="AA6809" s="13">
        <f t="shared" si="863"/>
        <v>1039.3326923076929</v>
      </c>
      <c r="AB6809" s="13">
        <f t="shared" si="855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hidden="1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0"/>
        <v>136564.01999999999</v>
      </c>
      <c r="W6810" s="13">
        <f t="shared" si="861"/>
        <v>0</v>
      </c>
      <c r="X6810" s="13"/>
      <c r="Y6810" s="13">
        <f t="shared" si="858"/>
        <v>0</v>
      </c>
      <c r="Z6810" s="14">
        <f t="shared" si="862"/>
        <v>0</v>
      </c>
      <c r="AA6810" s="13">
        <f t="shared" si="863"/>
        <v>0</v>
      </c>
      <c r="AB6810" s="13">
        <f t="shared" si="855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hidden="1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3557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0"/>
        <v>97836.33</v>
      </c>
      <c r="W6811" s="13">
        <f t="shared" si="861"/>
        <v>8002</v>
      </c>
      <c r="X6811" s="13"/>
      <c r="Y6811" s="13">
        <f t="shared" si="858"/>
        <v>0</v>
      </c>
      <c r="Z6811" s="14">
        <f t="shared" si="862"/>
        <v>8002</v>
      </c>
      <c r="AA6811" s="13">
        <f t="shared" si="863"/>
        <v>0</v>
      </c>
      <c r="AB6811" s="13">
        <f t="shared" si="855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hidden="1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0"/>
        <v>69364.140000000014</v>
      </c>
      <c r="W6812" s="13">
        <f t="shared" si="861"/>
        <v>21830.6</v>
      </c>
      <c r="X6812" s="13"/>
      <c r="Y6812" s="13">
        <f t="shared" si="858"/>
        <v>0</v>
      </c>
      <c r="Z6812" s="14">
        <f t="shared" si="862"/>
        <v>21830.6</v>
      </c>
      <c r="AA6812" s="13">
        <f t="shared" si="863"/>
        <v>0</v>
      </c>
      <c r="AB6812" s="13">
        <f t="shared" si="855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hidden="1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0"/>
        <v>1482.9799999999996</v>
      </c>
      <c r="W6813" s="13">
        <f t="shared" si="861"/>
        <v>18480.32</v>
      </c>
      <c r="X6813" s="13"/>
      <c r="Y6813" s="13">
        <f t="shared" si="858"/>
        <v>0</v>
      </c>
      <c r="Z6813" s="14">
        <f t="shared" si="862"/>
        <v>18480.32</v>
      </c>
      <c r="AA6813" s="13">
        <f t="shared" si="863"/>
        <v>0</v>
      </c>
      <c r="AB6813" s="13">
        <f t="shared" si="855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hidden="1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0"/>
        <v>12936.48</v>
      </c>
      <c r="W6814" s="13">
        <f t="shared" si="861"/>
        <v>0</v>
      </c>
      <c r="X6814" s="13"/>
      <c r="Y6814" s="13">
        <f t="shared" si="858"/>
        <v>0</v>
      </c>
      <c r="Z6814" s="14">
        <f t="shared" si="862"/>
        <v>0</v>
      </c>
      <c r="AA6814" s="13">
        <f t="shared" si="863"/>
        <v>0</v>
      </c>
      <c r="AB6814" s="13">
        <f t="shared" si="855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hidden="1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4033</v>
      </c>
      <c r="S6815" s="122">
        <v>10200</v>
      </c>
      <c r="T6815" s="13"/>
      <c r="U6815" s="122">
        <v>10200</v>
      </c>
      <c r="V6815" s="13">
        <f t="shared" si="860"/>
        <v>0</v>
      </c>
      <c r="W6815" s="13">
        <f t="shared" si="861"/>
        <v>10000</v>
      </c>
      <c r="X6815" s="13"/>
      <c r="Y6815" s="13">
        <f t="shared" si="858"/>
        <v>0</v>
      </c>
      <c r="Z6815" s="14">
        <f t="shared" si="862"/>
        <v>10000</v>
      </c>
      <c r="AA6815" s="13">
        <f t="shared" si="863"/>
        <v>200</v>
      </c>
      <c r="AB6815" s="13">
        <f t="shared" si="855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hidden="1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0"/>
        <v>35939.389999999985</v>
      </c>
      <c r="W6816" s="13">
        <f t="shared" si="861"/>
        <v>241809.41176470587</v>
      </c>
      <c r="X6816" s="13"/>
      <c r="Y6816" s="13">
        <f t="shared" si="858"/>
        <v>0</v>
      </c>
      <c r="Z6816" s="14">
        <f t="shared" si="862"/>
        <v>241809.41176470587</v>
      </c>
      <c r="AA6816" s="13">
        <f t="shared" si="863"/>
        <v>4836.188235294132</v>
      </c>
      <c r="AB6816" s="13">
        <f t="shared" si="855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hidden="1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0"/>
        <v>97531.989999999991</v>
      </c>
      <c r="W6817" s="13">
        <f t="shared" si="861"/>
        <v>91176.470588235286</v>
      </c>
      <c r="X6817" s="13"/>
      <c r="Y6817" s="13">
        <f t="shared" si="858"/>
        <v>0</v>
      </c>
      <c r="Z6817" s="14">
        <f t="shared" si="862"/>
        <v>91176.470588235286</v>
      </c>
      <c r="AA6817" s="13">
        <f t="shared" si="863"/>
        <v>1823.5294117647136</v>
      </c>
      <c r="AB6817" s="13">
        <f t="shared" si="855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hidden="1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0"/>
        <v>427.65</v>
      </c>
      <c r="W6818" s="13">
        <f t="shared" si="861"/>
        <v>0</v>
      </c>
      <c r="X6818" s="13"/>
      <c r="Y6818" s="13">
        <f t="shared" si="858"/>
        <v>0</v>
      </c>
      <c r="Z6818" s="14">
        <f t="shared" si="862"/>
        <v>0</v>
      </c>
      <c r="AA6818" s="13">
        <f t="shared" si="863"/>
        <v>0</v>
      </c>
      <c r="AB6818" s="13">
        <f t="shared" si="855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hidden="1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0"/>
        <v>25000</v>
      </c>
      <c r="W6819" s="13">
        <f t="shared" si="861"/>
        <v>0</v>
      </c>
      <c r="X6819" s="13"/>
      <c r="Y6819" s="13">
        <f t="shared" si="858"/>
        <v>0</v>
      </c>
      <c r="Z6819" s="14">
        <f t="shared" si="862"/>
        <v>0</v>
      </c>
      <c r="AA6819" s="13">
        <f t="shared" si="863"/>
        <v>0</v>
      </c>
      <c r="AB6819" s="13">
        <f t="shared" si="855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hidden="1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0"/>
        <v>14613.38</v>
      </c>
      <c r="W6820" s="13">
        <f t="shared" si="861"/>
        <v>0</v>
      </c>
      <c r="X6820" s="13"/>
      <c r="Y6820" s="13">
        <f t="shared" si="858"/>
        <v>0</v>
      </c>
      <c r="Z6820" s="14">
        <f t="shared" si="862"/>
        <v>0</v>
      </c>
      <c r="AA6820" s="13">
        <f t="shared" si="863"/>
        <v>0</v>
      </c>
      <c r="AB6820" s="13">
        <f t="shared" si="855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hidden="1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0"/>
        <v>-79.7</v>
      </c>
      <c r="W6821" s="13">
        <f t="shared" si="861"/>
        <v>0</v>
      </c>
      <c r="X6821" s="13"/>
      <c r="Y6821" s="13">
        <f t="shared" si="858"/>
        <v>0</v>
      </c>
      <c r="Z6821" s="14">
        <f t="shared" si="862"/>
        <v>0</v>
      </c>
      <c r="AA6821" s="13">
        <f t="shared" si="863"/>
        <v>0</v>
      </c>
      <c r="AB6821" s="13">
        <f t="shared" si="855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hidden="1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0"/>
        <v>5860.05</v>
      </c>
      <c r="W6822" s="13">
        <f t="shared" si="861"/>
        <v>0</v>
      </c>
      <c r="X6822" s="13"/>
      <c r="Y6822" s="13">
        <f t="shared" si="858"/>
        <v>0</v>
      </c>
      <c r="Z6822" s="14">
        <f t="shared" si="862"/>
        <v>0</v>
      </c>
      <c r="AA6822" s="13">
        <f t="shared" si="863"/>
        <v>0</v>
      </c>
      <c r="AB6822" s="13">
        <f t="shared" si="855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hidden="1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0"/>
        <v>10079.870000000001</v>
      </c>
      <c r="W6823" s="13">
        <f t="shared" si="861"/>
        <v>0</v>
      </c>
      <c r="X6823" s="13"/>
      <c r="Y6823" s="13">
        <f t="shared" si="858"/>
        <v>0</v>
      </c>
      <c r="Z6823" s="14">
        <f t="shared" si="862"/>
        <v>0</v>
      </c>
      <c r="AA6823" s="13">
        <f t="shared" si="863"/>
        <v>0</v>
      </c>
      <c r="AB6823" s="13">
        <f t="shared" si="855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hidden="1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0"/>
        <v>8252.84</v>
      </c>
      <c r="W6824" s="13">
        <f t="shared" si="861"/>
        <v>0</v>
      </c>
      <c r="X6824" s="13"/>
      <c r="Y6824" s="13">
        <f t="shared" si="858"/>
        <v>0</v>
      </c>
      <c r="Z6824" s="14">
        <f t="shared" si="862"/>
        <v>0</v>
      </c>
      <c r="AA6824" s="13">
        <f t="shared" si="863"/>
        <v>0</v>
      </c>
      <c r="AB6824" s="13">
        <f t="shared" si="855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hidden="1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0"/>
        <v>37527.72</v>
      </c>
      <c r="W6825" s="13">
        <f t="shared" si="861"/>
        <v>0</v>
      </c>
      <c r="X6825" s="13"/>
      <c r="Y6825" s="13">
        <f t="shared" si="858"/>
        <v>0</v>
      </c>
      <c r="Z6825" s="14">
        <f t="shared" si="862"/>
        <v>0</v>
      </c>
      <c r="AA6825" s="13">
        <f t="shared" si="863"/>
        <v>0</v>
      </c>
      <c r="AB6825" s="13">
        <f t="shared" si="855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hidden="1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0"/>
        <v>27897.68</v>
      </c>
      <c r="W6826" s="13">
        <f t="shared" si="861"/>
        <v>0</v>
      </c>
      <c r="X6826" s="13"/>
      <c r="Y6826" s="13">
        <f t="shared" si="858"/>
        <v>0</v>
      </c>
      <c r="Z6826" s="14">
        <f t="shared" si="862"/>
        <v>0</v>
      </c>
      <c r="AA6826" s="13">
        <f t="shared" si="863"/>
        <v>0</v>
      </c>
      <c r="AB6826" s="13">
        <f t="shared" si="855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hidden="1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4039</v>
      </c>
      <c r="S6827" s="122">
        <v>417988.03</v>
      </c>
      <c r="T6827" s="13"/>
      <c r="U6827" s="13">
        <v>123364.51</v>
      </c>
      <c r="V6827" s="13">
        <f t="shared" si="860"/>
        <v>294623.52</v>
      </c>
      <c r="W6827" s="13">
        <f t="shared" si="861"/>
        <v>123364.51</v>
      </c>
      <c r="X6827" s="13"/>
      <c r="Y6827" s="13">
        <f t="shared" si="858"/>
        <v>0</v>
      </c>
      <c r="Z6827" s="14">
        <f t="shared" si="862"/>
        <v>123364.51</v>
      </c>
      <c r="AA6827" s="13">
        <f t="shared" si="863"/>
        <v>0</v>
      </c>
      <c r="AB6827" s="13">
        <f t="shared" si="855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hidden="1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0"/>
        <v>25719.599999999999</v>
      </c>
      <c r="W6828" s="13">
        <f t="shared" si="861"/>
        <v>0</v>
      </c>
      <c r="X6828" s="13"/>
      <c r="Y6828" s="13">
        <f t="shared" si="858"/>
        <v>0</v>
      </c>
      <c r="Z6828" s="14">
        <f t="shared" si="862"/>
        <v>0</v>
      </c>
      <c r="AA6828" s="13">
        <f t="shared" si="863"/>
        <v>0</v>
      </c>
      <c r="AB6828" s="13">
        <f t="shared" si="855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hidden="1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4039</v>
      </c>
      <c r="S6829" s="122">
        <v>11324.13</v>
      </c>
      <c r="T6829" s="13"/>
      <c r="U6829" s="13">
        <v>0</v>
      </c>
      <c r="V6829" s="13">
        <f t="shared" si="860"/>
        <v>11324.13</v>
      </c>
      <c r="W6829" s="13">
        <f t="shared" si="861"/>
        <v>0</v>
      </c>
      <c r="X6829" s="13"/>
      <c r="Y6829" s="13">
        <f t="shared" si="858"/>
        <v>0</v>
      </c>
      <c r="Z6829" s="14">
        <f t="shared" si="862"/>
        <v>0</v>
      </c>
      <c r="AA6829" s="13">
        <f t="shared" si="863"/>
        <v>0</v>
      </c>
      <c r="AB6829" s="13">
        <f t="shared" si="855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hidden="1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4039</v>
      </c>
      <c r="S6830" s="122">
        <v>317924.58</v>
      </c>
      <c r="T6830" s="13"/>
      <c r="U6830" s="13">
        <v>180000</v>
      </c>
      <c r="V6830" s="13">
        <f t="shared" si="860"/>
        <v>137924.58000000002</v>
      </c>
      <c r="W6830" s="13">
        <f t="shared" si="861"/>
        <v>180000</v>
      </c>
      <c r="X6830" s="13"/>
      <c r="Y6830" s="13">
        <f t="shared" si="858"/>
        <v>0</v>
      </c>
      <c r="Z6830" s="14">
        <f t="shared" si="862"/>
        <v>180000</v>
      </c>
      <c r="AA6830" s="13">
        <f t="shared" si="863"/>
        <v>0</v>
      </c>
      <c r="AB6830" s="13">
        <f t="shared" si="855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hidden="1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0"/>
        <v>3048.66</v>
      </c>
      <c r="W6831" s="13">
        <f t="shared" si="861"/>
        <v>0</v>
      </c>
      <c r="X6831" s="13"/>
      <c r="Y6831" s="13">
        <f t="shared" si="858"/>
        <v>0</v>
      </c>
      <c r="Z6831" s="14">
        <f t="shared" si="862"/>
        <v>0</v>
      </c>
      <c r="AA6831" s="13">
        <f t="shared" si="863"/>
        <v>0</v>
      </c>
      <c r="AB6831" s="13">
        <f t="shared" si="855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hidden="1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0"/>
        <v>4006.75</v>
      </c>
      <c r="W6832" s="13">
        <f t="shared" si="861"/>
        <v>0</v>
      </c>
      <c r="X6832" s="13"/>
      <c r="Y6832" s="13">
        <f t="shared" si="858"/>
        <v>0</v>
      </c>
      <c r="Z6832" s="14">
        <f t="shared" si="862"/>
        <v>0</v>
      </c>
      <c r="AA6832" s="13">
        <f t="shared" si="863"/>
        <v>0</v>
      </c>
      <c r="AB6832" s="13">
        <f t="shared" si="855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hidden="1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0"/>
        <v>2238.3000000000002</v>
      </c>
      <c r="W6833" s="13">
        <f t="shared" si="861"/>
        <v>0</v>
      </c>
      <c r="X6833" s="13"/>
      <c r="Y6833" s="13">
        <f t="shared" si="858"/>
        <v>0</v>
      </c>
      <c r="Z6833" s="14">
        <f t="shared" si="862"/>
        <v>0</v>
      </c>
      <c r="AA6833" s="13">
        <f t="shared" si="863"/>
        <v>0</v>
      </c>
      <c r="AB6833" s="13">
        <f t="shared" ref="AB6833:AB6896" si="864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hidden="1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1"/>
        <v>433.07</v>
      </c>
      <c r="X6834" s="13"/>
      <c r="Y6834" s="13">
        <f t="shared" si="858"/>
        <v>0</v>
      </c>
      <c r="Z6834" s="14">
        <f t="shared" si="862"/>
        <v>433.07</v>
      </c>
      <c r="AA6834" s="13">
        <f t="shared" si="863"/>
        <v>0</v>
      </c>
      <c r="AB6834" s="13">
        <f t="shared" si="864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hidden="1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0"/>
        <v>4257.3999999999996</v>
      </c>
      <c r="W6835" s="13">
        <f t="shared" si="861"/>
        <v>0</v>
      </c>
      <c r="X6835" s="13"/>
      <c r="Y6835" s="13">
        <f t="shared" si="858"/>
        <v>0</v>
      </c>
      <c r="Z6835" s="14">
        <f t="shared" si="862"/>
        <v>0</v>
      </c>
      <c r="AA6835" s="13">
        <f t="shared" si="863"/>
        <v>0</v>
      </c>
      <c r="AB6835" s="13">
        <f t="shared" si="864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hidden="1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3656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0"/>
        <v>-5.47</v>
      </c>
      <c r="W6836" s="13">
        <f t="shared" si="861"/>
        <v>0</v>
      </c>
      <c r="X6836" s="13"/>
      <c r="Y6836" s="13">
        <f t="shared" si="858"/>
        <v>0</v>
      </c>
      <c r="Z6836" s="14">
        <f t="shared" si="862"/>
        <v>0</v>
      </c>
      <c r="AA6836" s="13">
        <f t="shared" si="863"/>
        <v>0</v>
      </c>
      <c r="AB6836" s="13">
        <f t="shared" si="864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hidden="1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3736</v>
      </c>
      <c r="S6837" s="122">
        <v>34215.86</v>
      </c>
      <c r="T6837" s="13"/>
      <c r="U6837" s="122">
        <v>34215.86</v>
      </c>
      <c r="V6837" s="13">
        <f t="shared" si="860"/>
        <v>0</v>
      </c>
      <c r="W6837" s="13">
        <f t="shared" si="861"/>
        <v>33544.960784313727</v>
      </c>
      <c r="X6837" s="13"/>
      <c r="Y6837" s="13">
        <f t="shared" si="858"/>
        <v>0</v>
      </c>
      <c r="Z6837" s="14">
        <f t="shared" si="862"/>
        <v>33544.960784313727</v>
      </c>
      <c r="AA6837" s="13">
        <f t="shared" si="863"/>
        <v>670.89921568627324</v>
      </c>
      <c r="AB6837" s="13">
        <f t="shared" si="864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hidden="1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0"/>
        <v>10948.1</v>
      </c>
      <c r="W6838" s="13">
        <f t="shared" si="861"/>
        <v>0</v>
      </c>
      <c r="X6838" s="13"/>
      <c r="Y6838" s="13">
        <f t="shared" si="858"/>
        <v>0</v>
      </c>
      <c r="Z6838" s="14">
        <f t="shared" si="862"/>
        <v>0</v>
      </c>
      <c r="AA6838" s="13">
        <f t="shared" si="863"/>
        <v>0</v>
      </c>
      <c r="AB6838" s="13">
        <f t="shared" si="864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hidden="1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0"/>
        <v>-833361.97000000009</v>
      </c>
      <c r="W6839" s="13">
        <f t="shared" si="861"/>
        <v>135286.10476190475</v>
      </c>
      <c r="X6839" s="13"/>
      <c r="Y6839" s="13">
        <f t="shared" si="858"/>
        <v>0</v>
      </c>
      <c r="Z6839" s="14">
        <f t="shared" si="862"/>
        <v>135286.10476190475</v>
      </c>
      <c r="AA6839" s="13">
        <f t="shared" si="863"/>
        <v>6764.3052380952577</v>
      </c>
      <c r="AB6839" s="13">
        <f t="shared" si="864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hidden="1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0"/>
        <v>-1406071.47</v>
      </c>
      <c r="W6840" s="13">
        <f t="shared" si="861"/>
        <v>649130.25714285718</v>
      </c>
      <c r="X6840" s="13"/>
      <c r="Y6840" s="13">
        <f t="shared" si="858"/>
        <v>0</v>
      </c>
      <c r="Z6840" s="14">
        <f t="shared" si="862"/>
        <v>649130.25714285718</v>
      </c>
      <c r="AA6840" s="13">
        <f t="shared" si="863"/>
        <v>32456.512857142836</v>
      </c>
      <c r="AB6840" s="13">
        <f t="shared" si="864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hidden="1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0"/>
        <v>-502912.69</v>
      </c>
      <c r="W6841" s="13">
        <f t="shared" si="861"/>
        <v>0</v>
      </c>
      <c r="X6841" s="13"/>
      <c r="Y6841" s="13">
        <f t="shared" si="858"/>
        <v>0</v>
      </c>
      <c r="Z6841" s="14">
        <f t="shared" si="862"/>
        <v>0</v>
      </c>
      <c r="AA6841" s="13">
        <f t="shared" si="863"/>
        <v>0</v>
      </c>
      <c r="AB6841" s="13">
        <f t="shared" si="864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hidden="1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">
        <v>33802.089999999997</v>
      </c>
      <c r="T6842" s="13"/>
      <c r="U6842" s="13">
        <v>0</v>
      </c>
      <c r="V6842" s="13">
        <f t="shared" si="860"/>
        <v>33802.089999999997</v>
      </c>
      <c r="W6842" s="13">
        <f t="shared" si="861"/>
        <v>0</v>
      </c>
      <c r="X6842" s="13"/>
      <c r="Y6842" s="13">
        <f t="shared" si="858"/>
        <v>0</v>
      </c>
      <c r="Z6842" s="14">
        <f t="shared" si="862"/>
        <v>0</v>
      </c>
      <c r="AA6842" s="13">
        <f t="shared" si="863"/>
        <v>0</v>
      </c>
      <c r="AB6842" s="13">
        <f t="shared" si="864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hidden="1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1"/>
        <v>0</v>
      </c>
      <c r="X6843" s="13"/>
      <c r="Y6843" s="13">
        <f t="shared" si="858"/>
        <v>0</v>
      </c>
      <c r="Z6843" s="14">
        <f t="shared" si="862"/>
        <v>0</v>
      </c>
      <c r="AA6843" s="13">
        <f t="shared" si="863"/>
        <v>0</v>
      </c>
      <c r="AB6843" s="13">
        <f t="shared" si="864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hidden="1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0"/>
        <v>64000</v>
      </c>
      <c r="W6844" s="13">
        <f t="shared" si="861"/>
        <v>0</v>
      </c>
      <c r="X6844" s="13"/>
      <c r="Y6844" s="13">
        <f t="shared" si="858"/>
        <v>0</v>
      </c>
      <c r="Z6844" s="14">
        <f t="shared" si="862"/>
        <v>0</v>
      </c>
      <c r="AA6844" s="13">
        <f t="shared" si="863"/>
        <v>0</v>
      </c>
      <c r="AB6844" s="13">
        <f t="shared" si="864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hidden="1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0"/>
        <v>68775.509999999995</v>
      </c>
      <c r="W6845" s="13">
        <f t="shared" si="861"/>
        <v>0</v>
      </c>
      <c r="X6845" s="13"/>
      <c r="Y6845" s="13">
        <f t="shared" si="858"/>
        <v>0</v>
      </c>
      <c r="Z6845" s="14">
        <f t="shared" si="862"/>
        <v>0</v>
      </c>
      <c r="AA6845" s="13">
        <f t="shared" si="863"/>
        <v>0</v>
      </c>
      <c r="AB6845" s="13">
        <f t="shared" si="864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hidden="1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0"/>
        <v>1142.8499999999999</v>
      </c>
      <c r="W6846" s="13">
        <f t="shared" si="861"/>
        <v>0</v>
      </c>
      <c r="X6846" s="13"/>
      <c r="Y6846" s="13">
        <f t="shared" si="858"/>
        <v>0</v>
      </c>
      <c r="Z6846" s="14">
        <f t="shared" si="862"/>
        <v>0</v>
      </c>
      <c r="AA6846" s="13">
        <f t="shared" si="863"/>
        <v>0</v>
      </c>
      <c r="AB6846" s="13">
        <f t="shared" si="864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hidden="1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0"/>
        <v>138113.93</v>
      </c>
      <c r="W6847" s="13">
        <f t="shared" si="861"/>
        <v>0</v>
      </c>
      <c r="X6847" s="13"/>
      <c r="Y6847" s="13">
        <f t="shared" si="858"/>
        <v>0</v>
      </c>
      <c r="Z6847" s="14">
        <f t="shared" si="862"/>
        <v>0</v>
      </c>
      <c r="AA6847" s="13">
        <f t="shared" si="863"/>
        <v>0</v>
      </c>
      <c r="AB6847" s="13">
        <f t="shared" si="864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hidden="1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0"/>
        <v>27054.5800000001</v>
      </c>
      <c r="W6848" s="13">
        <f t="shared" si="861"/>
        <v>0</v>
      </c>
      <c r="X6848" s="13"/>
      <c r="Y6848" s="13">
        <f t="shared" si="858"/>
        <v>0</v>
      </c>
      <c r="Z6848" s="14">
        <f t="shared" si="862"/>
        <v>0</v>
      </c>
      <c r="AA6848" s="13">
        <f t="shared" si="863"/>
        <v>0</v>
      </c>
      <c r="AB6848" s="13">
        <f t="shared" si="864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hidden="1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0"/>
        <v>1153.1199999999999</v>
      </c>
      <c r="W6849" s="13">
        <f t="shared" si="861"/>
        <v>0</v>
      </c>
      <c r="X6849" s="13"/>
      <c r="Y6849" s="13">
        <f t="shared" si="858"/>
        <v>0</v>
      </c>
      <c r="Z6849" s="13"/>
      <c r="AA6849" s="13">
        <f t="shared" si="863"/>
        <v>0</v>
      </c>
      <c r="AB6849" s="13">
        <f t="shared" si="864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hidden="1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0"/>
        <v>977.7</v>
      </c>
      <c r="W6850" s="13">
        <f t="shared" si="861"/>
        <v>0</v>
      </c>
      <c r="X6850" s="13"/>
      <c r="Y6850" s="13">
        <f t="shared" si="858"/>
        <v>0</v>
      </c>
      <c r="Z6850" s="14">
        <f t="shared" ref="Z6850:Z6893" si="865">W6850+X6850</f>
        <v>0</v>
      </c>
      <c r="AA6850" s="13">
        <f t="shared" si="863"/>
        <v>0</v>
      </c>
      <c r="AB6850" s="13">
        <f t="shared" si="864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hidden="1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0"/>
        <v>-129970.56</v>
      </c>
      <c r="W6851" s="13">
        <f t="shared" si="861"/>
        <v>5393.33</v>
      </c>
      <c r="X6851" s="13"/>
      <c r="Y6851" s="13">
        <f t="shared" ref="Y6851:Y6914" si="866">IF(W6851-AB6851&lt;=0,0,IF(O6851="返现",MAX(W6851-AA6851-AB6851,0),MAX(W6851-AB6851,0)))</f>
        <v>0</v>
      </c>
      <c r="Z6851" s="14">
        <f t="shared" si="865"/>
        <v>5393.33</v>
      </c>
      <c r="AA6851" s="13">
        <f t="shared" si="863"/>
        <v>0</v>
      </c>
      <c r="AB6851" s="13">
        <f t="shared" si="864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hidden="1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0"/>
        <v>107577.03</v>
      </c>
      <c r="W6852" s="13">
        <f t="shared" si="861"/>
        <v>0</v>
      </c>
      <c r="X6852" s="13"/>
      <c r="Y6852" s="13">
        <f t="shared" si="866"/>
        <v>0</v>
      </c>
      <c r="Z6852" s="14">
        <f t="shared" si="865"/>
        <v>0</v>
      </c>
      <c r="AA6852" s="13">
        <f t="shared" si="863"/>
        <v>0</v>
      </c>
      <c r="AB6852" s="13">
        <f t="shared" si="864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hidden="1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7">S6853+T6853-U6853</f>
        <v>-31569.94</v>
      </c>
      <c r="W6853" s="13">
        <f t="shared" si="861"/>
        <v>0</v>
      </c>
      <c r="X6853" s="13"/>
      <c r="Y6853" s="13">
        <f t="shared" si="866"/>
        <v>0</v>
      </c>
      <c r="Z6853" s="14">
        <f t="shared" si="865"/>
        <v>0</v>
      </c>
      <c r="AA6853" s="13">
        <f t="shared" si="863"/>
        <v>0</v>
      </c>
      <c r="AB6853" s="13">
        <f t="shared" si="864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hidden="1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7"/>
        <v>4458.1899999999996</v>
      </c>
      <c r="W6854" s="13">
        <f t="shared" si="861"/>
        <v>0</v>
      </c>
      <c r="X6854" s="13"/>
      <c r="Y6854" s="13">
        <f t="shared" si="866"/>
        <v>0</v>
      </c>
      <c r="Z6854" s="14">
        <f t="shared" si="865"/>
        <v>0</v>
      </c>
      <c r="AA6854" s="13">
        <f t="shared" si="863"/>
        <v>0</v>
      </c>
      <c r="AB6854" s="13">
        <f t="shared" si="864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hidden="1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3974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1"/>
        <v>211156.24000000002</v>
      </c>
      <c r="X6855" s="13"/>
      <c r="Y6855" s="13">
        <f t="shared" si="866"/>
        <v>0</v>
      </c>
      <c r="Z6855" s="14">
        <f t="shared" si="865"/>
        <v>211156.24000000002</v>
      </c>
      <c r="AA6855" s="13">
        <f t="shared" si="863"/>
        <v>0</v>
      </c>
      <c r="AB6855" s="13">
        <f t="shared" si="864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hidden="1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7"/>
        <v>232858.85</v>
      </c>
      <c r="W6856" s="13">
        <f t="shared" si="861"/>
        <v>0</v>
      </c>
      <c r="X6856" s="13"/>
      <c r="Y6856" s="13">
        <f t="shared" si="866"/>
        <v>0</v>
      </c>
      <c r="Z6856" s="14">
        <f t="shared" si="865"/>
        <v>0</v>
      </c>
      <c r="AA6856" s="13">
        <f t="shared" si="863"/>
        <v>0</v>
      </c>
      <c r="AB6856" s="13">
        <f t="shared" si="864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hidden="1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7"/>
        <v>-149561.78</v>
      </c>
      <c r="W6857" s="13">
        <f t="shared" si="861"/>
        <v>57305.566037735851</v>
      </c>
      <c r="X6857" s="13"/>
      <c r="Y6857" s="13">
        <f t="shared" si="866"/>
        <v>0</v>
      </c>
      <c r="Z6857" s="14">
        <f t="shared" si="865"/>
        <v>57305.566037735851</v>
      </c>
      <c r="AA6857" s="13">
        <f t="shared" si="863"/>
        <v>3438.3339622641506</v>
      </c>
      <c r="AB6857" s="13">
        <f t="shared" si="864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hidden="1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3736</v>
      </c>
      <c r="S6858" s="122">
        <v>-78428.960000000006</v>
      </c>
      <c r="T6858" s="13"/>
      <c r="U6858" s="13">
        <v>0</v>
      </c>
      <c r="V6858" s="13">
        <f t="shared" si="867"/>
        <v>-78428.960000000006</v>
      </c>
      <c r="W6858" s="13">
        <f t="shared" si="861"/>
        <v>0</v>
      </c>
      <c r="X6858" s="13"/>
      <c r="Y6858" s="13">
        <f t="shared" si="866"/>
        <v>0</v>
      </c>
      <c r="Z6858" s="14">
        <f t="shared" si="865"/>
        <v>0</v>
      </c>
      <c r="AA6858" s="13">
        <f t="shared" si="863"/>
        <v>0</v>
      </c>
      <c r="AB6858" s="13">
        <f t="shared" si="864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hidden="1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3974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1"/>
        <v>0</v>
      </c>
      <c r="X6859" s="13"/>
      <c r="Y6859" s="13">
        <f t="shared" si="866"/>
        <v>0</v>
      </c>
      <c r="Z6859" s="14">
        <f t="shared" si="865"/>
        <v>0</v>
      </c>
      <c r="AA6859" s="13">
        <f t="shared" si="863"/>
        <v>0</v>
      </c>
      <c r="AB6859" s="13">
        <f t="shared" si="864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hidden="1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7"/>
        <v>-835103.02999999991</v>
      </c>
      <c r="W6860" s="13">
        <f t="shared" ref="W6860:W6923" si="868">IF(O6860="返货",U6860/(1+P6860),IF(O6860="返现",U6860,IF(O6860="折扣",U6860*P6860,IF(O6860="无",U6860))))</f>
        <v>96437.460784313735</v>
      </c>
      <c r="X6860" s="13"/>
      <c r="Y6860" s="13">
        <f t="shared" si="866"/>
        <v>0</v>
      </c>
      <c r="Z6860" s="14">
        <f t="shared" si="865"/>
        <v>96437.460784313735</v>
      </c>
      <c r="AA6860" s="13">
        <f t="shared" si="863"/>
        <v>1928.7492156862718</v>
      </c>
      <c r="AB6860" s="13">
        <f t="shared" si="864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hidden="1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7"/>
        <v>69200.62</v>
      </c>
      <c r="W6861" s="13">
        <f t="shared" si="868"/>
        <v>0</v>
      </c>
      <c r="X6861" s="13"/>
      <c r="Y6861" s="13">
        <f t="shared" si="866"/>
        <v>0</v>
      </c>
      <c r="Z6861" s="14">
        <f t="shared" si="865"/>
        <v>0</v>
      </c>
      <c r="AA6861" s="13">
        <f t="shared" si="863"/>
        <v>0</v>
      </c>
      <c r="AB6861" s="13">
        <f t="shared" si="864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hidden="1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8"/>
        <v>0</v>
      </c>
      <c r="X6862" s="13"/>
      <c r="Y6862" s="13">
        <f t="shared" si="866"/>
        <v>0</v>
      </c>
      <c r="Z6862" s="14">
        <f t="shared" si="865"/>
        <v>0</v>
      </c>
      <c r="AA6862" s="13">
        <f t="shared" si="863"/>
        <v>0</v>
      </c>
      <c r="AB6862" s="13">
        <f t="shared" si="864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hidden="1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8" t="s">
        <v>4514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8" t="s">
        <v>4515</v>
      </c>
      <c r="P6863" s="10">
        <v>0.08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7"/>
        <v>-1304322.97</v>
      </c>
      <c r="W6863" s="13">
        <f t="shared" si="868"/>
        <v>466023.18518518511</v>
      </c>
      <c r="X6863" s="13"/>
      <c r="Y6863" s="13">
        <f t="shared" si="866"/>
        <v>0</v>
      </c>
      <c r="Z6863" s="14">
        <f t="shared" si="865"/>
        <v>466023.18518518511</v>
      </c>
      <c r="AA6863" s="13">
        <f t="shared" si="863"/>
        <v>37281.854814814869</v>
      </c>
      <c r="AB6863" s="13">
        <f t="shared" si="864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hidden="1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7"/>
        <v>4331.8599999999997</v>
      </c>
      <c r="W6864" s="13">
        <f t="shared" si="868"/>
        <v>0</v>
      </c>
      <c r="X6864" s="13"/>
      <c r="Y6864" s="13">
        <f t="shared" si="866"/>
        <v>0</v>
      </c>
      <c r="Z6864" s="14">
        <f t="shared" si="865"/>
        <v>0</v>
      </c>
      <c r="AA6864" s="13">
        <f t="shared" si="863"/>
        <v>0</v>
      </c>
      <c r="AB6864" s="13">
        <f t="shared" si="864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hidden="1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7"/>
        <v>34103.07</v>
      </c>
      <c r="W6865" s="13">
        <f t="shared" si="868"/>
        <v>42686.450980392154</v>
      </c>
      <c r="X6865" s="13"/>
      <c r="Y6865" s="13">
        <f t="shared" si="866"/>
        <v>0</v>
      </c>
      <c r="Z6865" s="14">
        <f t="shared" si="865"/>
        <v>42686.450980392154</v>
      </c>
      <c r="AA6865" s="13">
        <f t="shared" si="863"/>
        <v>853.72901960784657</v>
      </c>
      <c r="AB6865" s="13">
        <f t="shared" si="864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hidden="1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3974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8"/>
        <v>0</v>
      </c>
      <c r="X6866" s="13"/>
      <c r="Y6866" s="13">
        <f t="shared" si="866"/>
        <v>0</v>
      </c>
      <c r="Z6866" s="14">
        <f t="shared" si="865"/>
        <v>0</v>
      </c>
      <c r="AA6866" s="13">
        <f t="shared" si="863"/>
        <v>0</v>
      </c>
      <c r="AB6866" s="13">
        <f t="shared" si="864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hidden="1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7"/>
        <v>-92096.38</v>
      </c>
      <c r="W6867" s="13">
        <f t="shared" si="868"/>
        <v>0</v>
      </c>
      <c r="X6867" s="13"/>
      <c r="Y6867" s="13">
        <f t="shared" si="866"/>
        <v>0</v>
      </c>
      <c r="Z6867" s="14">
        <f t="shared" si="865"/>
        <v>0</v>
      </c>
      <c r="AA6867" s="13">
        <f t="shared" si="863"/>
        <v>0</v>
      </c>
      <c r="AB6867" s="13">
        <f t="shared" si="864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hidden="1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3974</v>
      </c>
      <c r="S6868" s="122">
        <v>40771.57</v>
      </c>
      <c r="T6868" s="13"/>
      <c r="U6868" s="13">
        <v>1706.71</v>
      </c>
      <c r="V6868" s="13">
        <f t="shared" si="867"/>
        <v>39064.86</v>
      </c>
      <c r="W6868" s="13">
        <f t="shared" si="868"/>
        <v>1706.71</v>
      </c>
      <c r="X6868" s="13"/>
      <c r="Y6868" s="13">
        <f t="shared" si="866"/>
        <v>0</v>
      </c>
      <c r="Z6868" s="14">
        <f t="shared" si="865"/>
        <v>1706.71</v>
      </c>
      <c r="AA6868" s="13">
        <f t="shared" si="863"/>
        <v>0</v>
      </c>
      <c r="AB6868" s="13">
        <f t="shared" si="864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hidden="1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7"/>
        <v>44490.16</v>
      </c>
      <c r="W6869" s="13">
        <f t="shared" si="868"/>
        <v>0</v>
      </c>
      <c r="X6869" s="13"/>
      <c r="Y6869" s="13">
        <f t="shared" si="866"/>
        <v>0</v>
      </c>
      <c r="Z6869" s="14">
        <f t="shared" si="865"/>
        <v>0</v>
      </c>
      <c r="AA6869" s="13">
        <f t="shared" ref="AA6869:AA6883" si="869">U6869-W6869</f>
        <v>0</v>
      </c>
      <c r="AB6869" s="13">
        <f t="shared" si="864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hidden="1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7"/>
        <v>46963.14</v>
      </c>
      <c r="W6870" s="13">
        <f t="shared" si="868"/>
        <v>0</v>
      </c>
      <c r="X6870" s="13"/>
      <c r="Y6870" s="13">
        <f t="shared" si="866"/>
        <v>0</v>
      </c>
      <c r="Z6870" s="14">
        <f t="shared" si="865"/>
        <v>0</v>
      </c>
      <c r="AA6870" s="13">
        <f t="shared" si="869"/>
        <v>0</v>
      </c>
      <c r="AB6870" s="13">
        <f t="shared" si="864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hidden="1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3974</v>
      </c>
      <c r="S6871" s="122">
        <v>-16148.02</v>
      </c>
      <c r="T6871" s="13"/>
      <c r="U6871" s="13">
        <v>5008.3600000000006</v>
      </c>
      <c r="V6871" s="13">
        <f t="shared" si="867"/>
        <v>-21156.38</v>
      </c>
      <c r="W6871" s="13">
        <f t="shared" si="868"/>
        <v>5008.3600000000006</v>
      </c>
      <c r="X6871" s="13"/>
      <c r="Y6871" s="13">
        <f t="shared" si="866"/>
        <v>0</v>
      </c>
      <c r="Z6871" s="14">
        <f t="shared" si="865"/>
        <v>5008.3600000000006</v>
      </c>
      <c r="AA6871" s="13">
        <f t="shared" si="869"/>
        <v>0</v>
      </c>
      <c r="AB6871" s="13">
        <f t="shared" si="864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hidden="1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7"/>
        <v>6946.43</v>
      </c>
      <c r="W6872" s="13">
        <f t="shared" si="868"/>
        <v>0</v>
      </c>
      <c r="X6872" s="13"/>
      <c r="Y6872" s="13">
        <f t="shared" si="866"/>
        <v>0</v>
      </c>
      <c r="Z6872" s="14">
        <f t="shared" si="865"/>
        <v>0</v>
      </c>
      <c r="AA6872" s="13">
        <f t="shared" si="869"/>
        <v>0</v>
      </c>
      <c r="AB6872" s="13">
        <f t="shared" si="864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hidden="1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8"/>
        <v>0</v>
      </c>
      <c r="X6873" s="13"/>
      <c r="Y6873" s="13">
        <f t="shared" si="866"/>
        <v>0</v>
      </c>
      <c r="Z6873" s="14">
        <f t="shared" si="865"/>
        <v>0</v>
      </c>
      <c r="AA6873" s="13">
        <f t="shared" si="869"/>
        <v>0</v>
      </c>
      <c r="AB6873" s="13">
        <f t="shared" si="864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hidden="1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3974</v>
      </c>
      <c r="S6874" s="122">
        <v>48950.41</v>
      </c>
      <c r="T6874" s="13"/>
      <c r="U6874" s="122">
        <v>48950.41</v>
      </c>
      <c r="V6874" s="13">
        <f t="shared" si="867"/>
        <v>0</v>
      </c>
      <c r="W6874" s="13">
        <f t="shared" si="868"/>
        <v>48465.752475247529</v>
      </c>
      <c r="X6874" s="13"/>
      <c r="Y6874" s="13">
        <f t="shared" si="866"/>
        <v>0</v>
      </c>
      <c r="Z6874" s="14">
        <f t="shared" si="865"/>
        <v>48465.752475247529</v>
      </c>
      <c r="AA6874" s="13">
        <f t="shared" si="869"/>
        <v>484.65752475247427</v>
      </c>
      <c r="AB6874" s="13">
        <f t="shared" si="864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hidden="1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7"/>
        <v>-238007.06</v>
      </c>
      <c r="W6875" s="13">
        <f t="shared" si="868"/>
        <v>29095.82</v>
      </c>
      <c r="X6875" s="13"/>
      <c r="Y6875" s="13">
        <f t="shared" si="866"/>
        <v>0</v>
      </c>
      <c r="Z6875" s="14">
        <f t="shared" si="865"/>
        <v>29095.82</v>
      </c>
      <c r="AA6875" s="13">
        <f t="shared" si="869"/>
        <v>0</v>
      </c>
      <c r="AB6875" s="13">
        <f t="shared" si="864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hidden="1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7"/>
        <v>0</v>
      </c>
      <c r="W6876" s="13">
        <f t="shared" si="868"/>
        <v>153.26470588235296</v>
      </c>
      <c r="X6876" s="13"/>
      <c r="Y6876" s="13">
        <f t="shared" si="866"/>
        <v>0</v>
      </c>
      <c r="Z6876" s="14">
        <f t="shared" si="865"/>
        <v>153.26470588235296</v>
      </c>
      <c r="AA6876" s="13">
        <f t="shared" si="869"/>
        <v>3.0652941176470563</v>
      </c>
      <c r="AB6876" s="13">
        <f t="shared" si="864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hidden="1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7"/>
        <v>12850.94</v>
      </c>
      <c r="W6877" s="13">
        <f t="shared" si="868"/>
        <v>0</v>
      </c>
      <c r="X6877" s="13"/>
      <c r="Y6877" s="13">
        <f t="shared" si="866"/>
        <v>0</v>
      </c>
      <c r="Z6877" s="14">
        <f t="shared" si="865"/>
        <v>0</v>
      </c>
      <c r="AA6877" s="13">
        <f t="shared" si="869"/>
        <v>0</v>
      </c>
      <c r="AB6877" s="13">
        <f t="shared" si="864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hidden="1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7"/>
        <v>10000</v>
      </c>
      <c r="W6878" s="13">
        <f t="shared" si="868"/>
        <v>0</v>
      </c>
      <c r="X6878" s="13"/>
      <c r="Y6878" s="13">
        <f t="shared" si="866"/>
        <v>0</v>
      </c>
      <c r="Z6878" s="14">
        <f t="shared" si="865"/>
        <v>0</v>
      </c>
      <c r="AA6878" s="13">
        <f t="shared" si="869"/>
        <v>0</v>
      </c>
      <c r="AB6878" s="13">
        <f t="shared" si="864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hidden="1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8"/>
        <v>0</v>
      </c>
      <c r="X6879" s="13"/>
      <c r="Y6879" s="13">
        <f t="shared" si="866"/>
        <v>0</v>
      </c>
      <c r="Z6879" s="14">
        <f t="shared" si="865"/>
        <v>0</v>
      </c>
      <c r="AA6879" s="13">
        <f t="shared" si="869"/>
        <v>0</v>
      </c>
      <c r="AB6879" s="13">
        <f t="shared" si="864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hidden="1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7"/>
        <v>47147.519999999997</v>
      </c>
      <c r="W6880" s="13">
        <f t="shared" si="868"/>
        <v>6200</v>
      </c>
      <c r="X6880" s="13"/>
      <c r="Y6880" s="13">
        <f t="shared" si="866"/>
        <v>0</v>
      </c>
      <c r="Z6880" s="14">
        <f t="shared" si="865"/>
        <v>6200</v>
      </c>
      <c r="AA6880" s="13">
        <f t="shared" si="869"/>
        <v>0</v>
      </c>
      <c r="AB6880" s="13">
        <f t="shared" si="864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hidden="1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85393.31</v>
      </c>
      <c r="T6881" s="13"/>
      <c r="U6881" s="13">
        <v>49495.87</v>
      </c>
      <c r="V6881" s="13">
        <f t="shared" si="867"/>
        <v>35897.439999999995</v>
      </c>
      <c r="W6881" s="13">
        <f t="shared" si="868"/>
        <v>49495.87</v>
      </c>
      <c r="X6881" s="13"/>
      <c r="Y6881" s="13">
        <f t="shared" si="866"/>
        <v>0</v>
      </c>
      <c r="Z6881" s="14">
        <f t="shared" si="865"/>
        <v>49495.87</v>
      </c>
      <c r="AA6881" s="13">
        <f t="shared" si="869"/>
        <v>0</v>
      </c>
      <c r="AB6881" s="13">
        <f t="shared" si="864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hidden="1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7"/>
        <v>8478.73</v>
      </c>
      <c r="W6882" s="13">
        <f t="shared" si="868"/>
        <v>0</v>
      </c>
      <c r="X6882" s="13"/>
      <c r="Y6882" s="13">
        <f t="shared" si="866"/>
        <v>0</v>
      </c>
      <c r="Z6882" s="14">
        <f t="shared" si="865"/>
        <v>0</v>
      </c>
      <c r="AA6882" s="13">
        <f t="shared" si="869"/>
        <v>0</v>
      </c>
      <c r="AB6882" s="13">
        <f t="shared" si="864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hidden="1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7"/>
        <v>1105.3699999999999</v>
      </c>
      <c r="W6883" s="13">
        <f t="shared" si="868"/>
        <v>0</v>
      </c>
      <c r="X6883" s="13"/>
      <c r="Y6883" s="13">
        <f t="shared" si="866"/>
        <v>0</v>
      </c>
      <c r="Z6883" s="14">
        <f t="shared" si="865"/>
        <v>0</v>
      </c>
      <c r="AA6883" s="13">
        <f t="shared" si="869"/>
        <v>0</v>
      </c>
      <c r="AB6883" s="13">
        <f t="shared" si="864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hidden="1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7"/>
        <v>500000</v>
      </c>
      <c r="W6884" s="13">
        <f t="shared" si="868"/>
        <v>0</v>
      </c>
      <c r="X6884" s="13"/>
      <c r="Y6884" s="13">
        <f t="shared" si="866"/>
        <v>0</v>
      </c>
      <c r="Z6884" s="14">
        <f t="shared" si="865"/>
        <v>0</v>
      </c>
      <c r="AA6884" s="122">
        <f>W6884*P6884</f>
        <v>0</v>
      </c>
      <c r="AB6884" s="13">
        <f t="shared" si="864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hidden="1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10">
        <v>0.08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7"/>
        <v>-326303.3</v>
      </c>
      <c r="W6885" s="13">
        <f t="shared" si="868"/>
        <v>118950.26851851851</v>
      </c>
      <c r="X6885" s="13"/>
      <c r="Y6885" s="13">
        <f t="shared" si="866"/>
        <v>0</v>
      </c>
      <c r="Z6885" s="14">
        <f t="shared" si="865"/>
        <v>118950.26851851851</v>
      </c>
      <c r="AA6885" s="13">
        <f t="shared" ref="AA6885:AA6933" si="870">U6885-W6885</f>
        <v>9516.0214814814826</v>
      </c>
      <c r="AB6885" s="13">
        <f t="shared" si="864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hidden="1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7"/>
        <v>64.839999999999918</v>
      </c>
      <c r="W6886" s="13">
        <f t="shared" si="868"/>
        <v>1196.22</v>
      </c>
      <c r="X6886" s="13"/>
      <c r="Y6886" s="13">
        <f t="shared" si="866"/>
        <v>0</v>
      </c>
      <c r="Z6886" s="14">
        <f t="shared" si="865"/>
        <v>1196.22</v>
      </c>
      <c r="AA6886" s="13">
        <f t="shared" si="870"/>
        <v>0</v>
      </c>
      <c r="AB6886" s="13">
        <f t="shared" si="864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hidden="1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7"/>
        <v>10600</v>
      </c>
      <c r="W6887" s="13">
        <f t="shared" si="868"/>
        <v>0</v>
      </c>
      <c r="X6887" s="13"/>
      <c r="Y6887" s="13">
        <f t="shared" si="866"/>
        <v>0</v>
      </c>
      <c r="Z6887" s="14">
        <f t="shared" si="865"/>
        <v>0</v>
      </c>
      <c r="AA6887" s="13">
        <f t="shared" si="870"/>
        <v>0</v>
      </c>
      <c r="AB6887" s="13">
        <f t="shared" si="864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hidden="1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7"/>
        <v>26746.11</v>
      </c>
      <c r="W6888" s="13">
        <f t="shared" si="868"/>
        <v>0</v>
      </c>
      <c r="X6888" s="13"/>
      <c r="Y6888" s="13">
        <f t="shared" si="866"/>
        <v>0</v>
      </c>
      <c r="Z6888" s="14">
        <f t="shared" si="865"/>
        <v>0</v>
      </c>
      <c r="AA6888" s="13">
        <f t="shared" si="870"/>
        <v>0</v>
      </c>
      <c r="AB6888" s="13">
        <f t="shared" si="864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hidden="1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7"/>
        <v>5400</v>
      </c>
      <c r="W6889" s="13">
        <f t="shared" si="868"/>
        <v>0</v>
      </c>
      <c r="X6889" s="13"/>
      <c r="Y6889" s="13">
        <f t="shared" si="866"/>
        <v>0</v>
      </c>
      <c r="Z6889" s="14">
        <f t="shared" si="865"/>
        <v>0</v>
      </c>
      <c r="AA6889" s="13">
        <f t="shared" si="870"/>
        <v>0</v>
      </c>
      <c r="AB6889" s="13">
        <f t="shared" si="864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hidden="1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7"/>
        <v>-618787.68999999994</v>
      </c>
      <c r="W6890" s="13">
        <f t="shared" si="868"/>
        <v>0.11</v>
      </c>
      <c r="X6890" s="13"/>
      <c r="Y6890" s="13">
        <f t="shared" si="866"/>
        <v>0</v>
      </c>
      <c r="Z6890" s="14">
        <f t="shared" si="865"/>
        <v>0.11</v>
      </c>
      <c r="AA6890" s="13">
        <f t="shared" si="870"/>
        <v>0</v>
      </c>
      <c r="AB6890" s="13">
        <f t="shared" si="864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hidden="1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7"/>
        <v>1262.4100000000001</v>
      </c>
      <c r="W6891" s="13">
        <f t="shared" si="868"/>
        <v>0</v>
      </c>
      <c r="X6891" s="13"/>
      <c r="Y6891" s="13">
        <f t="shared" si="866"/>
        <v>0</v>
      </c>
      <c r="Z6891" s="14">
        <f t="shared" si="865"/>
        <v>0</v>
      </c>
      <c r="AA6891" s="13">
        <f t="shared" si="870"/>
        <v>0</v>
      </c>
      <c r="AB6891" s="13">
        <f t="shared" si="864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hidden="1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7"/>
        <v>14612.29</v>
      </c>
      <c r="W6892" s="13">
        <f t="shared" si="868"/>
        <v>9117.6470588235297</v>
      </c>
      <c r="X6892" s="13"/>
      <c r="Y6892" s="13">
        <f t="shared" si="866"/>
        <v>0</v>
      </c>
      <c r="Z6892" s="14">
        <f t="shared" si="865"/>
        <v>9117.6470588235297</v>
      </c>
      <c r="AA6892" s="13">
        <f t="shared" si="870"/>
        <v>182.35294117647027</v>
      </c>
      <c r="AB6892" s="13">
        <f t="shared" si="864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hidden="1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7"/>
        <v>112459.33</v>
      </c>
      <c r="W6893" s="13">
        <f t="shared" si="868"/>
        <v>10784.313725490196</v>
      </c>
      <c r="X6893" s="13"/>
      <c r="Y6893" s="13">
        <f t="shared" si="866"/>
        <v>0</v>
      </c>
      <c r="Z6893" s="14">
        <f t="shared" si="865"/>
        <v>10784.313725490196</v>
      </c>
      <c r="AA6893" s="13">
        <f t="shared" si="870"/>
        <v>215.68627450980421</v>
      </c>
      <c r="AB6893" s="13">
        <f t="shared" si="864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hidden="1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7"/>
        <v>1267.21</v>
      </c>
      <c r="W6894" s="13">
        <f t="shared" si="868"/>
        <v>0</v>
      </c>
      <c r="X6894" s="13"/>
      <c r="Y6894" s="13">
        <f t="shared" si="866"/>
        <v>0</v>
      </c>
      <c r="Z6894" s="13"/>
      <c r="AA6894" s="13">
        <f t="shared" si="870"/>
        <v>0</v>
      </c>
      <c r="AB6894" s="13">
        <f t="shared" si="864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hidden="1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7"/>
        <v>-18663.37</v>
      </c>
      <c r="W6895" s="13">
        <f t="shared" si="868"/>
        <v>0</v>
      </c>
      <c r="X6895" s="13"/>
      <c r="Y6895" s="13">
        <f t="shared" si="866"/>
        <v>0</v>
      </c>
      <c r="Z6895" s="14">
        <f t="shared" ref="Z6895:Z6922" si="871">W6895+X6895</f>
        <v>0</v>
      </c>
      <c r="AA6895" s="13">
        <f t="shared" si="870"/>
        <v>0</v>
      </c>
      <c r="AB6895" s="13">
        <f t="shared" si="864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hidden="1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7"/>
        <v>61129.29</v>
      </c>
      <c r="W6896" s="13">
        <f t="shared" si="868"/>
        <v>0</v>
      </c>
      <c r="X6896" s="13"/>
      <c r="Y6896" s="13">
        <f t="shared" si="866"/>
        <v>0</v>
      </c>
      <c r="Z6896" s="14">
        <f t="shared" si="871"/>
        <v>0</v>
      </c>
      <c r="AA6896" s="13">
        <f t="shared" si="870"/>
        <v>0</v>
      </c>
      <c r="AB6896" s="13">
        <f t="shared" si="864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hidden="1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7"/>
        <v>-0.4</v>
      </c>
      <c r="W6897" s="13">
        <f t="shared" si="868"/>
        <v>0</v>
      </c>
      <c r="X6897" s="13"/>
      <c r="Y6897" s="13">
        <f t="shared" si="866"/>
        <v>0</v>
      </c>
      <c r="Z6897" s="14">
        <f t="shared" si="871"/>
        <v>0</v>
      </c>
      <c r="AA6897" s="13">
        <f t="shared" si="870"/>
        <v>0</v>
      </c>
      <c r="AB6897" s="13">
        <f t="shared" ref="AB6897:AB6960" si="872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hidden="1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7"/>
        <v>-95761.86</v>
      </c>
      <c r="W6898" s="13">
        <f t="shared" si="868"/>
        <v>0</v>
      </c>
      <c r="X6898" s="13"/>
      <c r="Y6898" s="13">
        <f t="shared" si="866"/>
        <v>0</v>
      </c>
      <c r="Z6898" s="14">
        <f t="shared" si="871"/>
        <v>0</v>
      </c>
      <c r="AA6898" s="13">
        <f t="shared" si="870"/>
        <v>0</v>
      </c>
      <c r="AB6898" s="13">
        <f t="shared" si="872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hidden="1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7"/>
        <v>0</v>
      </c>
      <c r="W6899" s="13">
        <f t="shared" si="868"/>
        <v>0</v>
      </c>
      <c r="X6899" s="13"/>
      <c r="Y6899" s="13">
        <f t="shared" si="866"/>
        <v>0</v>
      </c>
      <c r="Z6899" s="14">
        <f t="shared" si="871"/>
        <v>0</v>
      </c>
      <c r="AA6899" s="13">
        <f t="shared" si="870"/>
        <v>0</v>
      </c>
      <c r="AB6899" s="13">
        <f t="shared" si="872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hidden="1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7"/>
        <v>-406</v>
      </c>
      <c r="W6900" s="13">
        <f t="shared" si="868"/>
        <v>0</v>
      </c>
      <c r="X6900" s="13"/>
      <c r="Y6900" s="13">
        <f t="shared" si="866"/>
        <v>0</v>
      </c>
      <c r="Z6900" s="14">
        <f t="shared" si="871"/>
        <v>0</v>
      </c>
      <c r="AA6900" s="13">
        <f t="shared" si="870"/>
        <v>0</v>
      </c>
      <c r="AB6900" s="13">
        <f t="shared" si="872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hidden="1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7"/>
        <v>10551.68</v>
      </c>
      <c r="W6901" s="13">
        <f t="shared" si="868"/>
        <v>0</v>
      </c>
      <c r="X6901" s="13"/>
      <c r="Y6901" s="13">
        <f t="shared" si="866"/>
        <v>0</v>
      </c>
      <c r="Z6901" s="14">
        <f t="shared" si="871"/>
        <v>0</v>
      </c>
      <c r="AA6901" s="13">
        <f t="shared" si="870"/>
        <v>0</v>
      </c>
      <c r="AB6901" s="13">
        <f t="shared" si="872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hidden="1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7"/>
        <v>7617.73</v>
      </c>
      <c r="W6902" s="13">
        <f t="shared" si="868"/>
        <v>0</v>
      </c>
      <c r="X6902" s="13"/>
      <c r="Y6902" s="13">
        <f t="shared" si="866"/>
        <v>0</v>
      </c>
      <c r="Z6902" s="14">
        <f t="shared" si="871"/>
        <v>0</v>
      </c>
      <c r="AA6902" s="13">
        <f t="shared" si="870"/>
        <v>0</v>
      </c>
      <c r="AB6902" s="13">
        <f t="shared" si="872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hidden="1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7"/>
        <v>113117.56</v>
      </c>
      <c r="W6903" s="13">
        <f t="shared" si="868"/>
        <v>0</v>
      </c>
      <c r="X6903" s="13"/>
      <c r="Y6903" s="13">
        <f t="shared" si="866"/>
        <v>0</v>
      </c>
      <c r="Z6903" s="14">
        <f t="shared" si="871"/>
        <v>0</v>
      </c>
      <c r="AA6903" s="13">
        <f t="shared" si="870"/>
        <v>0</v>
      </c>
      <c r="AB6903" s="13">
        <f t="shared" si="872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hidden="1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7"/>
        <v>178134.84</v>
      </c>
      <c r="W6904" s="13">
        <f t="shared" si="868"/>
        <v>0</v>
      </c>
      <c r="X6904" s="13"/>
      <c r="Y6904" s="13">
        <f t="shared" si="866"/>
        <v>0</v>
      </c>
      <c r="Z6904" s="14">
        <f t="shared" si="871"/>
        <v>0</v>
      </c>
      <c r="AA6904" s="13">
        <f t="shared" si="870"/>
        <v>0</v>
      </c>
      <c r="AB6904" s="13">
        <f t="shared" si="872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hidden="1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7"/>
        <v>-8254.44</v>
      </c>
      <c r="W6905" s="13">
        <f t="shared" si="868"/>
        <v>0</v>
      </c>
      <c r="X6905" s="13"/>
      <c r="Y6905" s="13">
        <f t="shared" si="866"/>
        <v>0</v>
      </c>
      <c r="Z6905" s="14">
        <f t="shared" si="871"/>
        <v>0</v>
      </c>
      <c r="AA6905" s="13">
        <f t="shared" si="870"/>
        <v>0</v>
      </c>
      <c r="AB6905" s="13">
        <f t="shared" si="872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hidden="1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7"/>
        <v>15652.3</v>
      </c>
      <c r="W6906" s="13">
        <f t="shared" si="868"/>
        <v>0</v>
      </c>
      <c r="X6906" s="13"/>
      <c r="Y6906" s="13">
        <f t="shared" si="866"/>
        <v>0</v>
      </c>
      <c r="Z6906" s="14">
        <f t="shared" si="871"/>
        <v>0</v>
      </c>
      <c r="AA6906" s="13">
        <f t="shared" si="870"/>
        <v>0</v>
      </c>
      <c r="AB6906" s="13">
        <f t="shared" si="872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hidden="1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7"/>
        <v>-58762.05</v>
      </c>
      <c r="W6907" s="13">
        <f t="shared" si="868"/>
        <v>12600</v>
      </c>
      <c r="X6907" s="13">
        <f t="shared" ref="X6907:X6908" si="873">W6907*R6907/(1-R6907)</f>
        <v>257.14285714285717</v>
      </c>
      <c r="Y6907" s="13">
        <f t="shared" si="866"/>
        <v>0</v>
      </c>
      <c r="Z6907" s="14">
        <f t="shared" si="871"/>
        <v>12857.142857142857</v>
      </c>
      <c r="AA6907" s="13">
        <f t="shared" si="870"/>
        <v>0</v>
      </c>
      <c r="AB6907" s="13">
        <f t="shared" si="872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hidden="1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8"/>
        <v>0</v>
      </c>
      <c r="X6908" s="13">
        <f t="shared" si="873"/>
        <v>0</v>
      </c>
      <c r="Y6908" s="13">
        <f t="shared" si="866"/>
        <v>0</v>
      </c>
      <c r="Z6908" s="14">
        <f t="shared" si="871"/>
        <v>0</v>
      </c>
      <c r="AA6908" s="13">
        <f t="shared" si="870"/>
        <v>0</v>
      </c>
      <c r="AB6908" s="13">
        <f t="shared" si="872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hidden="1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7"/>
        <v>-266016.62</v>
      </c>
      <c r="W6909" s="13">
        <f t="shared" si="868"/>
        <v>65384.615384615383</v>
      </c>
      <c r="X6909" s="13"/>
      <c r="Y6909" s="13">
        <f t="shared" si="866"/>
        <v>0</v>
      </c>
      <c r="Z6909" s="14">
        <f t="shared" si="871"/>
        <v>65384.615384615383</v>
      </c>
      <c r="AA6909" s="13">
        <f t="shared" si="870"/>
        <v>2615.3846153846171</v>
      </c>
      <c r="AB6909" s="13">
        <f t="shared" si="872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hidden="1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7"/>
        <v>650</v>
      </c>
      <c r="W6910" s="13">
        <f t="shared" si="868"/>
        <v>0</v>
      </c>
      <c r="X6910" s="13"/>
      <c r="Y6910" s="13">
        <f t="shared" si="866"/>
        <v>0</v>
      </c>
      <c r="Z6910" s="14">
        <f t="shared" si="871"/>
        <v>0</v>
      </c>
      <c r="AA6910" s="13">
        <f t="shared" si="870"/>
        <v>0</v>
      </c>
      <c r="AB6910" s="13">
        <f t="shared" si="872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hidden="1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7"/>
        <v>7337</v>
      </c>
      <c r="W6911" s="13">
        <f t="shared" si="868"/>
        <v>0</v>
      </c>
      <c r="X6911" s="13"/>
      <c r="Y6911" s="13">
        <f t="shared" si="866"/>
        <v>0</v>
      </c>
      <c r="Z6911" s="14">
        <f t="shared" si="871"/>
        <v>0</v>
      </c>
      <c r="AA6911" s="13">
        <f t="shared" si="870"/>
        <v>0</v>
      </c>
      <c r="AB6911" s="13">
        <f t="shared" si="872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hidden="1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8"/>
        <v>9627.48</v>
      </c>
      <c r="X6912" s="13"/>
      <c r="Y6912" s="13">
        <f t="shared" si="866"/>
        <v>0</v>
      </c>
      <c r="Z6912" s="14">
        <f t="shared" si="871"/>
        <v>9627.48</v>
      </c>
      <c r="AA6912" s="13">
        <f t="shared" si="870"/>
        <v>0</v>
      </c>
      <c r="AB6912" s="13">
        <f t="shared" si="872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hidden="1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7"/>
        <v>19864.599999999999</v>
      </c>
      <c r="W6913" s="13">
        <f t="shared" si="868"/>
        <v>0</v>
      </c>
      <c r="X6913" s="13"/>
      <c r="Y6913" s="13">
        <f t="shared" si="866"/>
        <v>0</v>
      </c>
      <c r="Z6913" s="14">
        <f t="shared" si="871"/>
        <v>0</v>
      </c>
      <c r="AA6913" s="13">
        <f t="shared" si="870"/>
        <v>0</v>
      </c>
      <c r="AB6913" s="13">
        <f t="shared" si="872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hidden="1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8"/>
        <v>34410.382352941175</v>
      </c>
      <c r="X6914" s="13"/>
      <c r="Y6914" s="13">
        <f t="shared" si="866"/>
        <v>0</v>
      </c>
      <c r="Z6914" s="14">
        <f t="shared" si="871"/>
        <v>34410.382352941175</v>
      </c>
      <c r="AA6914" s="13">
        <f t="shared" si="870"/>
        <v>688.20764705882175</v>
      </c>
      <c r="AB6914" s="13">
        <f t="shared" si="872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hidden="1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7"/>
        <v>8774.7000000000007</v>
      </c>
      <c r="W6915" s="13">
        <f t="shared" si="868"/>
        <v>0</v>
      </c>
      <c r="X6915" s="13"/>
      <c r="Y6915" s="13">
        <f t="shared" ref="Y6915:Y6978" si="874">IF(W6915-AB6915&lt;=0,0,IF(O6915="返现",MAX(W6915-AA6915-AB6915,0),MAX(W6915-AB6915,0)))</f>
        <v>0</v>
      </c>
      <c r="Z6915" s="14">
        <f t="shared" si="871"/>
        <v>0</v>
      </c>
      <c r="AA6915" s="13">
        <f t="shared" si="870"/>
        <v>0</v>
      </c>
      <c r="AB6915" s="13">
        <f t="shared" si="872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hidden="1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7"/>
        <v>2641</v>
      </c>
      <c r="W6916" s="13">
        <f t="shared" si="868"/>
        <v>0</v>
      </c>
      <c r="X6916" s="13"/>
      <c r="Y6916" s="13">
        <f t="shared" si="874"/>
        <v>0</v>
      </c>
      <c r="Z6916" s="14">
        <f t="shared" si="871"/>
        <v>0</v>
      </c>
      <c r="AA6916" s="13">
        <f t="shared" si="870"/>
        <v>0</v>
      </c>
      <c r="AB6916" s="13">
        <f t="shared" si="872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hidden="1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5">S6917+T6917-U6917</f>
        <v>3533.05</v>
      </c>
      <c r="W6917" s="13">
        <f t="shared" si="868"/>
        <v>0</v>
      </c>
      <c r="X6917" s="13"/>
      <c r="Y6917" s="13">
        <f t="shared" si="874"/>
        <v>0</v>
      </c>
      <c r="Z6917" s="14">
        <f t="shared" si="871"/>
        <v>0</v>
      </c>
      <c r="AA6917" s="13">
        <f t="shared" si="870"/>
        <v>0</v>
      </c>
      <c r="AB6917" s="13">
        <f t="shared" si="872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hidden="1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5"/>
        <v>155475.29999999999</v>
      </c>
      <c r="W6918" s="13">
        <f t="shared" si="868"/>
        <v>0</v>
      </c>
      <c r="X6918" s="13"/>
      <c r="Y6918" s="13">
        <f t="shared" si="874"/>
        <v>0</v>
      </c>
      <c r="Z6918" s="14">
        <f t="shared" si="871"/>
        <v>0</v>
      </c>
      <c r="AA6918" s="13">
        <f t="shared" si="870"/>
        <v>0</v>
      </c>
      <c r="AB6918" s="13">
        <f t="shared" si="872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hidden="1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3736</v>
      </c>
      <c r="S6919" s="122">
        <v>-14908.12</v>
      </c>
      <c r="T6919" s="13"/>
      <c r="U6919" s="13">
        <v>0</v>
      </c>
      <c r="V6919" s="13">
        <f t="shared" si="875"/>
        <v>-14908.12</v>
      </c>
      <c r="W6919" s="13">
        <f t="shared" si="868"/>
        <v>0</v>
      </c>
      <c r="X6919" s="13"/>
      <c r="Y6919" s="13">
        <f t="shared" si="874"/>
        <v>0</v>
      </c>
      <c r="Z6919" s="14">
        <f t="shared" si="871"/>
        <v>0</v>
      </c>
      <c r="AA6919" s="13">
        <f t="shared" si="870"/>
        <v>0</v>
      </c>
      <c r="AB6919" s="13">
        <f t="shared" si="872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hidden="1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5"/>
        <v>-30312</v>
      </c>
      <c r="W6920" s="13">
        <f t="shared" si="868"/>
        <v>9992</v>
      </c>
      <c r="X6920" s="13"/>
      <c r="Y6920" s="13">
        <f t="shared" si="874"/>
        <v>0</v>
      </c>
      <c r="Z6920" s="14">
        <f t="shared" si="871"/>
        <v>9992</v>
      </c>
      <c r="AA6920" s="13">
        <f t="shared" si="870"/>
        <v>0</v>
      </c>
      <c r="AB6920" s="13">
        <f t="shared" si="872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hidden="1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5"/>
        <v>-355448.5</v>
      </c>
      <c r="W6921" s="13">
        <f t="shared" si="868"/>
        <v>0</v>
      </c>
      <c r="X6921" s="13"/>
      <c r="Y6921" s="13">
        <f t="shared" si="874"/>
        <v>0</v>
      </c>
      <c r="Z6921" s="14">
        <f t="shared" si="871"/>
        <v>0</v>
      </c>
      <c r="AA6921" s="13">
        <f t="shared" si="870"/>
        <v>0</v>
      </c>
      <c r="AB6921" s="13">
        <f t="shared" si="872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hidden="1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5"/>
        <v>193642.39</v>
      </c>
      <c r="W6922" s="13">
        <f t="shared" si="868"/>
        <v>0</v>
      </c>
      <c r="X6922" s="13"/>
      <c r="Y6922" s="13">
        <f t="shared" si="874"/>
        <v>0</v>
      </c>
      <c r="Z6922" s="14">
        <f t="shared" si="871"/>
        <v>0</v>
      </c>
      <c r="AA6922" s="13">
        <f t="shared" si="870"/>
        <v>0</v>
      </c>
      <c r="AB6922" s="13">
        <f t="shared" si="872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hidden="1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5"/>
        <v>-8501</v>
      </c>
      <c r="W6923" s="13">
        <f t="shared" si="868"/>
        <v>7200</v>
      </c>
      <c r="X6923" s="13"/>
      <c r="Y6923" s="13">
        <f t="shared" si="874"/>
        <v>0</v>
      </c>
      <c r="Z6923" s="13"/>
      <c r="AA6923" s="13">
        <f t="shared" si="870"/>
        <v>0</v>
      </c>
      <c r="AB6923" s="13">
        <f t="shared" si="872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hidden="1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5"/>
        <v>-40867.870000000003</v>
      </c>
      <c r="W6924" s="13">
        <f t="shared" ref="W6924:W6954" si="876">IF(O6924="返货",U6924/(1+P6924),IF(O6924="返现",U6924,IF(O6924="折扣",U6924*P6924,IF(O6924="无",U6924))))</f>
        <v>25084.870000000003</v>
      </c>
      <c r="X6924" s="13"/>
      <c r="Y6924" s="13">
        <f t="shared" si="874"/>
        <v>0</v>
      </c>
      <c r="Z6924" s="14">
        <f t="shared" ref="Z6924:Z6926" si="877">W6924+X6924</f>
        <v>25084.870000000003</v>
      </c>
      <c r="AA6924" s="13">
        <f t="shared" si="870"/>
        <v>0</v>
      </c>
      <c r="AB6924" s="13">
        <f t="shared" si="872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hidden="1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1736</v>
      </c>
      <c r="F6925" s="65" t="s">
        <v>1736</v>
      </c>
      <c r="G6925" s="65" t="s">
        <v>1736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4362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4363</v>
      </c>
      <c r="R6925" s="65" t="s">
        <v>3752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4"/>
        <v>0</v>
      </c>
      <c r="Z6925" s="14">
        <f t="shared" si="877"/>
        <v>0</v>
      </c>
      <c r="AA6925" s="13">
        <f t="shared" si="870"/>
        <v>34999.300000000003</v>
      </c>
      <c r="AB6925" s="13">
        <f t="shared" si="872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3264</v>
      </c>
      <c r="AI6925" t="e">
        <v>#N/A</v>
      </c>
    </row>
    <row r="6926" spans="1:35" ht="14.25" hidden="1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4364</v>
      </c>
      <c r="F6926" s="65" t="s">
        <v>4364</v>
      </c>
      <c r="G6926" s="65" t="s">
        <v>4364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4365</v>
      </c>
      <c r="M6926" s="65"/>
      <c r="N6926" s="65" t="s">
        <v>40</v>
      </c>
      <c r="O6926" s="65" t="s">
        <v>80</v>
      </c>
      <c r="P6926" s="24">
        <v>0</v>
      </c>
      <c r="Q6926" s="162" t="s">
        <v>4366</v>
      </c>
      <c r="R6926" s="65" t="s">
        <v>3752</v>
      </c>
      <c r="S6926" s="13">
        <v>0</v>
      </c>
      <c r="T6926" s="13">
        <v>35000</v>
      </c>
      <c r="U6926" s="13">
        <v>35000</v>
      </c>
      <c r="V6926" s="13">
        <f t="shared" ref="V6926" si="878">S6926+T6926-U6926</f>
        <v>0</v>
      </c>
      <c r="W6926" s="13">
        <v>0</v>
      </c>
      <c r="X6926" s="13"/>
      <c r="Y6926" s="13">
        <f t="shared" si="874"/>
        <v>0</v>
      </c>
      <c r="Z6926" s="14">
        <f t="shared" si="877"/>
        <v>0</v>
      </c>
      <c r="AA6926" s="13">
        <f t="shared" si="870"/>
        <v>35000</v>
      </c>
      <c r="AB6926" s="13">
        <f t="shared" si="872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3264</v>
      </c>
      <c r="AI6926" t="e">
        <v>#N/A</v>
      </c>
    </row>
    <row r="6927" spans="1:35" ht="14.25" hidden="1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5"/>
        <v>-346</v>
      </c>
      <c r="W6927" s="13">
        <f t="shared" si="876"/>
        <v>346</v>
      </c>
      <c r="X6927" s="13"/>
      <c r="Y6927" s="13">
        <f t="shared" si="874"/>
        <v>0</v>
      </c>
      <c r="Z6927" s="13"/>
      <c r="AA6927" s="13">
        <f t="shared" si="870"/>
        <v>0</v>
      </c>
      <c r="AB6927" s="13">
        <f t="shared" si="872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3264</v>
      </c>
      <c r="AI6927" s="133">
        <v>87</v>
      </c>
    </row>
    <row r="6928" spans="1:35" ht="14.25" hidden="1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4013</v>
      </c>
      <c r="O6928" s="65" t="s">
        <v>80</v>
      </c>
      <c r="P6928" s="24">
        <v>0</v>
      </c>
      <c r="Q6928" s="162" t="s">
        <v>4318</v>
      </c>
      <c r="R6928" s="65"/>
      <c r="S6928" s="122">
        <v>0</v>
      </c>
      <c r="T6928" s="13">
        <v>0</v>
      </c>
      <c r="U6928" s="13">
        <v>122276.82</v>
      </c>
      <c r="V6928" s="13">
        <f t="shared" si="875"/>
        <v>-122276.82</v>
      </c>
      <c r="W6928" s="13">
        <f t="shared" si="876"/>
        <v>122276.82</v>
      </c>
      <c r="X6928" s="13"/>
      <c r="Y6928" s="13">
        <f t="shared" si="874"/>
        <v>0</v>
      </c>
      <c r="Z6928" s="14">
        <f t="shared" ref="Z6928:Z6991" si="879">W6928+X6928</f>
        <v>122276.82</v>
      </c>
      <c r="AA6928" s="13">
        <f t="shared" si="870"/>
        <v>0</v>
      </c>
      <c r="AB6928" s="13">
        <f t="shared" si="872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3264</v>
      </c>
      <c r="AI6928" t="e">
        <v>#N/A</v>
      </c>
    </row>
    <row r="6929" spans="1:35" ht="14.25" hidden="1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1736</v>
      </c>
      <c r="F6929" s="65" t="s">
        <v>1736</v>
      </c>
      <c r="G6929" s="65" t="s">
        <v>1736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1736</v>
      </c>
      <c r="M6929" s="65"/>
      <c r="N6929" s="65" t="s">
        <v>4013</v>
      </c>
      <c r="O6929" s="65" t="s">
        <v>41</v>
      </c>
      <c r="P6929" s="24">
        <v>7.0000000000000007E-2</v>
      </c>
      <c r="Q6929" s="162">
        <v>40552</v>
      </c>
      <c r="R6929" s="65" t="s">
        <v>3752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4"/>
        <v>0</v>
      </c>
      <c r="Z6929" s="14">
        <f t="shared" si="879"/>
        <v>0</v>
      </c>
      <c r="AA6929" s="13">
        <f t="shared" si="870"/>
        <v>0.7</v>
      </c>
      <c r="AB6929" s="13">
        <f t="shared" si="872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3264</v>
      </c>
      <c r="AI6929" t="e">
        <v>#N/A</v>
      </c>
    </row>
    <row r="6930" spans="1:35" ht="14.25" hidden="1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4013</v>
      </c>
      <c r="O6930" s="65" t="s">
        <v>41</v>
      </c>
      <c r="P6930" s="24">
        <v>0.12</v>
      </c>
      <c r="Q6930" s="162" t="s">
        <v>4336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0">S6930+T6930-U6930</f>
        <v>-4500</v>
      </c>
      <c r="W6930" s="13">
        <f t="shared" si="876"/>
        <v>4017.8571428571427</v>
      </c>
      <c r="X6930" s="13"/>
      <c r="Y6930" s="13">
        <f t="shared" si="874"/>
        <v>0</v>
      </c>
      <c r="Z6930" s="14">
        <f t="shared" si="879"/>
        <v>4017.8571428571427</v>
      </c>
      <c r="AA6930" s="13">
        <f t="shared" si="870"/>
        <v>482.14285714285734</v>
      </c>
      <c r="AB6930" s="13">
        <f t="shared" si="872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3264</v>
      </c>
      <c r="AI6930" t="e">
        <v>#N/A</v>
      </c>
    </row>
    <row r="6931" spans="1:35" ht="14.25" hidden="1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4013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6"/>
        <v>15.686274509803921</v>
      </c>
      <c r="X6931" s="13"/>
      <c r="Y6931" s="13">
        <f t="shared" si="874"/>
        <v>0</v>
      </c>
      <c r="Z6931" s="14">
        <f t="shared" si="879"/>
        <v>15.686274509803921</v>
      </c>
      <c r="AA6931" s="13">
        <f t="shared" si="870"/>
        <v>0.31372549019607909</v>
      </c>
      <c r="AB6931" s="13">
        <f t="shared" si="872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hidden="1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4045</v>
      </c>
      <c r="F6932" s="65" t="s">
        <v>4045</v>
      </c>
      <c r="G6932" s="65" t="s">
        <v>4045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4329</v>
      </c>
      <c r="M6932" s="65"/>
      <c r="N6932" s="65" t="s">
        <v>4013</v>
      </c>
      <c r="O6932" s="65" t="s">
        <v>41</v>
      </c>
      <c r="P6932" s="24">
        <v>0.02</v>
      </c>
      <c r="Q6932" s="162" t="s">
        <v>4330</v>
      </c>
      <c r="R6932" s="65" t="s">
        <v>3752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6"/>
        <v>1659.4803921568628</v>
      </c>
      <c r="X6932" s="13"/>
      <c r="Y6932" s="13">
        <f t="shared" si="874"/>
        <v>0</v>
      </c>
      <c r="Z6932" s="14">
        <f t="shared" si="879"/>
        <v>1659.4803921568628</v>
      </c>
      <c r="AA6932" s="13">
        <f t="shared" si="870"/>
        <v>33.18960784313731</v>
      </c>
      <c r="AB6932" s="13">
        <f t="shared" si="872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3264</v>
      </c>
      <c r="AI6932" t="e">
        <v>#N/A</v>
      </c>
    </row>
    <row r="6933" spans="1:35" ht="14.25" hidden="1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4359</v>
      </c>
      <c r="F6933" s="65" t="s">
        <v>4359</v>
      </c>
      <c r="G6933" s="65" t="s">
        <v>4359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4359</v>
      </c>
      <c r="M6933" s="65"/>
      <c r="N6933" s="65" t="s">
        <v>4013</v>
      </c>
      <c r="O6933" s="65" t="s">
        <v>80</v>
      </c>
      <c r="P6933" s="24">
        <v>0</v>
      </c>
      <c r="Q6933" s="162" t="s">
        <v>4360</v>
      </c>
      <c r="R6933" s="65" t="s">
        <v>3752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6"/>
        <v>7316.82</v>
      </c>
      <c r="X6933" s="13"/>
      <c r="Y6933" s="13">
        <f t="shared" si="874"/>
        <v>0</v>
      </c>
      <c r="Z6933" s="14">
        <f t="shared" si="879"/>
        <v>7316.82</v>
      </c>
      <c r="AA6933" s="13">
        <f t="shared" si="870"/>
        <v>0</v>
      </c>
      <c r="AB6933" s="13">
        <f t="shared" si="872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3264</v>
      </c>
      <c r="AI6933" t="e">
        <v>#N/A</v>
      </c>
    </row>
    <row r="6934" spans="1:35" ht="14.25" hidden="1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1">F6934</f>
        <v>江苏斗创双伦科技有限公司</v>
      </c>
      <c r="F6934" s="92" t="s">
        <v>4367</v>
      </c>
      <c r="G6934" s="92" t="s">
        <v>4367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4013</v>
      </c>
      <c r="O6934" s="92" t="s">
        <v>3649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0"/>
        <v>50000</v>
      </c>
      <c r="W6934" s="96">
        <f t="shared" si="876"/>
        <v>0</v>
      </c>
      <c r="X6934" s="96"/>
      <c r="Y6934" s="13">
        <f t="shared" si="874"/>
        <v>0</v>
      </c>
      <c r="Z6934" s="14">
        <f t="shared" si="879"/>
        <v>0</v>
      </c>
      <c r="AA6934" s="96">
        <f t="shared" ref="AA6934:AA6945" si="882">W6934*P6934</f>
        <v>0</v>
      </c>
      <c r="AB6934" s="96">
        <f t="shared" si="872"/>
        <v>0</v>
      </c>
      <c r="AC6934" s="9">
        <v>5.5E-2</v>
      </c>
      <c r="AD6934" s="96"/>
      <c r="AE6934" s="65"/>
      <c r="AF6934" s="92"/>
      <c r="AG6934" s="126" t="s">
        <v>42</v>
      </c>
      <c r="AH6934" s="100">
        <v>0</v>
      </c>
      <c r="AI6934" t="e">
        <v>#N/A</v>
      </c>
    </row>
    <row r="6935" spans="1:35" s="188" customFormat="1" ht="14.25" customHeight="1">
      <c r="A6935" s="186">
        <v>43891</v>
      </c>
      <c r="B6935" s="92" t="s">
        <v>32</v>
      </c>
      <c r="C6935" s="92" t="s">
        <v>1516</v>
      </c>
      <c r="D6935" s="92"/>
      <c r="E6935" s="92" t="s">
        <v>4525</v>
      </c>
      <c r="F6935" s="92" t="s">
        <v>4524</v>
      </c>
      <c r="G6935" s="92" t="s">
        <v>4128</v>
      </c>
      <c r="H6935" s="92" t="s">
        <v>60</v>
      </c>
      <c r="I6935" s="92" t="s">
        <v>61</v>
      </c>
      <c r="J6935" s="92" t="s">
        <v>62</v>
      </c>
      <c r="K6935" s="92" t="s">
        <v>32</v>
      </c>
      <c r="L6935" s="92"/>
      <c r="M6935" s="92"/>
      <c r="N6935" s="92" t="s">
        <v>4013</v>
      </c>
      <c r="O6935" s="92" t="s">
        <v>3649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0"/>
        <v>2038351.1000000006</v>
      </c>
      <c r="W6935" s="96">
        <f t="shared" si="876"/>
        <v>6611648.8999999994</v>
      </c>
      <c r="X6935" s="96"/>
      <c r="Y6935" s="96">
        <f t="shared" si="874"/>
        <v>0</v>
      </c>
      <c r="Z6935" s="95">
        <f t="shared" si="879"/>
        <v>6611648.8999999994</v>
      </c>
      <c r="AA6935" s="96">
        <f t="shared" si="882"/>
        <v>330582.44500000001</v>
      </c>
      <c r="AB6935" s="96">
        <f t="shared" si="872"/>
        <v>6611648.8999999994</v>
      </c>
      <c r="AC6935" s="93">
        <v>5.5E-2</v>
      </c>
      <c r="AD6935" s="96"/>
      <c r="AE6935" s="92"/>
      <c r="AF6935" s="92"/>
      <c r="AG6935" s="126" t="s">
        <v>42</v>
      </c>
      <c r="AH6935" s="100">
        <v>0</v>
      </c>
      <c r="AI6935" s="188" t="e">
        <v>#N/A</v>
      </c>
    </row>
    <row r="6936" spans="1:35" s="193" customFormat="1" ht="14.25" hidden="1" customHeight="1">
      <c r="A6936" s="186">
        <v>43891</v>
      </c>
      <c r="B6936" s="92" t="s">
        <v>32</v>
      </c>
      <c r="C6936" s="92" t="s">
        <v>1516</v>
      </c>
      <c r="D6936" s="92"/>
      <c r="E6936" s="92" t="str">
        <f t="shared" si="881"/>
        <v>天津金芽科技有限公司</v>
      </c>
      <c r="F6936" s="92" t="s">
        <v>4130</v>
      </c>
      <c r="G6936" s="92" t="s">
        <v>4130</v>
      </c>
      <c r="H6936" s="92" t="s">
        <v>60</v>
      </c>
      <c r="I6936" s="92" t="s">
        <v>61</v>
      </c>
      <c r="J6936" s="92" t="s">
        <v>62</v>
      </c>
      <c r="K6936" s="92" t="s">
        <v>32</v>
      </c>
      <c r="L6936" s="92"/>
      <c r="M6936" s="92"/>
      <c r="N6936" s="92" t="s">
        <v>4013</v>
      </c>
      <c r="O6936" s="92" t="s">
        <v>3649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0"/>
        <v>1305416.2600000007</v>
      </c>
      <c r="W6936" s="96">
        <f t="shared" si="876"/>
        <v>5714583.7399999993</v>
      </c>
      <c r="X6936" s="96"/>
      <c r="Y6936" s="96">
        <f t="shared" si="874"/>
        <v>0</v>
      </c>
      <c r="Z6936" s="95">
        <f t="shared" si="879"/>
        <v>5714583.7399999993</v>
      </c>
      <c r="AA6936" s="96">
        <f t="shared" si="882"/>
        <v>285729.18699999998</v>
      </c>
      <c r="AB6936" s="96">
        <f t="shared" si="872"/>
        <v>5714583.7399999993</v>
      </c>
      <c r="AC6936" s="93">
        <v>5.5E-2</v>
      </c>
      <c r="AD6936" s="96"/>
      <c r="AE6936" s="92"/>
      <c r="AF6936" s="92"/>
      <c r="AG6936" s="126" t="s">
        <v>42</v>
      </c>
      <c r="AH6936" s="100">
        <v>0</v>
      </c>
      <c r="AI6936" s="193" t="e">
        <v>#N/A</v>
      </c>
    </row>
    <row r="6937" spans="1:35" s="193" customFormat="1" ht="14.25" hidden="1" customHeight="1">
      <c r="A6937" s="186">
        <v>43891</v>
      </c>
      <c r="B6937" s="92" t="s">
        <v>32</v>
      </c>
      <c r="C6937" s="92" t="s">
        <v>1516</v>
      </c>
      <c r="D6937" s="92"/>
      <c r="E6937" s="92" t="s">
        <v>4130</v>
      </c>
      <c r="F6937" s="92" t="s">
        <v>4521</v>
      </c>
      <c r="G6937" s="92" t="s">
        <v>4130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4013</v>
      </c>
      <c r="O6937" s="92" t="s">
        <v>3649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0"/>
        <v>3230810.01</v>
      </c>
      <c r="W6937" s="96">
        <f t="shared" si="876"/>
        <v>8469189.9900000002</v>
      </c>
      <c r="X6937" s="96"/>
      <c r="Y6937" s="96">
        <f t="shared" si="874"/>
        <v>0</v>
      </c>
      <c r="Z6937" s="95">
        <f t="shared" si="879"/>
        <v>8469189.9900000002</v>
      </c>
      <c r="AA6937" s="96">
        <f t="shared" si="882"/>
        <v>423459.49950000003</v>
      </c>
      <c r="AB6937" s="96">
        <f t="shared" si="872"/>
        <v>8469189.9900000002</v>
      </c>
      <c r="AC6937" s="93">
        <v>5.5E-2</v>
      </c>
      <c r="AD6937" s="96"/>
      <c r="AE6937" s="92"/>
      <c r="AF6937" s="92"/>
      <c r="AG6937" s="126" t="s">
        <v>42</v>
      </c>
      <c r="AH6937" s="100">
        <v>0</v>
      </c>
      <c r="AI6937" s="193" t="e">
        <v>#N/A</v>
      </c>
    </row>
    <row r="6938" spans="1:35" s="188" customFormat="1" ht="14.25" hidden="1" customHeight="1">
      <c r="A6938" s="186">
        <v>43891</v>
      </c>
      <c r="B6938" s="92" t="s">
        <v>32</v>
      </c>
      <c r="C6938" s="92" t="s">
        <v>1516</v>
      </c>
      <c r="D6938" s="92"/>
      <c r="E6938" s="92" t="str">
        <f t="shared" si="881"/>
        <v>天津金芽科技有限公司</v>
      </c>
      <c r="F6938" s="92" t="s">
        <v>4130</v>
      </c>
      <c r="G6938" s="92" t="s">
        <v>4130</v>
      </c>
      <c r="H6938" s="92" t="s">
        <v>60</v>
      </c>
      <c r="I6938" s="92" t="s">
        <v>61</v>
      </c>
      <c r="J6938" s="92" t="s">
        <v>62</v>
      </c>
      <c r="K6938" s="92" t="s">
        <v>32</v>
      </c>
      <c r="L6938" s="92"/>
      <c r="M6938" s="92"/>
      <c r="N6938" s="92" t="s">
        <v>4013</v>
      </c>
      <c r="O6938" s="92" t="s">
        <v>3649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0"/>
        <v>959177.37999999989</v>
      </c>
      <c r="W6938" s="96">
        <f t="shared" si="876"/>
        <v>2710822.62</v>
      </c>
      <c r="X6938" s="96"/>
      <c r="Y6938" s="96">
        <f t="shared" si="874"/>
        <v>0</v>
      </c>
      <c r="Z6938" s="95">
        <f t="shared" si="879"/>
        <v>2710822.62</v>
      </c>
      <c r="AA6938" s="96">
        <f t="shared" si="882"/>
        <v>135541.13100000002</v>
      </c>
      <c r="AB6938" s="96">
        <f t="shared" si="872"/>
        <v>2710822.62</v>
      </c>
      <c r="AC6938" s="93">
        <v>5.5E-2</v>
      </c>
      <c r="AD6938" s="96"/>
      <c r="AE6938" s="92"/>
      <c r="AF6938" s="92"/>
      <c r="AG6938" s="126" t="s">
        <v>42</v>
      </c>
      <c r="AH6938" s="100">
        <v>0</v>
      </c>
      <c r="AI6938" s="188" t="e">
        <v>#N/A</v>
      </c>
    </row>
    <row r="6939" spans="1:35" s="188" customFormat="1" ht="14.25" hidden="1" customHeight="1">
      <c r="A6939" s="186">
        <v>43891</v>
      </c>
      <c r="B6939" s="92" t="s">
        <v>32</v>
      </c>
      <c r="C6939" s="92" t="s">
        <v>1516</v>
      </c>
      <c r="D6939" s="92"/>
      <c r="E6939" s="92" t="s">
        <v>1526</v>
      </c>
      <c r="F6939" s="92" t="s">
        <v>1526</v>
      </c>
      <c r="G6939" s="92" t="s">
        <v>1526</v>
      </c>
      <c r="H6939" s="92" t="s">
        <v>60</v>
      </c>
      <c r="I6939" s="92" t="s">
        <v>61</v>
      </c>
      <c r="J6939" s="92" t="s">
        <v>62</v>
      </c>
      <c r="K6939" s="92" t="s">
        <v>32</v>
      </c>
      <c r="L6939" s="92"/>
      <c r="M6939" s="92"/>
      <c r="N6939" s="92" t="s">
        <v>4013</v>
      </c>
      <c r="O6939" s="92" t="s">
        <v>4468</v>
      </c>
      <c r="P6939" s="93">
        <v>0.04</v>
      </c>
      <c r="Q6939" s="180"/>
      <c r="R6939" s="92" t="s">
        <v>4482</v>
      </c>
      <c r="S6939" s="125">
        <v>560085.99</v>
      </c>
      <c r="T6939" s="96">
        <v>405600</v>
      </c>
      <c r="U6939" s="96">
        <v>432792.01</v>
      </c>
      <c r="V6939" s="96">
        <f t="shared" si="880"/>
        <v>532893.98</v>
      </c>
      <c r="W6939" s="96">
        <f t="shared" ref="W6939:W6940" si="883">U6939/(1+P6939)</f>
        <v>416146.16346153844</v>
      </c>
      <c r="X6939" s="96"/>
      <c r="Y6939" s="96">
        <f t="shared" si="874"/>
        <v>0</v>
      </c>
      <c r="Z6939" s="95">
        <f t="shared" si="879"/>
        <v>416146.16346153844</v>
      </c>
      <c r="AA6939" s="96">
        <f t="shared" ref="AA6939:AA6940" si="884">U6939-W6939</f>
        <v>16645.84653846157</v>
      </c>
      <c r="AB6939" s="96">
        <f t="shared" si="872"/>
        <v>432792.01</v>
      </c>
      <c r="AC6939" s="93">
        <v>5.5E-2</v>
      </c>
      <c r="AD6939" s="96"/>
      <c r="AE6939" s="92"/>
      <c r="AF6939" s="92"/>
      <c r="AG6939" s="126" t="s">
        <v>42</v>
      </c>
      <c r="AH6939" s="100">
        <v>0</v>
      </c>
      <c r="AI6939" s="188" t="e">
        <v>#N/A</v>
      </c>
    </row>
    <row r="6940" spans="1:35" s="188" customFormat="1" ht="14.25" hidden="1" customHeight="1">
      <c r="A6940" s="186">
        <v>43891</v>
      </c>
      <c r="B6940" s="92" t="s">
        <v>32</v>
      </c>
      <c r="C6940" s="92" t="s">
        <v>1516</v>
      </c>
      <c r="D6940" s="92"/>
      <c r="E6940" s="92" t="s">
        <v>1526</v>
      </c>
      <c r="F6940" s="184" t="s">
        <v>1573</v>
      </c>
      <c r="G6940" s="92" t="s">
        <v>1526</v>
      </c>
      <c r="H6940" s="92" t="s">
        <v>60</v>
      </c>
      <c r="I6940" s="92" t="s">
        <v>61</v>
      </c>
      <c r="J6940" s="92" t="s">
        <v>62</v>
      </c>
      <c r="K6940" s="92" t="s">
        <v>32</v>
      </c>
      <c r="L6940" s="92"/>
      <c r="M6940" s="92"/>
      <c r="N6940" s="92" t="s">
        <v>4013</v>
      </c>
      <c r="O6940" s="92" t="s">
        <v>4522</v>
      </c>
      <c r="P6940" s="93">
        <v>0.02</v>
      </c>
      <c r="Q6940" s="180"/>
      <c r="R6940" s="92" t="s">
        <v>4482</v>
      </c>
      <c r="S6940" s="125">
        <v>6040897.0500000296</v>
      </c>
      <c r="T6940" s="96">
        <v>36000000</v>
      </c>
      <c r="U6940" s="96">
        <v>32898687.100000009</v>
      </c>
      <c r="V6940" s="96">
        <f t="shared" si="880"/>
        <v>9142209.9500000179</v>
      </c>
      <c r="W6940" s="96">
        <f t="shared" si="883"/>
        <v>32253614.803921577</v>
      </c>
      <c r="X6940" s="96"/>
      <c r="Y6940" s="96">
        <f t="shared" si="874"/>
        <v>0</v>
      </c>
      <c r="Z6940" s="95">
        <f t="shared" si="879"/>
        <v>32253614.803921577</v>
      </c>
      <c r="AA6940" s="96">
        <f t="shared" si="884"/>
        <v>645072.29607843235</v>
      </c>
      <c r="AB6940" s="96">
        <f t="shared" si="872"/>
        <v>32898687.100000009</v>
      </c>
      <c r="AC6940" s="93">
        <v>5.5E-2</v>
      </c>
      <c r="AD6940" s="96"/>
      <c r="AE6940" s="92"/>
      <c r="AF6940" s="92"/>
      <c r="AG6940" s="126" t="s">
        <v>42</v>
      </c>
      <c r="AH6940" s="100">
        <v>0</v>
      </c>
      <c r="AI6940" s="188" t="e">
        <v>#N/A</v>
      </c>
    </row>
    <row r="6941" spans="1:35" s="188" customFormat="1" ht="14.25" hidden="1" customHeight="1">
      <c r="A6941" s="186">
        <v>43891</v>
      </c>
      <c r="B6941" s="92" t="s">
        <v>32</v>
      </c>
      <c r="C6941" s="92" t="s">
        <v>1516</v>
      </c>
      <c r="D6941" s="92"/>
      <c r="E6941" s="92" t="str">
        <f t="shared" si="881"/>
        <v>天津金芽科技有限公司</v>
      </c>
      <c r="F6941" s="92" t="s">
        <v>4130</v>
      </c>
      <c r="G6941" s="92" t="s">
        <v>4130</v>
      </c>
      <c r="H6941" s="92" t="s">
        <v>60</v>
      </c>
      <c r="I6941" s="92" t="s">
        <v>61</v>
      </c>
      <c r="J6941" s="92" t="s">
        <v>62</v>
      </c>
      <c r="K6941" s="92" t="s">
        <v>32</v>
      </c>
      <c r="L6941" s="92"/>
      <c r="M6941" s="92"/>
      <c r="N6941" s="92" t="s">
        <v>4013</v>
      </c>
      <c r="O6941" s="92" t="s">
        <v>3649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0"/>
        <v>1997310.4300000072</v>
      </c>
      <c r="W6941" s="96">
        <f t="shared" si="876"/>
        <v>9124448.4699999932</v>
      </c>
      <c r="X6941" s="96"/>
      <c r="Y6941" s="96">
        <f t="shared" si="874"/>
        <v>0</v>
      </c>
      <c r="Z6941" s="95">
        <f t="shared" si="879"/>
        <v>9124448.4699999932</v>
      </c>
      <c r="AA6941" s="96">
        <f t="shared" si="882"/>
        <v>456222.42349999968</v>
      </c>
      <c r="AB6941" s="96">
        <f t="shared" si="872"/>
        <v>9124448.4699999932</v>
      </c>
      <c r="AC6941" s="93">
        <v>5.5E-2</v>
      </c>
      <c r="AD6941" s="96"/>
      <c r="AE6941" s="92"/>
      <c r="AF6941" s="92"/>
      <c r="AG6941" s="126" t="s">
        <v>42</v>
      </c>
      <c r="AH6941" s="100">
        <v>0</v>
      </c>
      <c r="AI6941" s="188" t="e">
        <v>#N/A</v>
      </c>
    </row>
    <row r="6942" spans="1:35" ht="14.25" hidden="1" customHeight="1">
      <c r="A6942" s="7">
        <v>43891</v>
      </c>
      <c r="B6942" s="92" t="s">
        <v>32</v>
      </c>
      <c r="C6942" s="92" t="s">
        <v>1516</v>
      </c>
      <c r="D6942" s="92"/>
      <c r="E6942" s="184" t="s">
        <v>1526</v>
      </c>
      <c r="F6942" s="184" t="s">
        <v>3533</v>
      </c>
      <c r="G6942" s="92" t="s">
        <v>1526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4013</v>
      </c>
      <c r="O6942" s="184" t="s">
        <v>4516</v>
      </c>
      <c r="P6942" s="185">
        <v>0.02</v>
      </c>
      <c r="Q6942" s="180"/>
      <c r="R6942" s="92" t="s">
        <v>4482</v>
      </c>
      <c r="S6942" s="125">
        <v>110886.810000001</v>
      </c>
      <c r="T6942" s="96">
        <v>4570000</v>
      </c>
      <c r="U6942" s="96">
        <v>2710282.2399999993</v>
      </c>
      <c r="V6942" s="96">
        <f t="shared" si="880"/>
        <v>1970604.5700000022</v>
      </c>
      <c r="W6942" s="96">
        <f>U6942/(1+P6942)</f>
        <v>2657139.4509803914</v>
      </c>
      <c r="X6942" s="96"/>
      <c r="Y6942" s="13">
        <f t="shared" si="874"/>
        <v>0</v>
      </c>
      <c r="Z6942" s="14">
        <f t="shared" si="879"/>
        <v>2657139.4509803914</v>
      </c>
      <c r="AA6942" s="13">
        <f>U6942-W6942</f>
        <v>53142.789019607939</v>
      </c>
      <c r="AB6942" s="96">
        <f t="shared" si="872"/>
        <v>2710282.2399999993</v>
      </c>
      <c r="AC6942" s="9">
        <v>5.5E-2</v>
      </c>
      <c r="AD6942" s="96"/>
      <c r="AE6942" s="65"/>
      <c r="AF6942" s="92"/>
      <c r="AG6942" s="126" t="s">
        <v>42</v>
      </c>
      <c r="AH6942" s="100">
        <v>0</v>
      </c>
      <c r="AI6942" t="e">
        <v>#N/A</v>
      </c>
    </row>
    <row r="6943" spans="1:35" ht="14.25" hidden="1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1"/>
        <v>北京文华凌一科技有限公司</v>
      </c>
      <c r="F6943" s="92" t="s">
        <v>4133</v>
      </c>
      <c r="G6943" s="92" t="s">
        <v>4133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4013</v>
      </c>
      <c r="O6943" s="92" t="s">
        <v>3649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0"/>
        <v>0</v>
      </c>
      <c r="W6943" s="96">
        <f t="shared" si="876"/>
        <v>1190000</v>
      </c>
      <c r="X6943" s="96"/>
      <c r="Y6943" s="13">
        <f t="shared" si="874"/>
        <v>0</v>
      </c>
      <c r="Z6943" s="14">
        <f t="shared" si="879"/>
        <v>1190000</v>
      </c>
      <c r="AA6943" s="96">
        <f t="shared" si="882"/>
        <v>59500</v>
      </c>
      <c r="AB6943" s="96">
        <f t="shared" si="872"/>
        <v>1190000</v>
      </c>
      <c r="AC6943" s="9">
        <v>5.5E-2</v>
      </c>
      <c r="AD6943" s="96"/>
      <c r="AE6943" s="65"/>
      <c r="AF6943" s="92"/>
      <c r="AG6943" s="126" t="s">
        <v>42</v>
      </c>
      <c r="AH6943" s="100">
        <v>0</v>
      </c>
      <c r="AI6943" t="e">
        <v>#N/A</v>
      </c>
    </row>
    <row r="6944" spans="1:35" ht="14.25" hidden="1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1"/>
        <v>北京文华凌一科技有限公司</v>
      </c>
      <c r="F6944" s="92" t="s">
        <v>4133</v>
      </c>
      <c r="G6944" s="92" t="s">
        <v>4133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4013</v>
      </c>
      <c r="O6944" s="92" t="s">
        <v>3649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0"/>
        <v>89984.470000000088</v>
      </c>
      <c r="W6944" s="96">
        <f t="shared" si="876"/>
        <v>509544.08999999997</v>
      </c>
      <c r="X6944" s="96"/>
      <c r="Y6944" s="13">
        <f t="shared" si="874"/>
        <v>0</v>
      </c>
      <c r="Z6944" s="14">
        <f t="shared" si="879"/>
        <v>509544.08999999997</v>
      </c>
      <c r="AA6944" s="96">
        <f t="shared" si="882"/>
        <v>25477.2045</v>
      </c>
      <c r="AB6944" s="96">
        <f t="shared" si="872"/>
        <v>509544.08999999997</v>
      </c>
      <c r="AC6944" s="9">
        <v>5.5E-2</v>
      </c>
      <c r="AD6944" s="96"/>
      <c r="AE6944" s="65"/>
      <c r="AF6944" s="92"/>
      <c r="AG6944" s="126" t="s">
        <v>42</v>
      </c>
      <c r="AH6944" s="100">
        <v>0</v>
      </c>
      <c r="AI6944" t="e">
        <v>#N/A</v>
      </c>
    </row>
    <row r="6945" spans="1:35" ht="14.25" hidden="1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1"/>
        <v>北京文华凌一科技有限公司</v>
      </c>
      <c r="F6945" s="92" t="s">
        <v>4133</v>
      </c>
      <c r="G6945" s="92" t="s">
        <v>4133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4013</v>
      </c>
      <c r="O6945" s="92" t="s">
        <v>3649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0"/>
        <v>372167.47</v>
      </c>
      <c r="W6945" s="96">
        <f t="shared" si="876"/>
        <v>897832.53</v>
      </c>
      <c r="X6945" s="96"/>
      <c r="Y6945" s="13">
        <f t="shared" si="874"/>
        <v>0</v>
      </c>
      <c r="Z6945" s="14">
        <f t="shared" si="879"/>
        <v>897832.53</v>
      </c>
      <c r="AA6945" s="96">
        <f t="shared" si="882"/>
        <v>44891.626500000006</v>
      </c>
      <c r="AB6945" s="96">
        <f t="shared" si="872"/>
        <v>897832.53</v>
      </c>
      <c r="AC6945" s="9">
        <v>5.5E-2</v>
      </c>
      <c r="AD6945" s="96"/>
      <c r="AE6945" s="65"/>
      <c r="AF6945" s="92"/>
      <c r="AG6945" s="126" t="s">
        <v>42</v>
      </c>
      <c r="AH6945" s="100">
        <v>0</v>
      </c>
      <c r="AI6945" t="e">
        <v>#N/A</v>
      </c>
    </row>
    <row r="6946" spans="1:35" ht="14.25" hidden="1" customHeight="1">
      <c r="A6946" s="7">
        <v>43891</v>
      </c>
      <c r="B6946" s="92" t="s">
        <v>32</v>
      </c>
      <c r="C6946" s="92" t="s">
        <v>1516</v>
      </c>
      <c r="D6946" s="92"/>
      <c r="E6946" s="92" t="s">
        <v>1526</v>
      </c>
      <c r="F6946" s="184" t="s">
        <v>1583</v>
      </c>
      <c r="G6946" s="92" t="s">
        <v>1526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4013</v>
      </c>
      <c r="O6946" s="184" t="s">
        <v>4516</v>
      </c>
      <c r="P6946" s="93">
        <v>0.04</v>
      </c>
      <c r="Q6946" s="180"/>
      <c r="R6946" s="92" t="s">
        <v>4482</v>
      </c>
      <c r="S6946" s="125">
        <v>3467032.51</v>
      </c>
      <c r="T6946" s="96"/>
      <c r="U6946" s="125">
        <v>3467032.51</v>
      </c>
      <c r="V6946" s="96">
        <f t="shared" si="880"/>
        <v>0</v>
      </c>
      <c r="W6946" s="96">
        <f t="shared" ref="W6946:W6951" si="885">U6946/(1+P6946)</f>
        <v>3333685.1057692305</v>
      </c>
      <c r="X6946" s="96"/>
      <c r="Y6946" s="13">
        <f t="shared" si="874"/>
        <v>0</v>
      </c>
      <c r="Z6946" s="14">
        <f t="shared" si="879"/>
        <v>3333685.1057692305</v>
      </c>
      <c r="AA6946" s="13">
        <f t="shared" ref="AA6946:AA6951" si="886">U6946-W6946</f>
        <v>133347.40423076926</v>
      </c>
      <c r="AB6946" s="96">
        <f t="shared" si="872"/>
        <v>3467032.51</v>
      </c>
      <c r="AC6946" s="9">
        <v>5.5E-2</v>
      </c>
      <c r="AD6946" s="96"/>
      <c r="AE6946" s="65"/>
      <c r="AF6946" s="92"/>
      <c r="AG6946" s="126" t="s">
        <v>42</v>
      </c>
      <c r="AH6946" s="100">
        <v>0</v>
      </c>
      <c r="AI6946" t="e">
        <v>#N/A</v>
      </c>
    </row>
    <row r="6947" spans="1:35" s="188" customFormat="1" ht="14.25" hidden="1" customHeight="1">
      <c r="A6947" s="186">
        <v>43891</v>
      </c>
      <c r="B6947" s="92" t="s">
        <v>32</v>
      </c>
      <c r="C6947" s="92" t="s">
        <v>1516</v>
      </c>
      <c r="D6947" s="92"/>
      <c r="E6947" s="92" t="s">
        <v>1526</v>
      </c>
      <c r="F6947" s="92" t="s">
        <v>1526</v>
      </c>
      <c r="G6947" s="92" t="s">
        <v>1526</v>
      </c>
      <c r="H6947" s="92" t="s">
        <v>60</v>
      </c>
      <c r="I6947" s="92" t="s">
        <v>61</v>
      </c>
      <c r="J6947" s="92" t="s">
        <v>62</v>
      </c>
      <c r="K6947" s="92" t="s">
        <v>32</v>
      </c>
      <c r="L6947" s="92"/>
      <c r="M6947" s="92"/>
      <c r="N6947" s="92" t="s">
        <v>4013</v>
      </c>
      <c r="O6947" s="92" t="s">
        <v>4468</v>
      </c>
      <c r="P6947" s="93">
        <v>0</v>
      </c>
      <c r="Q6947" s="180"/>
      <c r="R6947" s="92" t="s">
        <v>4482</v>
      </c>
      <c r="S6947" s="125">
        <v>40183.609999999397</v>
      </c>
      <c r="T6947" s="96"/>
      <c r="U6947" s="96">
        <v>10546.349999999999</v>
      </c>
      <c r="V6947" s="96">
        <f t="shared" si="880"/>
        <v>29637.259999999398</v>
      </c>
      <c r="W6947" s="96">
        <f t="shared" si="885"/>
        <v>10546.349999999999</v>
      </c>
      <c r="X6947" s="96"/>
      <c r="Y6947" s="96">
        <f t="shared" si="874"/>
        <v>0</v>
      </c>
      <c r="Z6947" s="95">
        <f t="shared" si="879"/>
        <v>10546.349999999999</v>
      </c>
      <c r="AA6947" s="96">
        <f t="shared" si="886"/>
        <v>0</v>
      </c>
      <c r="AB6947" s="96">
        <f t="shared" si="872"/>
        <v>10546.349999999999</v>
      </c>
      <c r="AC6947" s="93">
        <v>5.5E-2</v>
      </c>
      <c r="AD6947" s="96"/>
      <c r="AE6947" s="92"/>
      <c r="AF6947" s="92"/>
      <c r="AG6947" s="126" t="s">
        <v>42</v>
      </c>
      <c r="AH6947" s="100">
        <v>0</v>
      </c>
      <c r="AI6947" s="188" t="e">
        <v>#N/A</v>
      </c>
    </row>
    <row r="6948" spans="1:35" s="188" customFormat="1" ht="14.25" hidden="1" customHeight="1">
      <c r="A6948" s="186">
        <v>43891</v>
      </c>
      <c r="B6948" s="92" t="s">
        <v>32</v>
      </c>
      <c r="C6948" s="92" t="s">
        <v>1516</v>
      </c>
      <c r="D6948" s="92"/>
      <c r="E6948" s="92" t="s">
        <v>1526</v>
      </c>
      <c r="F6948" s="92" t="s">
        <v>1526</v>
      </c>
      <c r="G6948" s="92" t="s">
        <v>1526</v>
      </c>
      <c r="H6948" s="92" t="s">
        <v>60</v>
      </c>
      <c r="I6948" s="92" t="s">
        <v>61</v>
      </c>
      <c r="J6948" s="92" t="s">
        <v>62</v>
      </c>
      <c r="K6948" s="92" t="s">
        <v>32</v>
      </c>
      <c r="L6948" s="92"/>
      <c r="M6948" s="92"/>
      <c r="N6948" s="92" t="s">
        <v>4013</v>
      </c>
      <c r="O6948" s="92" t="s">
        <v>4468</v>
      </c>
      <c r="P6948" s="93">
        <v>0.05</v>
      </c>
      <c r="Q6948" s="180"/>
      <c r="R6948" s="92" t="s">
        <v>4482</v>
      </c>
      <c r="S6948" s="125">
        <v>991.67999999999302</v>
      </c>
      <c r="T6948" s="96"/>
      <c r="U6948" s="96"/>
      <c r="V6948" s="96">
        <f t="shared" si="880"/>
        <v>991.67999999999302</v>
      </c>
      <c r="W6948" s="96">
        <f t="shared" si="885"/>
        <v>0</v>
      </c>
      <c r="X6948" s="96"/>
      <c r="Y6948" s="96">
        <f t="shared" si="874"/>
        <v>0</v>
      </c>
      <c r="Z6948" s="95">
        <f t="shared" si="879"/>
        <v>0</v>
      </c>
      <c r="AA6948" s="96">
        <f t="shared" si="886"/>
        <v>0</v>
      </c>
      <c r="AB6948" s="96">
        <f t="shared" si="872"/>
        <v>0</v>
      </c>
      <c r="AC6948" s="93">
        <v>5.5E-2</v>
      </c>
      <c r="AD6948" s="96"/>
      <c r="AE6948" s="92"/>
      <c r="AF6948" s="92"/>
      <c r="AG6948" s="126" t="s">
        <v>42</v>
      </c>
      <c r="AH6948" s="100">
        <v>0</v>
      </c>
      <c r="AI6948" s="188" t="e">
        <v>#N/A</v>
      </c>
    </row>
    <row r="6949" spans="1:35" s="188" customFormat="1" ht="14.25" hidden="1" customHeight="1">
      <c r="A6949" s="186">
        <v>43891</v>
      </c>
      <c r="B6949" s="92" t="s">
        <v>32</v>
      </c>
      <c r="C6949" s="92" t="s">
        <v>1516</v>
      </c>
      <c r="D6949" s="92"/>
      <c r="E6949" s="92" t="s">
        <v>1526</v>
      </c>
      <c r="F6949" s="92" t="s">
        <v>1526</v>
      </c>
      <c r="G6949" s="92" t="s">
        <v>1526</v>
      </c>
      <c r="H6949" s="92" t="s">
        <v>60</v>
      </c>
      <c r="I6949" s="92" t="s">
        <v>61</v>
      </c>
      <c r="J6949" s="92" t="s">
        <v>62</v>
      </c>
      <c r="K6949" s="92" t="s">
        <v>32</v>
      </c>
      <c r="L6949" s="92"/>
      <c r="M6949" s="92"/>
      <c r="N6949" s="92" t="s">
        <v>4013</v>
      </c>
      <c r="O6949" s="92" t="s">
        <v>4468</v>
      </c>
      <c r="P6949" s="93">
        <v>0.05</v>
      </c>
      <c r="Q6949" s="180"/>
      <c r="R6949" s="92" t="s">
        <v>4482</v>
      </c>
      <c r="S6949" s="125">
        <v>-31500</v>
      </c>
      <c r="T6949" s="96"/>
      <c r="U6949" s="96"/>
      <c r="V6949" s="96">
        <f t="shared" si="880"/>
        <v>-31500</v>
      </c>
      <c r="W6949" s="96">
        <f t="shared" si="885"/>
        <v>0</v>
      </c>
      <c r="X6949" s="96"/>
      <c r="Y6949" s="96">
        <f t="shared" si="874"/>
        <v>0</v>
      </c>
      <c r="Z6949" s="95">
        <f t="shared" si="879"/>
        <v>0</v>
      </c>
      <c r="AA6949" s="96">
        <f t="shared" si="886"/>
        <v>0</v>
      </c>
      <c r="AB6949" s="96">
        <f t="shared" si="872"/>
        <v>0</v>
      </c>
      <c r="AC6949" s="93">
        <v>5.5E-2</v>
      </c>
      <c r="AD6949" s="96"/>
      <c r="AE6949" s="92"/>
      <c r="AF6949" s="92"/>
      <c r="AG6949" s="126" t="s">
        <v>42</v>
      </c>
      <c r="AH6949" s="100">
        <v>0</v>
      </c>
      <c r="AI6949" s="188" t="e">
        <v>#N/A</v>
      </c>
    </row>
    <row r="6950" spans="1:35" s="188" customFormat="1" ht="14.25" hidden="1" customHeight="1">
      <c r="A6950" s="186">
        <v>43891</v>
      </c>
      <c r="B6950" s="92" t="s">
        <v>32</v>
      </c>
      <c r="C6950" s="92" t="s">
        <v>1516</v>
      </c>
      <c r="D6950" s="92"/>
      <c r="E6950" s="92" t="s">
        <v>1526</v>
      </c>
      <c r="F6950" s="92" t="s">
        <v>1526</v>
      </c>
      <c r="G6950" s="92" t="s">
        <v>1526</v>
      </c>
      <c r="H6950" s="92" t="s">
        <v>60</v>
      </c>
      <c r="I6950" s="92" t="s">
        <v>61</v>
      </c>
      <c r="J6950" s="92" t="s">
        <v>62</v>
      </c>
      <c r="K6950" s="92" t="s">
        <v>32</v>
      </c>
      <c r="L6950" s="92"/>
      <c r="M6950" s="92"/>
      <c r="N6950" s="92" t="s">
        <v>4013</v>
      </c>
      <c r="O6950" s="92" t="s">
        <v>4468</v>
      </c>
      <c r="P6950" s="93">
        <v>0</v>
      </c>
      <c r="Q6950" s="180"/>
      <c r="R6950" s="92" t="s">
        <v>4482</v>
      </c>
      <c r="S6950" s="125">
        <v>37367.300000000003</v>
      </c>
      <c r="T6950" s="96"/>
      <c r="U6950" s="96"/>
      <c r="V6950" s="96">
        <f t="shared" si="880"/>
        <v>37367.300000000003</v>
      </c>
      <c r="W6950" s="96">
        <f t="shared" si="885"/>
        <v>0</v>
      </c>
      <c r="X6950" s="96"/>
      <c r="Y6950" s="96">
        <f t="shared" si="874"/>
        <v>0</v>
      </c>
      <c r="Z6950" s="95">
        <f t="shared" si="879"/>
        <v>0</v>
      </c>
      <c r="AA6950" s="96">
        <f t="shared" si="886"/>
        <v>0</v>
      </c>
      <c r="AB6950" s="96">
        <f t="shared" si="872"/>
        <v>0</v>
      </c>
      <c r="AC6950" s="93">
        <v>5.5E-2</v>
      </c>
      <c r="AD6950" s="96"/>
      <c r="AE6950" s="92"/>
      <c r="AF6950" s="92"/>
      <c r="AG6950" s="126" t="s">
        <v>42</v>
      </c>
      <c r="AH6950" s="100">
        <v>0</v>
      </c>
      <c r="AI6950" s="188" t="e">
        <v>#N/A</v>
      </c>
    </row>
    <row r="6951" spans="1:35" s="188" customFormat="1" ht="14.25" hidden="1" customHeight="1">
      <c r="A6951" s="186">
        <v>43891</v>
      </c>
      <c r="B6951" s="92" t="s">
        <v>32</v>
      </c>
      <c r="C6951" s="92" t="s">
        <v>1516</v>
      </c>
      <c r="D6951" s="92"/>
      <c r="E6951" s="92" t="s">
        <v>1526</v>
      </c>
      <c r="F6951" s="92" t="s">
        <v>1526</v>
      </c>
      <c r="G6951" s="92" t="s">
        <v>1526</v>
      </c>
      <c r="H6951" s="92" t="s">
        <v>60</v>
      </c>
      <c r="I6951" s="92" t="s">
        <v>61</v>
      </c>
      <c r="J6951" s="92" t="s">
        <v>62</v>
      </c>
      <c r="K6951" s="92" t="s">
        <v>32</v>
      </c>
      <c r="L6951" s="92"/>
      <c r="M6951" s="92"/>
      <c r="N6951" s="92" t="s">
        <v>4013</v>
      </c>
      <c r="O6951" s="92" t="s">
        <v>4468</v>
      </c>
      <c r="P6951" s="93">
        <v>0.05</v>
      </c>
      <c r="Q6951" s="180"/>
      <c r="R6951" s="92" t="s">
        <v>4482</v>
      </c>
      <c r="S6951" s="125">
        <v>11568.01</v>
      </c>
      <c r="T6951" s="96"/>
      <c r="U6951" s="96">
        <v>2622.62</v>
      </c>
      <c r="V6951" s="96">
        <f t="shared" si="880"/>
        <v>8945.39</v>
      </c>
      <c r="W6951" s="96">
        <f t="shared" si="885"/>
        <v>2497.7333333333331</v>
      </c>
      <c r="X6951" s="96"/>
      <c r="Y6951" s="96">
        <f t="shared" si="874"/>
        <v>0</v>
      </c>
      <c r="Z6951" s="95">
        <f t="shared" si="879"/>
        <v>2497.7333333333331</v>
      </c>
      <c r="AA6951" s="96">
        <f t="shared" si="886"/>
        <v>124.88666666666677</v>
      </c>
      <c r="AB6951" s="96">
        <f t="shared" si="872"/>
        <v>2622.62</v>
      </c>
      <c r="AC6951" s="93">
        <v>5.5E-2</v>
      </c>
      <c r="AD6951" s="96"/>
      <c r="AE6951" s="92"/>
      <c r="AF6951" s="92"/>
      <c r="AG6951" s="126" t="s">
        <v>42</v>
      </c>
      <c r="AH6951" s="100">
        <v>0</v>
      </c>
      <c r="AI6951" s="188" t="e">
        <v>#N/A</v>
      </c>
    </row>
    <row r="6952" spans="1:35" ht="14.25" hidden="1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3713</v>
      </c>
      <c r="F6952" s="65" t="s">
        <v>3713</v>
      </c>
      <c r="G6952" s="65" t="s">
        <v>3713</v>
      </c>
      <c r="H6952" s="65" t="s">
        <v>36</v>
      </c>
      <c r="I6952" s="65" t="s">
        <v>3710</v>
      </c>
      <c r="J6952" s="65" t="s">
        <v>3323</v>
      </c>
      <c r="K6952" s="65" t="s">
        <v>32</v>
      </c>
      <c r="L6952" s="65" t="s">
        <v>3367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3974</v>
      </c>
      <c r="S6952" s="122">
        <v>0</v>
      </c>
      <c r="T6952" s="13"/>
      <c r="U6952" s="13">
        <v>21894.589999999997</v>
      </c>
      <c r="V6952" s="13">
        <f t="shared" si="880"/>
        <v>-21894.589999999997</v>
      </c>
      <c r="W6952" s="13">
        <f t="shared" si="876"/>
        <v>21894.589999999997</v>
      </c>
      <c r="X6952" s="13"/>
      <c r="Y6952" s="13">
        <f t="shared" si="874"/>
        <v>0</v>
      </c>
      <c r="Z6952" s="14">
        <f t="shared" si="879"/>
        <v>21894.589999999997</v>
      </c>
      <c r="AA6952" s="13">
        <f t="shared" ref="AA6952:AA7015" si="887">U6952-W6952</f>
        <v>0</v>
      </c>
      <c r="AB6952" s="13">
        <f t="shared" si="872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hidden="1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3974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6"/>
        <v>269.79000000000002</v>
      </c>
      <c r="X6953" s="13"/>
      <c r="Y6953" s="13">
        <f t="shared" si="874"/>
        <v>0</v>
      </c>
      <c r="Z6953" s="14">
        <f t="shared" si="879"/>
        <v>269.79000000000002</v>
      </c>
      <c r="AA6953" s="13">
        <f t="shared" si="887"/>
        <v>0</v>
      </c>
      <c r="AB6953" s="13">
        <f t="shared" si="872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hidden="1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4032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4286</v>
      </c>
      <c r="R6954" s="65" t="s">
        <v>3752</v>
      </c>
      <c r="S6954" s="13">
        <v>0</v>
      </c>
      <c r="T6954" s="13"/>
      <c r="U6954" s="13">
        <v>41224.179999999993</v>
      </c>
      <c r="V6954" s="13">
        <f t="shared" ref="V6954:V7017" si="888">S6954+T6954-U6954</f>
        <v>-41224.179999999993</v>
      </c>
      <c r="W6954" s="13">
        <f t="shared" si="876"/>
        <v>40023.475728155332</v>
      </c>
      <c r="X6954" s="13"/>
      <c r="Y6954" s="13">
        <f t="shared" si="874"/>
        <v>0</v>
      </c>
      <c r="Z6954" s="14">
        <f t="shared" si="879"/>
        <v>40023.475728155332</v>
      </c>
      <c r="AA6954" s="13">
        <f t="shared" si="887"/>
        <v>1200.704271844661</v>
      </c>
      <c r="AB6954" s="13">
        <f t="shared" si="872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3264</v>
      </c>
      <c r="AI6954" t="e">
        <v>#N/A</v>
      </c>
    </row>
    <row r="6955" spans="1:35" ht="14.25" hidden="1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2838</v>
      </c>
      <c r="I6955" s="65" t="s">
        <v>2839</v>
      </c>
      <c r="J6955" s="65" t="s">
        <v>2840</v>
      </c>
      <c r="K6955" s="65" t="s">
        <v>32</v>
      </c>
      <c r="L6955" s="65" t="s">
        <v>2906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8"/>
        <v>0</v>
      </c>
      <c r="W6955" s="13">
        <f t="shared" ref="W6955:W6983" si="889">U6955*(1+AH6955)/(1+AH6955+P6955)</f>
        <v>0</v>
      </c>
      <c r="X6955" s="13"/>
      <c r="Y6955" s="13">
        <f t="shared" si="874"/>
        <v>0</v>
      </c>
      <c r="Z6955" s="14">
        <f t="shared" si="879"/>
        <v>0</v>
      </c>
      <c r="AA6955" s="13">
        <f t="shared" si="887"/>
        <v>0</v>
      </c>
      <c r="AB6955" s="13">
        <f t="shared" si="872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hidden="1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3403</v>
      </c>
      <c r="F6956" s="65" t="s">
        <v>3403</v>
      </c>
      <c r="G6956" s="65" t="s">
        <v>3403</v>
      </c>
      <c r="H6956" s="65" t="s">
        <v>2838</v>
      </c>
      <c r="I6956" s="65" t="s">
        <v>2839</v>
      </c>
      <c r="J6956" s="65" t="s">
        <v>2840</v>
      </c>
      <c r="K6956" s="65" t="s">
        <v>32</v>
      </c>
      <c r="L6956" s="65" t="s">
        <v>3403</v>
      </c>
      <c r="M6956" s="65"/>
      <c r="N6956" s="65" t="s">
        <v>57</v>
      </c>
      <c r="O6956" s="65" t="s">
        <v>41</v>
      </c>
      <c r="P6956" s="9">
        <v>0.03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8"/>
        <v>48137.56</v>
      </c>
      <c r="W6956" s="13">
        <f t="shared" si="889"/>
        <v>1867.2427184466017</v>
      </c>
      <c r="X6956" s="13"/>
      <c r="Y6956" s="13">
        <f t="shared" si="874"/>
        <v>0</v>
      </c>
      <c r="Z6956" s="14">
        <f t="shared" si="879"/>
        <v>1867.2427184466017</v>
      </c>
      <c r="AA6956" s="13">
        <f t="shared" si="887"/>
        <v>56.017281553398107</v>
      </c>
      <c r="AB6956" s="13">
        <f t="shared" si="872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hidden="1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2887</v>
      </c>
      <c r="F6957" s="65" t="s">
        <v>2887</v>
      </c>
      <c r="G6957" s="65" t="s">
        <v>2887</v>
      </c>
      <c r="H6957" s="65" t="s">
        <v>2838</v>
      </c>
      <c r="I6957" s="65" t="s">
        <v>2839</v>
      </c>
      <c r="J6957" s="65" t="s">
        <v>2840</v>
      </c>
      <c r="K6957" s="65" t="s">
        <v>32</v>
      </c>
      <c r="L6957" s="65" t="s">
        <v>2887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8"/>
        <v>359859.74</v>
      </c>
      <c r="W6957" s="13">
        <f t="shared" si="889"/>
        <v>0</v>
      </c>
      <c r="X6957" s="13"/>
      <c r="Y6957" s="13">
        <f t="shared" si="874"/>
        <v>0</v>
      </c>
      <c r="Z6957" s="14">
        <f t="shared" si="879"/>
        <v>0</v>
      </c>
      <c r="AA6957" s="13">
        <f t="shared" si="887"/>
        <v>0</v>
      </c>
      <c r="AB6957" s="13">
        <f t="shared" si="872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hidden="1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2848</v>
      </c>
      <c r="F6958" s="27" t="s">
        <v>4493</v>
      </c>
      <c r="G6958" s="65" t="s">
        <v>2848</v>
      </c>
      <c r="H6958" s="65" t="s">
        <v>2838</v>
      </c>
      <c r="I6958" s="65" t="s">
        <v>2839</v>
      </c>
      <c r="J6958" s="65" t="s">
        <v>2840</v>
      </c>
      <c r="K6958" s="65" t="s">
        <v>32</v>
      </c>
      <c r="L6958" s="65" t="s">
        <v>2849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8"/>
        <v>37275.72</v>
      </c>
      <c r="W6958" s="13">
        <f t="shared" si="889"/>
        <v>0</v>
      </c>
      <c r="X6958" s="13"/>
      <c r="Y6958" s="13">
        <f t="shared" si="874"/>
        <v>0</v>
      </c>
      <c r="Z6958" s="14">
        <f t="shared" si="879"/>
        <v>0</v>
      </c>
      <c r="AA6958" s="13">
        <f t="shared" si="887"/>
        <v>0</v>
      </c>
      <c r="AB6958" s="13">
        <f t="shared" si="872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hidden="1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1887</v>
      </c>
      <c r="F6959" s="65" t="s">
        <v>1888</v>
      </c>
      <c r="G6959" s="65" t="s">
        <v>1887</v>
      </c>
      <c r="H6959" s="65" t="s">
        <v>2838</v>
      </c>
      <c r="I6959" s="65" t="s">
        <v>2839</v>
      </c>
      <c r="J6959" s="65" t="s">
        <v>2840</v>
      </c>
      <c r="K6959" s="65" t="s">
        <v>32</v>
      </c>
      <c r="L6959" s="65" t="s">
        <v>1887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8"/>
        <v>3246198.5500000007</v>
      </c>
      <c r="W6959" s="13">
        <f t="shared" si="889"/>
        <v>5666149.518175181</v>
      </c>
      <c r="X6959" s="13"/>
      <c r="Y6959" s="13">
        <f t="shared" si="874"/>
        <v>0</v>
      </c>
      <c r="Z6959" s="14">
        <f t="shared" si="879"/>
        <v>5666149.518175181</v>
      </c>
      <c r="AA6959" s="13">
        <f t="shared" si="887"/>
        <v>170410.51182481833</v>
      </c>
      <c r="AB6959" s="13">
        <f t="shared" si="872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4368</v>
      </c>
      <c r="AI6959" t="e">
        <v>#N/A</v>
      </c>
    </row>
    <row r="6960" spans="1:35" ht="14.25" hidden="1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2864</v>
      </c>
      <c r="F6960" s="65" t="s">
        <v>2864</v>
      </c>
      <c r="G6960" s="65" t="s">
        <v>2864</v>
      </c>
      <c r="H6960" s="65" t="s">
        <v>2838</v>
      </c>
      <c r="I6960" s="65" t="s">
        <v>2839</v>
      </c>
      <c r="J6960" s="65" t="s">
        <v>2840</v>
      </c>
      <c r="K6960" s="65" t="s">
        <v>32</v>
      </c>
      <c r="L6960" s="65" t="s">
        <v>2865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8"/>
        <v>20000</v>
      </c>
      <c r="W6960" s="13">
        <f t="shared" si="889"/>
        <v>0</v>
      </c>
      <c r="X6960" s="13"/>
      <c r="Y6960" s="13">
        <f t="shared" si="874"/>
        <v>0</v>
      </c>
      <c r="Z6960" s="14">
        <f t="shared" si="879"/>
        <v>0</v>
      </c>
      <c r="AA6960" s="13">
        <f t="shared" si="887"/>
        <v>0</v>
      </c>
      <c r="AB6960" s="13">
        <f t="shared" si="872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hidden="1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2864</v>
      </c>
      <c r="F6961" s="65" t="s">
        <v>2864</v>
      </c>
      <c r="G6961" s="65" t="s">
        <v>2864</v>
      </c>
      <c r="H6961" s="65" t="s">
        <v>2838</v>
      </c>
      <c r="I6961" s="65" t="s">
        <v>2839</v>
      </c>
      <c r="J6961" s="65" t="s">
        <v>2840</v>
      </c>
      <c r="K6961" s="65" t="s">
        <v>32</v>
      </c>
      <c r="L6961" s="65" t="s">
        <v>2865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8"/>
        <v>523011.18999999989</v>
      </c>
      <c r="W6961" s="13">
        <f t="shared" si="889"/>
        <v>23.864821428571425</v>
      </c>
      <c r="X6961" s="13"/>
      <c r="Y6961" s="13">
        <f t="shared" si="874"/>
        <v>0</v>
      </c>
      <c r="Z6961" s="14">
        <f t="shared" si="879"/>
        <v>23.864821428571425</v>
      </c>
      <c r="AA6961" s="13">
        <f t="shared" si="887"/>
        <v>1.1151785714285722</v>
      </c>
      <c r="AB6961" s="13">
        <f t="shared" ref="AB6961:AB7024" si="890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hidden="1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2864</v>
      </c>
      <c r="F6962" s="65" t="s">
        <v>2864</v>
      </c>
      <c r="G6962" s="65" t="s">
        <v>2864</v>
      </c>
      <c r="H6962" s="65" t="s">
        <v>2838</v>
      </c>
      <c r="I6962" s="65" t="s">
        <v>2839</v>
      </c>
      <c r="J6962" s="65" t="s">
        <v>2840</v>
      </c>
      <c r="K6962" s="65" t="s">
        <v>32</v>
      </c>
      <c r="L6962" s="65" t="s">
        <v>2865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8"/>
        <v>105281.44</v>
      </c>
      <c r="W6962" s="13">
        <f t="shared" si="889"/>
        <v>0</v>
      </c>
      <c r="X6962" s="13"/>
      <c r="Y6962" s="13">
        <f t="shared" si="874"/>
        <v>0</v>
      </c>
      <c r="Z6962" s="14">
        <f t="shared" si="879"/>
        <v>0</v>
      </c>
      <c r="AA6962" s="13">
        <f t="shared" si="887"/>
        <v>0</v>
      </c>
      <c r="AB6962" s="13">
        <f t="shared" si="890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hidden="1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4369</v>
      </c>
      <c r="G6963" s="65" t="s">
        <v>542</v>
      </c>
      <c r="H6963" s="65" t="s">
        <v>2838</v>
      </c>
      <c r="I6963" s="65" t="s">
        <v>2839</v>
      </c>
      <c r="J6963" s="65" t="s">
        <v>2840</v>
      </c>
      <c r="K6963" s="65" t="s">
        <v>32</v>
      </c>
      <c r="L6963" s="65" t="s">
        <v>1737</v>
      </c>
      <c r="M6963" s="65"/>
      <c r="N6963" s="65" t="s">
        <v>57</v>
      </c>
      <c r="O6963" s="29" t="s">
        <v>4510</v>
      </c>
      <c r="P6963" s="28">
        <v>5.5E-2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8"/>
        <v>97062.19</v>
      </c>
      <c r="W6963" s="13">
        <f t="shared" si="889"/>
        <v>43542.947867298579</v>
      </c>
      <c r="X6963" s="13"/>
      <c r="Y6963" s="13">
        <f t="shared" si="874"/>
        <v>0</v>
      </c>
      <c r="Z6963" s="14">
        <f t="shared" si="879"/>
        <v>43542.947867298579</v>
      </c>
      <c r="AA6963" s="13">
        <f t="shared" si="887"/>
        <v>2394.8621327014189</v>
      </c>
      <c r="AB6963" s="13">
        <f t="shared" si="890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3264</v>
      </c>
      <c r="AI6963" t="e">
        <v>#N/A</v>
      </c>
    </row>
    <row r="6964" spans="1:35" ht="14.25" hidden="1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4369</v>
      </c>
      <c r="G6964" s="65" t="s">
        <v>542</v>
      </c>
      <c r="H6964" s="65" t="s">
        <v>2838</v>
      </c>
      <c r="I6964" s="65" t="s">
        <v>2839</v>
      </c>
      <c r="J6964" s="65" t="s">
        <v>2840</v>
      </c>
      <c r="K6964" s="65" t="s">
        <v>32</v>
      </c>
      <c r="L6964" s="65" t="s">
        <v>1737</v>
      </c>
      <c r="M6964" s="65"/>
      <c r="N6964" s="65" t="s">
        <v>57</v>
      </c>
      <c r="O6964" s="29" t="s">
        <v>4510</v>
      </c>
      <c r="P6964" s="28">
        <v>5.5E-2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8"/>
        <v>0</v>
      </c>
      <c r="W6964" s="13">
        <f t="shared" si="889"/>
        <v>157238.82464454978</v>
      </c>
      <c r="X6964" s="13"/>
      <c r="Y6964" s="13">
        <f t="shared" si="874"/>
        <v>0</v>
      </c>
      <c r="Z6964" s="14">
        <f t="shared" si="879"/>
        <v>157238.82464454978</v>
      </c>
      <c r="AA6964" s="13">
        <f t="shared" si="887"/>
        <v>8648.135355450213</v>
      </c>
      <c r="AB6964" s="13">
        <f t="shared" si="890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hidden="1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1732</v>
      </c>
      <c r="F6965" s="65" t="s">
        <v>2845</v>
      </c>
      <c r="G6965" s="65" t="s">
        <v>1732</v>
      </c>
      <c r="H6965" s="65" t="s">
        <v>2838</v>
      </c>
      <c r="I6965" s="65" t="s">
        <v>2839</v>
      </c>
      <c r="J6965" s="65" t="s">
        <v>2840</v>
      </c>
      <c r="K6965" s="65" t="s">
        <v>32</v>
      </c>
      <c r="L6965" s="65" t="s">
        <v>1734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8"/>
        <v>5299458.84</v>
      </c>
      <c r="W6965" s="13">
        <f t="shared" si="889"/>
        <v>26492801.128197547</v>
      </c>
      <c r="X6965" s="13"/>
      <c r="Y6965" s="13">
        <f t="shared" si="874"/>
        <v>0</v>
      </c>
      <c r="Z6965" s="14">
        <f t="shared" si="879"/>
        <v>26492801.128197547</v>
      </c>
      <c r="AA6965" s="13">
        <f t="shared" si="887"/>
        <v>1071939.491802454</v>
      </c>
      <c r="AB6965" s="13">
        <f t="shared" si="890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4370</v>
      </c>
      <c r="AI6965" t="e">
        <v>#N/A</v>
      </c>
    </row>
    <row r="6966" spans="1:35" ht="14.25" hidden="1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4371</v>
      </c>
      <c r="F6966" s="65" t="s">
        <v>4371</v>
      </c>
      <c r="G6966" s="65" t="s">
        <v>4371</v>
      </c>
      <c r="H6966" s="65" t="s">
        <v>2838</v>
      </c>
      <c r="I6966" s="65" t="s">
        <v>2839</v>
      </c>
      <c r="J6966" s="65" t="s">
        <v>2840</v>
      </c>
      <c r="K6966" s="65" t="s">
        <v>32</v>
      </c>
      <c r="L6966" s="65" t="s">
        <v>1734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8"/>
        <v>10404.620000000001</v>
      </c>
      <c r="W6966" s="13">
        <f t="shared" si="889"/>
        <v>0</v>
      </c>
      <c r="X6966" s="13"/>
      <c r="Y6966" s="13">
        <f t="shared" si="874"/>
        <v>0</v>
      </c>
      <c r="Z6966" s="14">
        <f t="shared" si="879"/>
        <v>0</v>
      </c>
      <c r="AA6966" s="13">
        <f t="shared" si="887"/>
        <v>0</v>
      </c>
      <c r="AB6966" s="13">
        <f t="shared" si="890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4370</v>
      </c>
      <c r="AI6966" t="e">
        <v>#N/A</v>
      </c>
    </row>
    <row r="6967" spans="1:35" ht="14.25" hidden="1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1732</v>
      </c>
      <c r="F6967" s="65" t="s">
        <v>2844</v>
      </c>
      <c r="G6967" s="65" t="s">
        <v>1732</v>
      </c>
      <c r="H6967" s="65" t="s">
        <v>2838</v>
      </c>
      <c r="I6967" s="65" t="s">
        <v>2839</v>
      </c>
      <c r="J6967" s="65" t="s">
        <v>2840</v>
      </c>
      <c r="K6967" s="65" t="s">
        <v>32</v>
      </c>
      <c r="L6967" s="65" t="s">
        <v>1734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8"/>
        <v>712602.61724137911</v>
      </c>
      <c r="W6967" s="13">
        <f t="shared" si="889"/>
        <v>645507.03749999986</v>
      </c>
      <c r="X6967" s="13"/>
      <c r="Y6967" s="13">
        <f t="shared" si="874"/>
        <v>0</v>
      </c>
      <c r="Z6967" s="14">
        <f t="shared" si="879"/>
        <v>645507.03749999986</v>
      </c>
      <c r="AA6967" s="13">
        <f t="shared" si="887"/>
        <v>29792.632500000065</v>
      </c>
      <c r="AB6967" s="13">
        <f t="shared" si="890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4370</v>
      </c>
      <c r="AI6967" t="e">
        <v>#N/A</v>
      </c>
    </row>
    <row r="6968" spans="1:35" ht="14.25" hidden="1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1732</v>
      </c>
      <c r="F6968" s="65" t="s">
        <v>2844</v>
      </c>
      <c r="G6968" s="65" t="s">
        <v>1732</v>
      </c>
      <c r="H6968" s="65" t="s">
        <v>2838</v>
      </c>
      <c r="I6968" s="65" t="s">
        <v>2839</v>
      </c>
      <c r="J6968" s="65" t="s">
        <v>2840</v>
      </c>
      <c r="K6968" s="65" t="s">
        <v>32</v>
      </c>
      <c r="L6968" s="65" t="s">
        <v>1734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311551.69724137936</v>
      </c>
      <c r="T6968" s="13"/>
      <c r="U6968" s="13">
        <v>0</v>
      </c>
      <c r="V6968" s="13">
        <f t="shared" si="888"/>
        <v>311551.69724137936</v>
      </c>
      <c r="W6968" s="13">
        <f t="shared" si="889"/>
        <v>0</v>
      </c>
      <c r="X6968" s="13"/>
      <c r="Y6968" s="13">
        <f t="shared" si="874"/>
        <v>0</v>
      </c>
      <c r="Z6968" s="14">
        <f t="shared" si="879"/>
        <v>0</v>
      </c>
      <c r="AA6968" s="13">
        <f t="shared" si="887"/>
        <v>0</v>
      </c>
      <c r="AB6968" s="13">
        <f t="shared" si="890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hidden="1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1732</v>
      </c>
      <c r="F6969" s="65" t="s">
        <v>2846</v>
      </c>
      <c r="G6969" s="65" t="s">
        <v>1732</v>
      </c>
      <c r="H6969" s="65" t="s">
        <v>2838</v>
      </c>
      <c r="I6969" s="65" t="s">
        <v>2839</v>
      </c>
      <c r="J6969" s="65" t="s">
        <v>2840</v>
      </c>
      <c r="K6969" s="65" t="s">
        <v>32</v>
      </c>
      <c r="L6969" s="65" t="s">
        <v>1734</v>
      </c>
      <c r="M6969" s="65"/>
      <c r="N6969" s="65" t="s">
        <v>108</v>
      </c>
      <c r="O6969" s="65" t="s">
        <v>3656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8"/>
        <v>0</v>
      </c>
      <c r="W6969" s="13">
        <f t="shared" si="889"/>
        <v>2443815.3702462479</v>
      </c>
      <c r="X6969" s="13"/>
      <c r="Y6969" s="13">
        <f t="shared" si="874"/>
        <v>0</v>
      </c>
      <c r="Z6969" s="14">
        <f t="shared" si="879"/>
        <v>2443815.3702462479</v>
      </c>
      <c r="AA6969" s="13">
        <f t="shared" si="887"/>
        <v>97382.339753752109</v>
      </c>
      <c r="AB6969" s="13">
        <f t="shared" si="890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4372</v>
      </c>
      <c r="AI6969" t="e">
        <v>#N/A</v>
      </c>
    </row>
    <row r="6970" spans="1:35" ht="14.25" hidden="1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1732</v>
      </c>
      <c r="F6970" s="65" t="s">
        <v>2846</v>
      </c>
      <c r="G6970" s="65" t="s">
        <v>1732</v>
      </c>
      <c r="H6970" s="65" t="s">
        <v>2838</v>
      </c>
      <c r="I6970" s="65" t="s">
        <v>2839</v>
      </c>
      <c r="J6970" s="65" t="s">
        <v>2840</v>
      </c>
      <c r="K6970" s="65" t="s">
        <v>32</v>
      </c>
      <c r="L6970" s="65" t="s">
        <v>1734</v>
      </c>
      <c r="M6970" s="65"/>
      <c r="N6970" s="65" t="s">
        <v>108</v>
      </c>
      <c r="O6970" s="65" t="s">
        <v>3656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8"/>
        <v>2877528.21</v>
      </c>
      <c r="W6970" s="13">
        <f t="shared" si="889"/>
        <v>695569.61234602868</v>
      </c>
      <c r="X6970" s="13"/>
      <c r="Y6970" s="13">
        <f t="shared" si="874"/>
        <v>0</v>
      </c>
      <c r="Z6970" s="14">
        <f t="shared" si="879"/>
        <v>695569.61234602868</v>
      </c>
      <c r="AA6970" s="13">
        <f t="shared" si="887"/>
        <v>26902.177653971361</v>
      </c>
      <c r="AB6970" s="13">
        <f t="shared" si="890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hidden="1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2838</v>
      </c>
      <c r="I6971" s="65" t="s">
        <v>2839</v>
      </c>
      <c r="J6971" s="65" t="s">
        <v>2840</v>
      </c>
      <c r="K6971" s="65" t="s">
        <v>32</v>
      </c>
      <c r="L6971" s="65" t="s">
        <v>2879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8"/>
        <v>10293.98</v>
      </c>
      <c r="W6971" s="13">
        <f t="shared" si="889"/>
        <v>0</v>
      </c>
      <c r="X6971" s="13"/>
      <c r="Y6971" s="13">
        <f t="shared" si="874"/>
        <v>0</v>
      </c>
      <c r="Z6971" s="14">
        <f t="shared" si="879"/>
        <v>0</v>
      </c>
      <c r="AA6971" s="13">
        <f t="shared" si="887"/>
        <v>0</v>
      </c>
      <c r="AB6971" s="13">
        <f t="shared" si="890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hidden="1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2838</v>
      </c>
      <c r="I6972" s="65" t="s">
        <v>2839</v>
      </c>
      <c r="J6972" s="65" t="s">
        <v>2840</v>
      </c>
      <c r="K6972" s="65" t="s">
        <v>32</v>
      </c>
      <c r="L6972" s="65" t="s">
        <v>2879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8"/>
        <v>234649.4</v>
      </c>
      <c r="W6972" s="13">
        <f t="shared" si="889"/>
        <v>0</v>
      </c>
      <c r="X6972" s="13"/>
      <c r="Y6972" s="13">
        <f t="shared" si="874"/>
        <v>0</v>
      </c>
      <c r="Z6972" s="14">
        <f t="shared" si="879"/>
        <v>0</v>
      </c>
      <c r="AA6972" s="13">
        <f t="shared" si="887"/>
        <v>0</v>
      </c>
      <c r="AB6972" s="13">
        <f t="shared" si="890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hidden="1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2838</v>
      </c>
      <c r="I6973" s="65" t="s">
        <v>2839</v>
      </c>
      <c r="J6973" s="65" t="s">
        <v>2840</v>
      </c>
      <c r="K6973" s="65" t="s">
        <v>32</v>
      </c>
      <c r="L6973" s="65" t="s">
        <v>2860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8"/>
        <v>818877.08999999985</v>
      </c>
      <c r="W6973" s="13">
        <f t="shared" si="889"/>
        <v>1428396.77</v>
      </c>
      <c r="X6973" s="13"/>
      <c r="Y6973" s="13">
        <f t="shared" si="874"/>
        <v>0</v>
      </c>
      <c r="Z6973" s="14">
        <f t="shared" si="879"/>
        <v>1428396.77</v>
      </c>
      <c r="AA6973" s="13">
        <f t="shared" si="887"/>
        <v>0</v>
      </c>
      <c r="AB6973" s="13">
        <f t="shared" si="890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3264</v>
      </c>
      <c r="AI6973" t="e">
        <v>#N/A</v>
      </c>
    </row>
    <row r="6974" spans="1:35" ht="14.25" hidden="1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2838</v>
      </c>
      <c r="I6974" s="65" t="s">
        <v>2839</v>
      </c>
      <c r="J6974" s="65" t="s">
        <v>2840</v>
      </c>
      <c r="K6974" s="65" t="s">
        <v>32</v>
      </c>
      <c r="L6974" s="65" t="s">
        <v>2860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8"/>
        <v>1411664.5100000002</v>
      </c>
      <c r="W6974" s="13">
        <f t="shared" si="889"/>
        <v>2725641.6599999997</v>
      </c>
      <c r="X6974" s="13"/>
      <c r="Y6974" s="13">
        <f t="shared" si="874"/>
        <v>0</v>
      </c>
      <c r="Z6974" s="14">
        <f t="shared" si="879"/>
        <v>2725641.6599999997</v>
      </c>
      <c r="AA6974" s="13">
        <f t="shared" si="887"/>
        <v>0</v>
      </c>
      <c r="AB6974" s="13">
        <f t="shared" si="890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3264</v>
      </c>
      <c r="AI6974" t="e">
        <v>#N/A</v>
      </c>
    </row>
    <row r="6975" spans="1:35" ht="14.25" hidden="1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2866</v>
      </c>
      <c r="F6975" s="65" t="s">
        <v>2866</v>
      </c>
      <c r="G6975" s="65" t="s">
        <v>2866</v>
      </c>
      <c r="H6975" s="65" t="s">
        <v>2838</v>
      </c>
      <c r="I6975" s="65" t="s">
        <v>2839</v>
      </c>
      <c r="J6975" s="65" t="s">
        <v>2840</v>
      </c>
      <c r="K6975" s="65" t="s">
        <v>32</v>
      </c>
      <c r="L6975" s="65" t="s">
        <v>2867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8"/>
        <v>192376.75</v>
      </c>
      <c r="W6975" s="13">
        <f t="shared" si="889"/>
        <v>213226.45631067961</v>
      </c>
      <c r="X6975" s="13"/>
      <c r="Y6975" s="13">
        <f t="shared" si="874"/>
        <v>0</v>
      </c>
      <c r="Z6975" s="14">
        <f t="shared" si="879"/>
        <v>213226.45631067961</v>
      </c>
      <c r="AA6975" s="13">
        <f t="shared" si="887"/>
        <v>6396.7936893203878</v>
      </c>
      <c r="AB6975" s="13">
        <f t="shared" si="890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3264</v>
      </c>
      <c r="AI6975" t="e">
        <v>#N/A</v>
      </c>
    </row>
    <row r="6976" spans="1:35" ht="14.25" hidden="1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2866</v>
      </c>
      <c r="F6976" s="65" t="s">
        <v>2866</v>
      </c>
      <c r="G6976" s="65" t="s">
        <v>2866</v>
      </c>
      <c r="H6976" s="65" t="s">
        <v>2838</v>
      </c>
      <c r="I6976" s="65" t="s">
        <v>2839</v>
      </c>
      <c r="J6976" s="65" t="s">
        <v>2840</v>
      </c>
      <c r="K6976" s="65" t="s">
        <v>32</v>
      </c>
      <c r="L6976" s="65" t="s">
        <v>2867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8"/>
        <v>0</v>
      </c>
      <c r="W6976" s="13">
        <f t="shared" si="889"/>
        <v>170040.3</v>
      </c>
      <c r="X6976" s="13"/>
      <c r="Y6976" s="13">
        <f t="shared" si="874"/>
        <v>0</v>
      </c>
      <c r="Z6976" s="14">
        <f t="shared" si="879"/>
        <v>170040.3</v>
      </c>
      <c r="AA6976" s="13">
        <f t="shared" si="887"/>
        <v>0</v>
      </c>
      <c r="AB6976" s="13">
        <f t="shared" si="890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hidden="1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2966</v>
      </c>
      <c r="F6977" s="65" t="s">
        <v>4373</v>
      </c>
      <c r="G6977" s="65" t="s">
        <v>2966</v>
      </c>
      <c r="H6977" s="65" t="s">
        <v>2838</v>
      </c>
      <c r="I6977" s="65" t="s">
        <v>2839</v>
      </c>
      <c r="J6977" s="65" t="s">
        <v>2840</v>
      </c>
      <c r="K6977" s="65" t="s">
        <v>32</v>
      </c>
      <c r="L6977" s="65" t="s">
        <v>2966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8"/>
        <v>20119.849999999999</v>
      </c>
      <c r="W6977" s="13">
        <f t="shared" si="889"/>
        <v>466.1650485436893</v>
      </c>
      <c r="X6977" s="13"/>
      <c r="Y6977" s="13">
        <f t="shared" si="874"/>
        <v>0</v>
      </c>
      <c r="Z6977" s="14">
        <f t="shared" si="879"/>
        <v>466.1650485436893</v>
      </c>
      <c r="AA6977" s="13">
        <f t="shared" si="887"/>
        <v>13.984951456310682</v>
      </c>
      <c r="AB6977" s="13">
        <f t="shared" si="890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3264</v>
      </c>
      <c r="AI6977" t="e">
        <v>#N/A</v>
      </c>
    </row>
    <row r="6978" spans="1:35" ht="14.25" hidden="1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1683</v>
      </c>
      <c r="F6978" s="65" t="s">
        <v>2837</v>
      </c>
      <c r="G6978" s="65" t="s">
        <v>1683</v>
      </c>
      <c r="H6978" s="65" t="s">
        <v>2838</v>
      </c>
      <c r="I6978" s="65" t="s">
        <v>2839</v>
      </c>
      <c r="J6978" s="65" t="s">
        <v>2840</v>
      </c>
      <c r="K6978" s="65" t="s">
        <v>32</v>
      </c>
      <c r="L6978" s="65" t="s">
        <v>2841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8"/>
        <v>35501.120000000112</v>
      </c>
      <c r="W6978" s="13">
        <f t="shared" si="889"/>
        <v>1025496.2599999998</v>
      </c>
      <c r="X6978" s="13"/>
      <c r="Y6978" s="13">
        <f t="shared" si="874"/>
        <v>0</v>
      </c>
      <c r="Z6978" s="14">
        <f t="shared" si="879"/>
        <v>1025496.2599999998</v>
      </c>
      <c r="AA6978" s="13">
        <f t="shared" si="887"/>
        <v>0</v>
      </c>
      <c r="AB6978" s="13">
        <f t="shared" si="890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hidden="1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1683</v>
      </c>
      <c r="F6979" s="65" t="s">
        <v>2837</v>
      </c>
      <c r="G6979" s="65" t="s">
        <v>1683</v>
      </c>
      <c r="H6979" s="65" t="s">
        <v>2838</v>
      </c>
      <c r="I6979" s="65" t="s">
        <v>2839</v>
      </c>
      <c r="J6979" s="65" t="s">
        <v>2840</v>
      </c>
      <c r="K6979" s="65" t="s">
        <v>32</v>
      </c>
      <c r="L6979" s="65" t="s">
        <v>2841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8"/>
        <v>17720.129999999976</v>
      </c>
      <c r="W6979" s="13">
        <f t="shared" si="889"/>
        <v>133189.16000000003</v>
      </c>
      <c r="X6979" s="13"/>
      <c r="Y6979" s="13">
        <f t="shared" ref="Y6979:Y7042" si="891">IF(W6979-AB6979&lt;=0,0,IF(O6979="返现",MAX(W6979-AA6979-AB6979,0),MAX(W6979-AB6979,0)))</f>
        <v>0</v>
      </c>
      <c r="Z6979" s="14">
        <f t="shared" si="879"/>
        <v>133189.16000000003</v>
      </c>
      <c r="AA6979" s="13">
        <f t="shared" si="887"/>
        <v>0</v>
      </c>
      <c r="AB6979" s="13">
        <f t="shared" si="890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hidden="1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2851</v>
      </c>
      <c r="F6980" s="65" t="s">
        <v>4374</v>
      </c>
      <c r="G6980" s="65" t="s">
        <v>2851</v>
      </c>
      <c r="H6980" s="65" t="s">
        <v>2838</v>
      </c>
      <c r="I6980" s="65" t="s">
        <v>2839</v>
      </c>
      <c r="J6980" s="65" t="s">
        <v>2840</v>
      </c>
      <c r="K6980" s="65" t="s">
        <v>32</v>
      </c>
      <c r="L6980" s="65" t="s">
        <v>1742</v>
      </c>
      <c r="M6980" s="65"/>
      <c r="N6980" s="65" t="s">
        <v>57</v>
      </c>
      <c r="O6980" s="22" t="s">
        <v>41</v>
      </c>
      <c r="P6980" s="28">
        <v>5.5E-2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8"/>
        <v>18085037.850000001</v>
      </c>
      <c r="W6980" s="13">
        <f t="shared" si="889"/>
        <v>5638091.5812765965</v>
      </c>
      <c r="X6980" s="13"/>
      <c r="Y6980" s="13">
        <f t="shared" si="891"/>
        <v>0</v>
      </c>
      <c r="Z6980" s="14">
        <f t="shared" si="879"/>
        <v>5638091.5812765965</v>
      </c>
      <c r="AA6980" s="13">
        <f t="shared" si="887"/>
        <v>276870.56872340385</v>
      </c>
      <c r="AB6980" s="13">
        <f t="shared" si="890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4375</v>
      </c>
      <c r="AI6980" t="e">
        <v>#N/A</v>
      </c>
    </row>
    <row r="6981" spans="1:35" ht="14.25" hidden="1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2851</v>
      </c>
      <c r="F6981" s="65" t="s">
        <v>4374</v>
      </c>
      <c r="G6981" s="65" t="s">
        <v>2851</v>
      </c>
      <c r="H6981" s="65" t="s">
        <v>2838</v>
      </c>
      <c r="I6981" s="65" t="s">
        <v>2839</v>
      </c>
      <c r="J6981" s="65" t="s">
        <v>2840</v>
      </c>
      <c r="K6981" s="65" t="s">
        <v>32</v>
      </c>
      <c r="L6981" s="65" t="s">
        <v>1742</v>
      </c>
      <c r="M6981" s="65"/>
      <c r="N6981" s="65" t="s">
        <v>57</v>
      </c>
      <c r="O6981" s="22" t="s">
        <v>41</v>
      </c>
      <c r="P6981" s="28">
        <v>5.5E-2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8"/>
        <v>0</v>
      </c>
      <c r="W6981" s="13">
        <f t="shared" si="889"/>
        <v>2381221.5053617028</v>
      </c>
      <c r="X6981" s="13"/>
      <c r="Y6981" s="13">
        <f t="shared" si="891"/>
        <v>0</v>
      </c>
      <c r="Z6981" s="14">
        <f t="shared" si="879"/>
        <v>2381221.5053617028</v>
      </c>
      <c r="AA6981" s="13">
        <f t="shared" si="887"/>
        <v>116934.98463829746</v>
      </c>
      <c r="AB6981" s="13">
        <f t="shared" si="890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hidden="1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2851</v>
      </c>
      <c r="F6982" s="65" t="s">
        <v>4374</v>
      </c>
      <c r="G6982" s="65" t="s">
        <v>2851</v>
      </c>
      <c r="H6982" s="65" t="s">
        <v>2838</v>
      </c>
      <c r="I6982" s="65" t="s">
        <v>2839</v>
      </c>
      <c r="J6982" s="65" t="s">
        <v>2840</v>
      </c>
      <c r="K6982" s="65" t="s">
        <v>32</v>
      </c>
      <c r="L6982" s="65" t="s">
        <v>1742</v>
      </c>
      <c r="M6982" s="65"/>
      <c r="N6982" s="65" t="s">
        <v>40</v>
      </c>
      <c r="O6982" s="22" t="s">
        <v>41</v>
      </c>
      <c r="P6982" s="28">
        <v>5.5E-2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8"/>
        <v>10087100.310000001</v>
      </c>
      <c r="W6982" s="13">
        <f t="shared" si="889"/>
        <v>7065912.8959999997</v>
      </c>
      <c r="X6982" s="13"/>
      <c r="Y6982" s="13">
        <f t="shared" si="891"/>
        <v>0</v>
      </c>
      <c r="Z6982" s="14">
        <f t="shared" si="879"/>
        <v>7065912.8959999997</v>
      </c>
      <c r="AA6982" s="13">
        <f t="shared" si="887"/>
        <v>346986.79399999976</v>
      </c>
      <c r="AB6982" s="13">
        <f t="shared" si="890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4375</v>
      </c>
      <c r="AI6982" t="e">
        <v>#N/A</v>
      </c>
    </row>
    <row r="6983" spans="1:35" ht="14.25" hidden="1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2851</v>
      </c>
      <c r="F6983" s="65" t="s">
        <v>4374</v>
      </c>
      <c r="G6983" s="65" t="s">
        <v>2851</v>
      </c>
      <c r="H6983" s="65" t="s">
        <v>2838</v>
      </c>
      <c r="I6983" s="65" t="s">
        <v>2839</v>
      </c>
      <c r="J6983" s="65" t="s">
        <v>2840</v>
      </c>
      <c r="K6983" s="65" t="s">
        <v>32</v>
      </c>
      <c r="L6983" s="65" t="s">
        <v>1742</v>
      </c>
      <c r="M6983" s="65"/>
      <c r="N6983" s="65" t="s">
        <v>40</v>
      </c>
      <c r="O6983" s="22" t="s">
        <v>41</v>
      </c>
      <c r="P6983" s="28">
        <v>5.5E-2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8"/>
        <v>0</v>
      </c>
      <c r="W6983" s="13">
        <f t="shared" si="889"/>
        <v>1279751.6527659576</v>
      </c>
      <c r="X6983" s="13"/>
      <c r="Y6983" s="13">
        <f t="shared" si="891"/>
        <v>0</v>
      </c>
      <c r="Z6983" s="14">
        <f t="shared" si="879"/>
        <v>1279751.6527659576</v>
      </c>
      <c r="AA6983" s="13">
        <f t="shared" si="887"/>
        <v>62844.947234042455</v>
      </c>
      <c r="AB6983" s="13">
        <f t="shared" si="890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hidden="1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2904</v>
      </c>
      <c r="F6984" s="65" t="s">
        <v>2905</v>
      </c>
      <c r="G6984" s="65" t="s">
        <v>2904</v>
      </c>
      <c r="H6984" s="65" t="s">
        <v>2838</v>
      </c>
      <c r="I6984" s="65" t="s">
        <v>2839</v>
      </c>
      <c r="J6984" s="65" t="s">
        <v>2840</v>
      </c>
      <c r="K6984" s="65" t="s">
        <v>32</v>
      </c>
      <c r="L6984" s="65" t="s">
        <v>2904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4376</v>
      </c>
      <c r="S6984" s="127">
        <v>26818.16</v>
      </c>
      <c r="T6984" s="13"/>
      <c r="U6984" s="13">
        <v>0</v>
      </c>
      <c r="V6984" s="13">
        <f t="shared" si="888"/>
        <v>26818.16</v>
      </c>
      <c r="W6984" s="13">
        <v>16.96</v>
      </c>
      <c r="X6984" s="13"/>
      <c r="Y6984" s="13">
        <f t="shared" si="891"/>
        <v>16.96</v>
      </c>
      <c r="Z6984" s="14">
        <f t="shared" si="879"/>
        <v>16.96</v>
      </c>
      <c r="AA6984" s="13">
        <f t="shared" si="887"/>
        <v>-16.96</v>
      </c>
      <c r="AB6984" s="13">
        <f t="shared" si="890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hidden="1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2838</v>
      </c>
      <c r="I6985" s="65" t="s">
        <v>2839</v>
      </c>
      <c r="J6985" s="65" t="s">
        <v>2840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8"/>
        <v>29864.180000000011</v>
      </c>
      <c r="W6985" s="13">
        <f t="shared" ref="W6985:W7048" si="892">U6985*(1+AH6985)/(1+AH6985+P6985)</f>
        <v>28963.229999999992</v>
      </c>
      <c r="X6985" s="13"/>
      <c r="Y6985" s="13">
        <f t="shared" si="891"/>
        <v>0</v>
      </c>
      <c r="Z6985" s="14">
        <f t="shared" si="879"/>
        <v>28963.229999999992</v>
      </c>
      <c r="AA6985" s="13">
        <f t="shared" si="887"/>
        <v>0</v>
      </c>
      <c r="AB6985" s="13">
        <f t="shared" si="890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3264</v>
      </c>
      <c r="AI6985" t="e">
        <v>#N/A</v>
      </c>
    </row>
    <row r="6986" spans="1:35" ht="14.25" hidden="1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2838</v>
      </c>
      <c r="I6986" s="65" t="s">
        <v>2839</v>
      </c>
      <c r="J6986" s="65" t="s">
        <v>2840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8"/>
        <v>42964.3</v>
      </c>
      <c r="W6986" s="13">
        <f t="shared" si="892"/>
        <v>0</v>
      </c>
      <c r="X6986" s="13"/>
      <c r="Y6986" s="13">
        <f t="shared" si="891"/>
        <v>0</v>
      </c>
      <c r="Z6986" s="14">
        <f t="shared" si="879"/>
        <v>0</v>
      </c>
      <c r="AA6986" s="13">
        <f t="shared" si="887"/>
        <v>0</v>
      </c>
      <c r="AB6986" s="13">
        <f t="shared" si="890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hidden="1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1744</v>
      </c>
      <c r="F6987" s="65" t="s">
        <v>1744</v>
      </c>
      <c r="G6987" s="65" t="s">
        <v>1744</v>
      </c>
      <c r="H6987" s="65" t="s">
        <v>2838</v>
      </c>
      <c r="I6987" s="65" t="s">
        <v>2839</v>
      </c>
      <c r="J6987" s="65" t="s">
        <v>2840</v>
      </c>
      <c r="K6987" s="65" t="s">
        <v>32</v>
      </c>
      <c r="L6987" s="65" t="s">
        <v>1744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8"/>
        <v>216027.46</v>
      </c>
      <c r="W6987" s="13">
        <f t="shared" si="892"/>
        <v>0</v>
      </c>
      <c r="X6987" s="13"/>
      <c r="Y6987" s="13">
        <f t="shared" si="891"/>
        <v>0</v>
      </c>
      <c r="Z6987" s="14">
        <f t="shared" si="879"/>
        <v>0</v>
      </c>
      <c r="AA6987" s="13">
        <f t="shared" si="887"/>
        <v>0</v>
      </c>
      <c r="AB6987" s="13">
        <f t="shared" si="890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hidden="1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1744</v>
      </c>
      <c r="F6988" s="65" t="s">
        <v>1744</v>
      </c>
      <c r="G6988" s="65" t="s">
        <v>1744</v>
      </c>
      <c r="H6988" s="65" t="s">
        <v>2838</v>
      </c>
      <c r="I6988" s="65" t="s">
        <v>2839</v>
      </c>
      <c r="J6988" s="65" t="s">
        <v>2840</v>
      </c>
      <c r="K6988" s="65" t="s">
        <v>32</v>
      </c>
      <c r="L6988" s="65" t="s">
        <v>1744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8"/>
        <v>50000</v>
      </c>
      <c r="W6988" s="13">
        <f t="shared" si="892"/>
        <v>0</v>
      </c>
      <c r="X6988" s="13"/>
      <c r="Y6988" s="13">
        <f t="shared" si="891"/>
        <v>0</v>
      </c>
      <c r="Z6988" s="14">
        <f t="shared" si="879"/>
        <v>0</v>
      </c>
      <c r="AA6988" s="13">
        <f t="shared" si="887"/>
        <v>0</v>
      </c>
      <c r="AB6988" s="13">
        <f t="shared" si="890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hidden="1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1744</v>
      </c>
      <c r="F6989" s="65" t="s">
        <v>1744</v>
      </c>
      <c r="G6989" s="65" t="s">
        <v>1744</v>
      </c>
      <c r="H6989" s="65" t="s">
        <v>2838</v>
      </c>
      <c r="I6989" s="65" t="s">
        <v>2839</v>
      </c>
      <c r="J6989" s="65" t="s">
        <v>2840</v>
      </c>
      <c r="K6989" s="65" t="s">
        <v>32</v>
      </c>
      <c r="L6989" s="65" t="s">
        <v>1744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8"/>
        <v>3113.43</v>
      </c>
      <c r="W6989" s="13">
        <f t="shared" si="892"/>
        <v>0</v>
      </c>
      <c r="X6989" s="13"/>
      <c r="Y6989" s="13">
        <f t="shared" si="891"/>
        <v>0</v>
      </c>
      <c r="Z6989" s="14">
        <f t="shared" si="879"/>
        <v>0</v>
      </c>
      <c r="AA6989" s="13">
        <f t="shared" si="887"/>
        <v>0</v>
      </c>
      <c r="AB6989" s="13">
        <f t="shared" si="890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hidden="1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2945</v>
      </c>
      <c r="G6990" s="65" t="s">
        <v>352</v>
      </c>
      <c r="H6990" s="65" t="s">
        <v>2838</v>
      </c>
      <c r="I6990" s="65" t="s">
        <v>2839</v>
      </c>
      <c r="J6990" s="65" t="s">
        <v>2840</v>
      </c>
      <c r="K6990" s="65" t="s">
        <v>32</v>
      </c>
      <c r="L6990" s="65" t="s">
        <v>2946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2"/>
        <v>0</v>
      </c>
      <c r="X6990" s="13"/>
      <c r="Y6990" s="13">
        <f t="shared" si="891"/>
        <v>0</v>
      </c>
      <c r="Z6990" s="14">
        <f t="shared" si="879"/>
        <v>0</v>
      </c>
      <c r="AA6990" s="13">
        <f t="shared" si="887"/>
        <v>0</v>
      </c>
      <c r="AB6990" s="13">
        <f t="shared" si="890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hidden="1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1746</v>
      </c>
      <c r="F6991" s="65" t="s">
        <v>4490</v>
      </c>
      <c r="G6991" s="65" t="s">
        <v>1746</v>
      </c>
      <c r="H6991" s="65" t="s">
        <v>2838</v>
      </c>
      <c r="I6991" s="65" t="s">
        <v>2839</v>
      </c>
      <c r="J6991" s="65" t="s">
        <v>2840</v>
      </c>
      <c r="K6991" s="65" t="s">
        <v>32</v>
      </c>
      <c r="L6991" s="65" t="s">
        <v>1746</v>
      </c>
      <c r="M6991" s="65"/>
      <c r="N6991" s="65" t="s">
        <v>57</v>
      </c>
      <c r="O6991" s="65" t="s">
        <v>4513</v>
      </c>
      <c r="P6991" s="28">
        <v>5.5E-2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8"/>
        <v>250075.02</v>
      </c>
      <c r="W6991" s="13">
        <f t="shared" si="892"/>
        <v>125047.37440758296</v>
      </c>
      <c r="X6991" s="13"/>
      <c r="Y6991" s="13">
        <f t="shared" si="891"/>
        <v>0</v>
      </c>
      <c r="Z6991" s="14">
        <f t="shared" si="879"/>
        <v>125047.37440758296</v>
      </c>
      <c r="AA6991" s="13">
        <f t="shared" si="887"/>
        <v>6877.6055924170505</v>
      </c>
      <c r="AB6991" s="13">
        <f t="shared" si="890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3264</v>
      </c>
      <c r="AI6991" t="e">
        <v>#N/A</v>
      </c>
    </row>
    <row r="6992" spans="1:35" ht="14.25" hidden="1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2232</v>
      </c>
      <c r="F6992" s="65" t="s">
        <v>2232</v>
      </c>
      <c r="G6992" s="65" t="s">
        <v>2232</v>
      </c>
      <c r="H6992" s="65" t="s">
        <v>2838</v>
      </c>
      <c r="I6992" s="65" t="s">
        <v>2839</v>
      </c>
      <c r="J6992" s="65" t="s">
        <v>2840</v>
      </c>
      <c r="K6992" s="65" t="s">
        <v>32</v>
      </c>
      <c r="L6992" s="65" t="s">
        <v>2233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8"/>
        <v>6268.48</v>
      </c>
      <c r="W6992" s="13">
        <f t="shared" si="892"/>
        <v>0</v>
      </c>
      <c r="X6992" s="13"/>
      <c r="Y6992" s="13">
        <f t="shared" si="891"/>
        <v>0</v>
      </c>
      <c r="Z6992" s="14">
        <f t="shared" ref="Z6992:Z7055" si="893">W6992+X6992</f>
        <v>0</v>
      </c>
      <c r="AA6992" s="13">
        <f t="shared" si="887"/>
        <v>0</v>
      </c>
      <c r="AB6992" s="13">
        <f t="shared" si="890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hidden="1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2838</v>
      </c>
      <c r="I6993" s="65" t="s">
        <v>2839</v>
      </c>
      <c r="J6993" s="65" t="s">
        <v>2840</v>
      </c>
      <c r="K6993" s="65" t="s">
        <v>32</v>
      </c>
      <c r="L6993" s="65" t="s">
        <v>2852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8"/>
        <v>43754.100000000006</v>
      </c>
      <c r="W6993" s="13">
        <f t="shared" si="892"/>
        <v>174961.96116504856</v>
      </c>
      <c r="X6993" s="13"/>
      <c r="Y6993" s="13">
        <f t="shared" si="891"/>
        <v>0</v>
      </c>
      <c r="Z6993" s="14">
        <f t="shared" si="893"/>
        <v>174961.96116504856</v>
      </c>
      <c r="AA6993" s="13">
        <f t="shared" si="887"/>
        <v>5248.8588349514466</v>
      </c>
      <c r="AB6993" s="13">
        <f t="shared" si="890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3264</v>
      </c>
      <c r="AI6993" t="e">
        <v>#N/A</v>
      </c>
    </row>
    <row r="6994" spans="1:35" ht="14.25" hidden="1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2838</v>
      </c>
      <c r="I6994" s="65" t="s">
        <v>2839</v>
      </c>
      <c r="J6994" s="65" t="s">
        <v>2840</v>
      </c>
      <c r="K6994" s="65" t="s">
        <v>32</v>
      </c>
      <c r="L6994" s="65" t="s">
        <v>2852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8"/>
        <v>0</v>
      </c>
      <c r="W6994" s="13">
        <f t="shared" si="892"/>
        <v>72103.058252427174</v>
      </c>
      <c r="X6994" s="13"/>
      <c r="Y6994" s="13">
        <f t="shared" si="891"/>
        <v>0</v>
      </c>
      <c r="Z6994" s="14">
        <f t="shared" si="893"/>
        <v>72103.058252427174</v>
      </c>
      <c r="AA6994" s="13">
        <f t="shared" si="887"/>
        <v>2163.0917475728202</v>
      </c>
      <c r="AB6994" s="13">
        <f t="shared" si="890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3264</v>
      </c>
      <c r="AI6994" t="e">
        <v>#N/A</v>
      </c>
    </row>
    <row r="6995" spans="1:35" ht="14.25" hidden="1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2838</v>
      </c>
      <c r="I6995" s="65" t="s">
        <v>2839</v>
      </c>
      <c r="J6995" s="65" t="s">
        <v>2840</v>
      </c>
      <c r="K6995" s="65" t="s">
        <v>32</v>
      </c>
      <c r="L6995" s="65" t="s">
        <v>2852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8"/>
        <v>10300</v>
      </c>
      <c r="W6995" s="13">
        <f t="shared" si="892"/>
        <v>0</v>
      </c>
      <c r="X6995" s="13"/>
      <c r="Y6995" s="13">
        <f t="shared" si="891"/>
        <v>0</v>
      </c>
      <c r="Z6995" s="14">
        <f t="shared" si="893"/>
        <v>0</v>
      </c>
      <c r="AA6995" s="13">
        <f t="shared" si="887"/>
        <v>0</v>
      </c>
      <c r="AB6995" s="13">
        <f t="shared" si="890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3264</v>
      </c>
      <c r="AI6995" t="e">
        <v>#N/A</v>
      </c>
    </row>
    <row r="6996" spans="1:35" ht="14.25" hidden="1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2838</v>
      </c>
      <c r="I6996" s="65" t="s">
        <v>2839</v>
      </c>
      <c r="J6996" s="65" t="s">
        <v>2840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8"/>
        <v>0</v>
      </c>
      <c r="W6996" s="13">
        <f t="shared" si="892"/>
        <v>0</v>
      </c>
      <c r="X6996" s="13"/>
      <c r="Y6996" s="13">
        <f t="shared" si="891"/>
        <v>0</v>
      </c>
      <c r="Z6996" s="14">
        <f t="shared" si="893"/>
        <v>0</v>
      </c>
      <c r="AA6996" s="13">
        <f t="shared" si="887"/>
        <v>0</v>
      </c>
      <c r="AB6996" s="13">
        <f t="shared" si="890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hidden="1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2853</v>
      </c>
      <c r="F6997" s="65" t="s">
        <v>2853</v>
      </c>
      <c r="G6997" s="65" t="s">
        <v>2853</v>
      </c>
      <c r="H6997" s="65" t="s">
        <v>2838</v>
      </c>
      <c r="I6997" s="65" t="s">
        <v>2839</v>
      </c>
      <c r="J6997" s="65" t="s">
        <v>2840</v>
      </c>
      <c r="K6997" s="65" t="s">
        <v>32</v>
      </c>
      <c r="L6997" s="65" t="s">
        <v>2855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8"/>
        <v>36908.380000000005</v>
      </c>
      <c r="W6997" s="13">
        <f t="shared" si="892"/>
        <v>103091.62</v>
      </c>
      <c r="X6997" s="13"/>
      <c r="Y6997" s="13">
        <f t="shared" si="891"/>
        <v>0</v>
      </c>
      <c r="Z6997" s="14">
        <f t="shared" si="893"/>
        <v>103091.62</v>
      </c>
      <c r="AA6997" s="13">
        <f t="shared" si="887"/>
        <v>0</v>
      </c>
      <c r="AB6997" s="13">
        <f t="shared" si="890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4377</v>
      </c>
      <c r="AI6997" t="e">
        <v>#N/A</v>
      </c>
    </row>
    <row r="6998" spans="1:35" ht="14.25" hidden="1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2853</v>
      </c>
      <c r="F6998" s="65" t="s">
        <v>2854</v>
      </c>
      <c r="G6998" s="65" t="s">
        <v>2853</v>
      </c>
      <c r="H6998" s="65" t="s">
        <v>2838</v>
      </c>
      <c r="I6998" s="65" t="s">
        <v>2839</v>
      </c>
      <c r="J6998" s="65" t="s">
        <v>2840</v>
      </c>
      <c r="K6998" s="65" t="s">
        <v>32</v>
      </c>
      <c r="L6998" s="65" t="s">
        <v>2855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8"/>
        <v>0</v>
      </c>
      <c r="W6998" s="13">
        <f t="shared" si="892"/>
        <v>14165.97</v>
      </c>
      <c r="X6998" s="13"/>
      <c r="Y6998" s="13">
        <f t="shared" si="891"/>
        <v>0</v>
      </c>
      <c r="Z6998" s="14">
        <f t="shared" si="893"/>
        <v>14165.97</v>
      </c>
      <c r="AA6998" s="13">
        <f t="shared" si="887"/>
        <v>0</v>
      </c>
      <c r="AB6998" s="13">
        <f t="shared" si="890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hidden="1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2853</v>
      </c>
      <c r="F6999" s="65" t="s">
        <v>2853</v>
      </c>
      <c r="G6999" s="65" t="s">
        <v>2853</v>
      </c>
      <c r="H6999" s="65" t="s">
        <v>2838</v>
      </c>
      <c r="I6999" s="65" t="s">
        <v>2839</v>
      </c>
      <c r="J6999" s="65" t="s">
        <v>2840</v>
      </c>
      <c r="K6999" s="65" t="s">
        <v>32</v>
      </c>
      <c r="L6999" s="65" t="s">
        <v>2855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8"/>
        <v>53043.470000000088</v>
      </c>
      <c r="W6999" s="13">
        <f t="shared" si="892"/>
        <v>226956.52999999991</v>
      </c>
      <c r="X6999" s="13"/>
      <c r="Y6999" s="13">
        <f t="shared" si="891"/>
        <v>0</v>
      </c>
      <c r="Z6999" s="14">
        <f t="shared" si="893"/>
        <v>226956.52999999991</v>
      </c>
      <c r="AA6999" s="13">
        <f t="shared" si="887"/>
        <v>0</v>
      </c>
      <c r="AB6999" s="13">
        <f t="shared" si="890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4377</v>
      </c>
      <c r="AI6999" t="e">
        <v>#N/A</v>
      </c>
    </row>
    <row r="7000" spans="1:35" ht="14.25" hidden="1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2853</v>
      </c>
      <c r="F7000" s="65" t="s">
        <v>2854</v>
      </c>
      <c r="G7000" s="65" t="s">
        <v>2853</v>
      </c>
      <c r="H7000" s="65" t="s">
        <v>2838</v>
      </c>
      <c r="I7000" s="65" t="s">
        <v>2839</v>
      </c>
      <c r="J7000" s="65" t="s">
        <v>2840</v>
      </c>
      <c r="K7000" s="65" t="s">
        <v>32</v>
      </c>
      <c r="L7000" s="65" t="s">
        <v>2855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8"/>
        <v>0</v>
      </c>
      <c r="W7000" s="13">
        <f t="shared" si="892"/>
        <v>20782.390000000101</v>
      </c>
      <c r="X7000" s="13"/>
      <c r="Y7000" s="13">
        <f t="shared" si="891"/>
        <v>0</v>
      </c>
      <c r="Z7000" s="14">
        <f t="shared" si="893"/>
        <v>20782.390000000101</v>
      </c>
      <c r="AA7000" s="13">
        <f t="shared" si="887"/>
        <v>0</v>
      </c>
      <c r="AB7000" s="13">
        <f t="shared" si="890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hidden="1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2856</v>
      </c>
      <c r="F7001" s="65" t="s">
        <v>2856</v>
      </c>
      <c r="G7001" s="65" t="s">
        <v>2856</v>
      </c>
      <c r="H7001" s="65" t="s">
        <v>2838</v>
      </c>
      <c r="I7001" s="65" t="s">
        <v>2839</v>
      </c>
      <c r="J7001" s="65" t="s">
        <v>2840</v>
      </c>
      <c r="K7001" s="65" t="s">
        <v>32</v>
      </c>
      <c r="L7001" s="65" t="s">
        <v>2857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8"/>
        <v>9127.7399999999761</v>
      </c>
      <c r="W7001" s="13">
        <f t="shared" si="892"/>
        <v>88884.660000000018</v>
      </c>
      <c r="X7001" s="13"/>
      <c r="Y7001" s="13">
        <f t="shared" si="891"/>
        <v>0</v>
      </c>
      <c r="Z7001" s="14">
        <f t="shared" si="893"/>
        <v>88884.660000000018</v>
      </c>
      <c r="AA7001" s="13">
        <f t="shared" si="887"/>
        <v>0</v>
      </c>
      <c r="AB7001" s="13">
        <f t="shared" si="890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hidden="1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1746</v>
      </c>
      <c r="F7002" s="65" t="s">
        <v>4490</v>
      </c>
      <c r="G7002" s="65" t="s">
        <v>1746</v>
      </c>
      <c r="H7002" s="65" t="s">
        <v>2838</v>
      </c>
      <c r="I7002" s="65" t="s">
        <v>2839</v>
      </c>
      <c r="J7002" s="65" t="s">
        <v>2840</v>
      </c>
      <c r="K7002" s="65" t="s">
        <v>32</v>
      </c>
      <c r="L7002" s="65" t="s">
        <v>2850</v>
      </c>
      <c r="M7002" s="65"/>
      <c r="N7002" s="65" t="s">
        <v>57</v>
      </c>
      <c r="O7002" s="22" t="s">
        <v>41</v>
      </c>
      <c r="P7002" s="28">
        <v>5.5E-2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8"/>
        <v>31693.61</v>
      </c>
      <c r="W7002" s="13">
        <f t="shared" si="892"/>
        <v>5840.2180094786736</v>
      </c>
      <c r="X7002" s="13"/>
      <c r="Y7002" s="13">
        <f t="shared" si="891"/>
        <v>0</v>
      </c>
      <c r="Z7002" s="14">
        <f t="shared" si="893"/>
        <v>5840.2180094786736</v>
      </c>
      <c r="AA7002" s="13">
        <f t="shared" si="887"/>
        <v>321.2119905213267</v>
      </c>
      <c r="AB7002" s="13">
        <f t="shared" si="890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hidden="1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2838</v>
      </c>
      <c r="I7003" s="65" t="s">
        <v>2839</v>
      </c>
      <c r="J7003" s="65" t="s">
        <v>2840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4.7E-2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8"/>
        <v>660723.15000000014</v>
      </c>
      <c r="W7003" s="13">
        <f t="shared" si="892"/>
        <v>355246.12085691182</v>
      </c>
      <c r="X7003" s="13"/>
      <c r="Y7003" s="13">
        <f t="shared" si="891"/>
        <v>0</v>
      </c>
      <c r="Z7003" s="14">
        <f t="shared" si="893"/>
        <v>355246.12085691182</v>
      </c>
      <c r="AA7003" s="13">
        <f t="shared" si="887"/>
        <v>14030.729143088101</v>
      </c>
      <c r="AB7003" s="13">
        <f t="shared" si="890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>
        <v>0.19</v>
      </c>
      <c r="AI7003" t="e">
        <v>#N/A</v>
      </c>
    </row>
    <row r="7004" spans="1:35" ht="14.25" hidden="1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2885</v>
      </c>
      <c r="F7004" s="65" t="s">
        <v>2885</v>
      </c>
      <c r="G7004" s="65" t="s">
        <v>2885</v>
      </c>
      <c r="H7004" s="65" t="s">
        <v>2838</v>
      </c>
      <c r="I7004" s="65" t="s">
        <v>2839</v>
      </c>
      <c r="J7004" s="65" t="s">
        <v>2840</v>
      </c>
      <c r="K7004" s="65" t="s">
        <v>32</v>
      </c>
      <c r="L7004" s="65" t="s">
        <v>2886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8"/>
        <v>0</v>
      </c>
      <c r="W7004" s="13">
        <f t="shared" si="892"/>
        <v>5772.829999999999</v>
      </c>
      <c r="X7004" s="13">
        <f>W7004*R7004</f>
        <v>173.18489999999997</v>
      </c>
      <c r="Y7004" s="13">
        <f t="shared" si="891"/>
        <v>0</v>
      </c>
      <c r="Z7004" s="14">
        <f t="shared" si="893"/>
        <v>5946.0148999999992</v>
      </c>
      <c r="AA7004" s="13">
        <f t="shared" si="887"/>
        <v>0</v>
      </c>
      <c r="AB7004" s="13">
        <f t="shared" si="890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hidden="1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2847</v>
      </c>
      <c r="F7005" s="65" t="s">
        <v>2847</v>
      </c>
      <c r="G7005" s="65" t="s">
        <v>2847</v>
      </c>
      <c r="H7005" s="65" t="s">
        <v>2838</v>
      </c>
      <c r="I7005" s="65" t="s">
        <v>2839</v>
      </c>
      <c r="J7005" s="65" t="s">
        <v>2840</v>
      </c>
      <c r="K7005" s="65" t="s">
        <v>32</v>
      </c>
      <c r="L7005" s="65" t="s">
        <v>2847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8"/>
        <v>185066.76</v>
      </c>
      <c r="W7005" s="13">
        <f t="shared" si="892"/>
        <v>19980.518545454546</v>
      </c>
      <c r="X7005" s="13"/>
      <c r="Y7005" s="13">
        <f t="shared" si="891"/>
        <v>0</v>
      </c>
      <c r="Z7005" s="14">
        <f t="shared" si="893"/>
        <v>19980.518545454546</v>
      </c>
      <c r="AA7005" s="13">
        <f t="shared" si="887"/>
        <v>560.20145454545491</v>
      </c>
      <c r="AB7005" s="13">
        <f t="shared" si="890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4378</v>
      </c>
      <c r="AI7005" t="e">
        <v>#N/A</v>
      </c>
    </row>
    <row r="7006" spans="1:35" ht="14.25" hidden="1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2847</v>
      </c>
      <c r="F7006" s="65" t="s">
        <v>2847</v>
      </c>
      <c r="G7006" s="65" t="s">
        <v>2847</v>
      </c>
      <c r="H7006" s="65" t="s">
        <v>2838</v>
      </c>
      <c r="I7006" s="65" t="s">
        <v>2839</v>
      </c>
      <c r="J7006" s="65" t="s">
        <v>2840</v>
      </c>
      <c r="K7006" s="65" t="s">
        <v>32</v>
      </c>
      <c r="L7006" s="65" t="s">
        <v>2847</v>
      </c>
      <c r="M7006" s="65"/>
      <c r="N7006" s="65" t="s">
        <v>57</v>
      </c>
      <c r="O7006" s="65" t="s">
        <v>41</v>
      </c>
      <c r="P7006" s="9">
        <v>0.03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8"/>
        <v>0</v>
      </c>
      <c r="W7006" s="13">
        <f t="shared" si="892"/>
        <v>205499.15154545454</v>
      </c>
      <c r="X7006" s="13"/>
      <c r="Y7006" s="13">
        <f t="shared" si="891"/>
        <v>0</v>
      </c>
      <c r="Z7006" s="14">
        <f t="shared" si="893"/>
        <v>205499.15154545454</v>
      </c>
      <c r="AA7006" s="13">
        <f t="shared" si="887"/>
        <v>5761.6584545454534</v>
      </c>
      <c r="AB7006" s="13">
        <f t="shared" si="890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4378</v>
      </c>
      <c r="AI7006" t="e">
        <v>#N/A</v>
      </c>
    </row>
    <row r="7007" spans="1:35" ht="14.25" hidden="1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2838</v>
      </c>
      <c r="I7007" s="65" t="s">
        <v>2839</v>
      </c>
      <c r="J7007" s="65" t="s">
        <v>2840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8"/>
        <v>53644.080000000009</v>
      </c>
      <c r="W7007" s="13">
        <f t="shared" si="892"/>
        <v>41895.689999999995</v>
      </c>
      <c r="X7007" s="13"/>
      <c r="Y7007" s="13">
        <f t="shared" si="891"/>
        <v>0</v>
      </c>
      <c r="Z7007" s="14">
        <f t="shared" si="893"/>
        <v>41895.689999999995</v>
      </c>
      <c r="AA7007" s="13">
        <f t="shared" si="887"/>
        <v>0</v>
      </c>
      <c r="AB7007" s="13">
        <f t="shared" si="890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hidden="1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2877</v>
      </c>
      <c r="F7008" s="65" t="s">
        <v>2877</v>
      </c>
      <c r="G7008" s="65" t="s">
        <v>2877</v>
      </c>
      <c r="H7008" s="65" t="s">
        <v>2838</v>
      </c>
      <c r="I7008" s="65" t="s">
        <v>2839</v>
      </c>
      <c r="J7008" s="65" t="s">
        <v>2840</v>
      </c>
      <c r="K7008" s="65" t="s">
        <v>32</v>
      </c>
      <c r="L7008" s="65" t="s">
        <v>2878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8"/>
        <v>8512.0900000000074</v>
      </c>
      <c r="W7008" s="13">
        <f t="shared" si="892"/>
        <v>30136.059999999994</v>
      </c>
      <c r="X7008" s="13"/>
      <c r="Y7008" s="13">
        <f t="shared" si="891"/>
        <v>0</v>
      </c>
      <c r="Z7008" s="14">
        <f t="shared" si="893"/>
        <v>30136.059999999994</v>
      </c>
      <c r="AA7008" s="13">
        <f t="shared" si="887"/>
        <v>0</v>
      </c>
      <c r="AB7008" s="13">
        <f t="shared" si="890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3264</v>
      </c>
      <c r="AI7008" t="e">
        <v>#N/A</v>
      </c>
    </row>
    <row r="7009" spans="1:35" ht="14.25" hidden="1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2872</v>
      </c>
      <c r="F7009" s="65" t="s">
        <v>2873</v>
      </c>
      <c r="G7009" s="65" t="s">
        <v>2872</v>
      </c>
      <c r="H7009" s="65" t="s">
        <v>2838</v>
      </c>
      <c r="I7009" s="65" t="s">
        <v>2839</v>
      </c>
      <c r="J7009" s="65" t="s">
        <v>2840</v>
      </c>
      <c r="K7009" s="65" t="s">
        <v>32</v>
      </c>
      <c r="L7009" s="65" t="s">
        <v>2874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8"/>
        <v>10000</v>
      </c>
      <c r="W7009" s="13">
        <f t="shared" si="892"/>
        <v>0</v>
      </c>
      <c r="X7009" s="13"/>
      <c r="Y7009" s="13">
        <f t="shared" si="891"/>
        <v>0</v>
      </c>
      <c r="Z7009" s="14">
        <f t="shared" si="893"/>
        <v>0</v>
      </c>
      <c r="AA7009" s="13">
        <f t="shared" si="887"/>
        <v>0</v>
      </c>
      <c r="AB7009" s="13">
        <f t="shared" si="890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hidden="1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2872</v>
      </c>
      <c r="F7010" s="65" t="s">
        <v>2873</v>
      </c>
      <c r="G7010" s="65" t="s">
        <v>2872</v>
      </c>
      <c r="H7010" s="65" t="s">
        <v>2838</v>
      </c>
      <c r="I7010" s="65" t="s">
        <v>2839</v>
      </c>
      <c r="J7010" s="65" t="s">
        <v>2840</v>
      </c>
      <c r="K7010" s="65" t="s">
        <v>32</v>
      </c>
      <c r="L7010" s="65" t="s">
        <v>2874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8"/>
        <v>25173.49</v>
      </c>
      <c r="W7010" s="13">
        <f t="shared" si="892"/>
        <v>0</v>
      </c>
      <c r="X7010" s="13"/>
      <c r="Y7010" s="13">
        <f t="shared" si="891"/>
        <v>0</v>
      </c>
      <c r="Z7010" s="14">
        <f t="shared" si="893"/>
        <v>0</v>
      </c>
      <c r="AA7010" s="13">
        <f t="shared" si="887"/>
        <v>0</v>
      </c>
      <c r="AB7010" s="13">
        <f t="shared" si="890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hidden="1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2838</v>
      </c>
      <c r="I7011" s="65" t="s">
        <v>2839</v>
      </c>
      <c r="J7011" s="65" t="s">
        <v>2840</v>
      </c>
      <c r="K7011" s="65" t="s">
        <v>32</v>
      </c>
      <c r="L7011" s="65" t="s">
        <v>1020</v>
      </c>
      <c r="M7011" s="65"/>
      <c r="N7011" s="65" t="s">
        <v>57</v>
      </c>
      <c r="O7011" s="29" t="s">
        <v>4510</v>
      </c>
      <c r="P7011" s="28">
        <v>0.03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8"/>
        <v>764134.91999999969</v>
      </c>
      <c r="W7011" s="13">
        <f t="shared" si="892"/>
        <v>1833280.5726612906</v>
      </c>
      <c r="X7011" s="13"/>
      <c r="Y7011" s="13">
        <f t="shared" si="891"/>
        <v>0</v>
      </c>
      <c r="Z7011" s="14">
        <f t="shared" si="893"/>
        <v>1833280.5726612906</v>
      </c>
      <c r="AA7011" s="13">
        <f t="shared" si="887"/>
        <v>45453.237338709645</v>
      </c>
      <c r="AB7011" s="13">
        <f t="shared" si="890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32">
        <v>0.21</v>
      </c>
      <c r="AI7011" t="e">
        <v>#N/A</v>
      </c>
    </row>
    <row r="7012" spans="1:35" ht="14.25" hidden="1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2838</v>
      </c>
      <c r="I7012" s="65" t="s">
        <v>2839</v>
      </c>
      <c r="J7012" s="65" t="s">
        <v>2840</v>
      </c>
      <c r="K7012" s="65" t="s">
        <v>32</v>
      </c>
      <c r="L7012" s="65" t="s">
        <v>1020</v>
      </c>
      <c r="M7012" s="65"/>
      <c r="N7012" s="65" t="s">
        <v>40</v>
      </c>
      <c r="O7012" s="29" t="s">
        <v>4510</v>
      </c>
      <c r="P7012" s="28">
        <v>0.03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8"/>
        <v>15824.640000000014</v>
      </c>
      <c r="W7012" s="13">
        <f t="shared" si="892"/>
        <v>141963.29879032256</v>
      </c>
      <c r="X7012" s="13"/>
      <c r="Y7012" s="13">
        <f t="shared" si="891"/>
        <v>0</v>
      </c>
      <c r="Z7012" s="14">
        <f t="shared" si="893"/>
        <v>141963.29879032256</v>
      </c>
      <c r="AA7012" s="13">
        <f t="shared" si="887"/>
        <v>3519.7512096774299</v>
      </c>
      <c r="AB7012" s="13">
        <f t="shared" si="890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32">
        <v>0.21</v>
      </c>
      <c r="AI7012" t="e">
        <v>#N/A</v>
      </c>
    </row>
    <row r="7013" spans="1:35" ht="14.25" hidden="1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2858</v>
      </c>
      <c r="F7013" s="65" t="s">
        <v>2858</v>
      </c>
      <c r="G7013" s="65" t="s">
        <v>2858</v>
      </c>
      <c r="H7013" s="65" t="s">
        <v>2838</v>
      </c>
      <c r="I7013" s="65" t="s">
        <v>2839</v>
      </c>
      <c r="J7013" s="65" t="s">
        <v>2840</v>
      </c>
      <c r="K7013" s="65" t="s">
        <v>32</v>
      </c>
      <c r="L7013" s="65" t="s">
        <v>2858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8"/>
        <v>105232.15</v>
      </c>
      <c r="W7013" s="13">
        <f t="shared" si="892"/>
        <v>193855.91</v>
      </c>
      <c r="X7013" s="13"/>
      <c r="Y7013" s="13">
        <f t="shared" si="891"/>
        <v>0</v>
      </c>
      <c r="Z7013" s="14">
        <f t="shared" si="893"/>
        <v>193855.91</v>
      </c>
      <c r="AA7013" s="13">
        <f t="shared" si="887"/>
        <v>0</v>
      </c>
      <c r="AB7013" s="13">
        <f t="shared" si="890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3264</v>
      </c>
      <c r="AI7013" t="e">
        <v>#N/A</v>
      </c>
    </row>
    <row r="7014" spans="1:35" ht="14.25" hidden="1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2902</v>
      </c>
      <c r="F7014" s="65" t="s">
        <v>2903</v>
      </c>
      <c r="G7014" s="65" t="s">
        <v>2902</v>
      </c>
      <c r="H7014" s="65" t="s">
        <v>2838</v>
      </c>
      <c r="I7014" s="65" t="s">
        <v>2839</v>
      </c>
      <c r="J7014" s="65" t="s">
        <v>2840</v>
      </c>
      <c r="K7014" s="65" t="s">
        <v>32</v>
      </c>
      <c r="L7014" s="65" t="s">
        <v>2902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8"/>
        <v>481453.58</v>
      </c>
      <c r="W7014" s="13">
        <f t="shared" si="892"/>
        <v>0</v>
      </c>
      <c r="X7014" s="13"/>
      <c r="Y7014" s="13">
        <f t="shared" si="891"/>
        <v>0</v>
      </c>
      <c r="Z7014" s="14">
        <f t="shared" si="893"/>
        <v>0</v>
      </c>
      <c r="AA7014" s="13">
        <f t="shared" si="887"/>
        <v>0</v>
      </c>
      <c r="AB7014" s="13">
        <f t="shared" si="890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hidden="1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2838</v>
      </c>
      <c r="I7015" s="65" t="s">
        <v>2839</v>
      </c>
      <c r="J7015" s="65" t="s">
        <v>2840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8"/>
        <v>1496.8600000000042</v>
      </c>
      <c r="W7015" s="13">
        <f t="shared" si="892"/>
        <v>13751.649999999996</v>
      </c>
      <c r="X7015" s="13"/>
      <c r="Y7015" s="13">
        <f t="shared" si="891"/>
        <v>0</v>
      </c>
      <c r="Z7015" s="14">
        <f t="shared" si="893"/>
        <v>13751.649999999996</v>
      </c>
      <c r="AA7015" s="13">
        <f t="shared" si="887"/>
        <v>0</v>
      </c>
      <c r="AB7015" s="13">
        <f t="shared" si="890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3264</v>
      </c>
      <c r="AI7015" t="e">
        <v>#N/A</v>
      </c>
    </row>
    <row r="7016" spans="1:35" ht="14.25" hidden="1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2838</v>
      </c>
      <c r="I7016" s="65" t="s">
        <v>2839</v>
      </c>
      <c r="J7016" s="65" t="s">
        <v>2840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8"/>
        <v>13152.509999999995</v>
      </c>
      <c r="W7016" s="13">
        <f t="shared" si="892"/>
        <v>6713.2254901960832</v>
      </c>
      <c r="X7016" s="13"/>
      <c r="Y7016" s="13">
        <f t="shared" si="891"/>
        <v>0</v>
      </c>
      <c r="Z7016" s="14">
        <f t="shared" si="893"/>
        <v>6713.2254901960832</v>
      </c>
      <c r="AA7016" s="13">
        <f t="shared" ref="AA7016:AA7045" si="894">U7016-W7016</f>
        <v>134.26450980392201</v>
      </c>
      <c r="AB7016" s="13">
        <f t="shared" si="890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3264</v>
      </c>
      <c r="AI7016" t="e">
        <v>#N/A</v>
      </c>
    </row>
    <row r="7017" spans="1:35" ht="14.25" hidden="1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2838</v>
      </c>
      <c r="I7017" s="65" t="s">
        <v>2839</v>
      </c>
      <c r="J7017" s="65" t="s">
        <v>2840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8"/>
        <v>0</v>
      </c>
      <c r="W7017" s="13">
        <f t="shared" si="892"/>
        <v>80000</v>
      </c>
      <c r="X7017" s="13"/>
      <c r="Y7017" s="13">
        <f t="shared" si="891"/>
        <v>0</v>
      </c>
      <c r="Z7017" s="14">
        <f t="shared" si="893"/>
        <v>80000</v>
      </c>
      <c r="AA7017" s="13">
        <f t="shared" si="894"/>
        <v>0</v>
      </c>
      <c r="AB7017" s="13">
        <f t="shared" si="890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3264</v>
      </c>
      <c r="AI7017" t="e">
        <v>#N/A</v>
      </c>
    </row>
    <row r="7018" spans="1:35" ht="14.25" hidden="1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3560</v>
      </c>
      <c r="F7018" s="65" t="s">
        <v>3560</v>
      </c>
      <c r="G7018" s="65" t="s">
        <v>3560</v>
      </c>
      <c r="H7018" s="65" t="s">
        <v>2838</v>
      </c>
      <c r="I7018" s="65" t="s">
        <v>2839</v>
      </c>
      <c r="J7018" s="65" t="s">
        <v>2840</v>
      </c>
      <c r="K7018" s="65" t="s">
        <v>32</v>
      </c>
      <c r="L7018" s="65" t="s">
        <v>3560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5">S7018+T7018-U7018</f>
        <v>48652.969999999987</v>
      </c>
      <c r="W7018" s="13">
        <f t="shared" si="892"/>
        <v>81090.810000000012</v>
      </c>
      <c r="X7018" s="13"/>
      <c r="Y7018" s="13">
        <f t="shared" si="891"/>
        <v>0</v>
      </c>
      <c r="Z7018" s="14">
        <f t="shared" si="893"/>
        <v>81090.810000000012</v>
      </c>
      <c r="AA7018" s="13">
        <f t="shared" si="894"/>
        <v>0</v>
      </c>
      <c r="AB7018" s="13">
        <f t="shared" si="890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3264</v>
      </c>
      <c r="AI7018" t="e">
        <v>#N/A</v>
      </c>
    </row>
    <row r="7019" spans="1:35" ht="14.25" hidden="1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2901</v>
      </c>
      <c r="F7019" s="65" t="s">
        <v>2901</v>
      </c>
      <c r="G7019" s="65" t="s">
        <v>2901</v>
      </c>
      <c r="H7019" s="65" t="s">
        <v>2838</v>
      </c>
      <c r="I7019" s="65" t="s">
        <v>2839</v>
      </c>
      <c r="J7019" s="65" t="s">
        <v>2840</v>
      </c>
      <c r="K7019" s="65" t="s">
        <v>32</v>
      </c>
      <c r="L7019" s="65" t="s">
        <v>2901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5"/>
        <v>48784.57</v>
      </c>
      <c r="W7019" s="13">
        <f t="shared" si="892"/>
        <v>8082.1099999999988</v>
      </c>
      <c r="X7019" s="13"/>
      <c r="Y7019" s="13">
        <f t="shared" si="891"/>
        <v>0</v>
      </c>
      <c r="Z7019" s="14">
        <f t="shared" si="893"/>
        <v>8082.1099999999988</v>
      </c>
      <c r="AA7019" s="13">
        <f t="shared" si="894"/>
        <v>0</v>
      </c>
      <c r="AB7019" s="13">
        <f t="shared" si="890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3264</v>
      </c>
      <c r="AI7019" t="e">
        <v>#N/A</v>
      </c>
    </row>
    <row r="7020" spans="1:35" ht="14.25" hidden="1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2838</v>
      </c>
      <c r="I7020" s="65" t="s">
        <v>2839</v>
      </c>
      <c r="J7020" s="65" t="s">
        <v>2840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5"/>
        <v>16524.519999999997</v>
      </c>
      <c r="W7020" s="13">
        <f t="shared" si="892"/>
        <v>8562.1600000000017</v>
      </c>
      <c r="X7020" s="13"/>
      <c r="Y7020" s="13">
        <f t="shared" si="891"/>
        <v>0</v>
      </c>
      <c r="Z7020" s="14">
        <f t="shared" si="893"/>
        <v>8562.1600000000017</v>
      </c>
      <c r="AA7020" s="13">
        <f t="shared" si="894"/>
        <v>0</v>
      </c>
      <c r="AB7020" s="13">
        <f t="shared" si="890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hidden="1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2859</v>
      </c>
      <c r="F7021" s="65" t="s">
        <v>2859</v>
      </c>
      <c r="G7021" s="65" t="s">
        <v>2859</v>
      </c>
      <c r="H7021" s="65" t="s">
        <v>2838</v>
      </c>
      <c r="I7021" s="65" t="s">
        <v>2839</v>
      </c>
      <c r="J7021" s="65" t="s">
        <v>2840</v>
      </c>
      <c r="K7021" s="65" t="s">
        <v>32</v>
      </c>
      <c r="L7021" s="65" t="s">
        <v>1796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5"/>
        <v>40626.120000000003</v>
      </c>
      <c r="W7021" s="13">
        <f t="shared" si="892"/>
        <v>43328.579999999994</v>
      </c>
      <c r="X7021" s="13"/>
      <c r="Y7021" s="13">
        <f t="shared" si="891"/>
        <v>0</v>
      </c>
      <c r="Z7021" s="14">
        <f t="shared" si="893"/>
        <v>43328.579999999994</v>
      </c>
      <c r="AA7021" s="13">
        <f t="shared" si="894"/>
        <v>0</v>
      </c>
      <c r="AB7021" s="13">
        <f t="shared" si="890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4379</v>
      </c>
      <c r="AI7021" t="e">
        <v>#N/A</v>
      </c>
    </row>
    <row r="7022" spans="1:35" ht="14.25" hidden="1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2859</v>
      </c>
      <c r="F7022" s="65" t="s">
        <v>2859</v>
      </c>
      <c r="G7022" s="65" t="s">
        <v>2859</v>
      </c>
      <c r="H7022" s="65" t="s">
        <v>2838</v>
      </c>
      <c r="I7022" s="65" t="s">
        <v>2839</v>
      </c>
      <c r="J7022" s="65" t="s">
        <v>2840</v>
      </c>
      <c r="K7022" s="65" t="s">
        <v>32</v>
      </c>
      <c r="L7022" s="65" t="s">
        <v>1796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5"/>
        <v>67521.31</v>
      </c>
      <c r="W7022" s="13">
        <f t="shared" si="892"/>
        <v>1560.1499999999978</v>
      </c>
      <c r="X7022" s="13"/>
      <c r="Y7022" s="13">
        <f t="shared" si="891"/>
        <v>0</v>
      </c>
      <c r="Z7022" s="14">
        <f t="shared" si="893"/>
        <v>1560.1499999999978</v>
      </c>
      <c r="AA7022" s="13">
        <f t="shared" si="894"/>
        <v>0</v>
      </c>
      <c r="AB7022" s="13">
        <f t="shared" si="890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4379</v>
      </c>
      <c r="AI7022" t="e">
        <v>#N/A</v>
      </c>
    </row>
    <row r="7023" spans="1:35" ht="14.25" hidden="1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2859</v>
      </c>
      <c r="F7023" s="65" t="s">
        <v>2859</v>
      </c>
      <c r="G7023" s="65" t="s">
        <v>2859</v>
      </c>
      <c r="H7023" s="65" t="s">
        <v>2838</v>
      </c>
      <c r="I7023" s="65" t="s">
        <v>2839</v>
      </c>
      <c r="J7023" s="65" t="s">
        <v>2840</v>
      </c>
      <c r="K7023" s="65" t="s">
        <v>32</v>
      </c>
      <c r="L7023" s="65" t="s">
        <v>1796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5"/>
        <v>0</v>
      </c>
      <c r="W7023" s="13">
        <f t="shared" si="892"/>
        <v>25544.345714285715</v>
      </c>
      <c r="X7023" s="13"/>
      <c r="Y7023" s="13">
        <f t="shared" si="891"/>
        <v>0</v>
      </c>
      <c r="Z7023" s="14">
        <f t="shared" si="893"/>
        <v>25544.345714285715</v>
      </c>
      <c r="AA7023" s="13">
        <f t="shared" si="894"/>
        <v>751.30428571428638</v>
      </c>
      <c r="AB7023" s="13">
        <f t="shared" si="890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hidden="1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2900</v>
      </c>
      <c r="F7024" s="65" t="s">
        <v>2900</v>
      </c>
      <c r="G7024" s="65" t="s">
        <v>2900</v>
      </c>
      <c r="H7024" s="65" t="s">
        <v>2838</v>
      </c>
      <c r="I7024" s="65" t="s">
        <v>2839</v>
      </c>
      <c r="J7024" s="65" t="s">
        <v>2840</v>
      </c>
      <c r="K7024" s="65" t="s">
        <v>32</v>
      </c>
      <c r="L7024" s="65" t="s">
        <v>2900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5"/>
        <v>22312.19</v>
      </c>
      <c r="W7024" s="13">
        <f t="shared" si="892"/>
        <v>0</v>
      </c>
      <c r="X7024" s="13"/>
      <c r="Y7024" s="13">
        <f t="shared" si="891"/>
        <v>0</v>
      </c>
      <c r="Z7024" s="14">
        <f t="shared" si="893"/>
        <v>0</v>
      </c>
      <c r="AA7024" s="13">
        <f t="shared" si="894"/>
        <v>0</v>
      </c>
      <c r="AB7024" s="13">
        <f t="shared" si="890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hidden="1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2482</v>
      </c>
      <c r="F7025" s="65" t="s">
        <v>2482</v>
      </c>
      <c r="G7025" s="65" t="s">
        <v>2482</v>
      </c>
      <c r="H7025" s="65" t="s">
        <v>2838</v>
      </c>
      <c r="I7025" s="65" t="s">
        <v>2839</v>
      </c>
      <c r="J7025" s="65" t="s">
        <v>2840</v>
      </c>
      <c r="K7025" s="65" t="s">
        <v>32</v>
      </c>
      <c r="L7025" s="65" t="s">
        <v>2482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5"/>
        <v>2324.7399999999998</v>
      </c>
      <c r="W7025" s="13">
        <f t="shared" si="892"/>
        <v>0</v>
      </c>
      <c r="X7025" s="13"/>
      <c r="Y7025" s="13">
        <f t="shared" si="891"/>
        <v>0</v>
      </c>
      <c r="Z7025" s="14">
        <f t="shared" si="893"/>
        <v>0</v>
      </c>
      <c r="AA7025" s="13">
        <f t="shared" si="894"/>
        <v>0</v>
      </c>
      <c r="AB7025" s="13">
        <f t="shared" ref="AB7025:AB7088" si="896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hidden="1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2899</v>
      </c>
      <c r="F7026" s="65" t="s">
        <v>2899</v>
      </c>
      <c r="G7026" s="65" t="s">
        <v>2899</v>
      </c>
      <c r="H7026" s="65" t="s">
        <v>2838</v>
      </c>
      <c r="I7026" s="65" t="s">
        <v>2839</v>
      </c>
      <c r="J7026" s="65" t="s">
        <v>2840</v>
      </c>
      <c r="K7026" s="65" t="s">
        <v>32</v>
      </c>
      <c r="L7026" s="65" t="s">
        <v>2899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5"/>
        <v>7020</v>
      </c>
      <c r="W7026" s="13">
        <f t="shared" si="892"/>
        <v>0</v>
      </c>
      <c r="X7026" s="13"/>
      <c r="Y7026" s="13">
        <f t="shared" si="891"/>
        <v>0</v>
      </c>
      <c r="Z7026" s="14">
        <f t="shared" si="893"/>
        <v>0</v>
      </c>
      <c r="AA7026" s="13">
        <f t="shared" si="894"/>
        <v>0</v>
      </c>
      <c r="AB7026" s="13">
        <f t="shared" si="896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hidden="1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4380</v>
      </c>
      <c r="F7027" s="65" t="s">
        <v>4380</v>
      </c>
      <c r="G7027" s="65" t="s">
        <v>4380</v>
      </c>
      <c r="H7027" s="65" t="s">
        <v>2838</v>
      </c>
      <c r="I7027" s="65" t="s">
        <v>2839</v>
      </c>
      <c r="J7027" s="65" t="s">
        <v>2840</v>
      </c>
      <c r="K7027" s="65" t="s">
        <v>32</v>
      </c>
      <c r="L7027" s="65" t="s">
        <v>4381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5"/>
        <v>996.54</v>
      </c>
      <c r="W7027" s="13">
        <f t="shared" si="892"/>
        <v>3.3269230769230766</v>
      </c>
      <c r="X7027" s="13"/>
      <c r="Y7027" s="13">
        <f t="shared" si="891"/>
        <v>0</v>
      </c>
      <c r="Z7027" s="14">
        <f t="shared" si="893"/>
        <v>3.3269230769230766</v>
      </c>
      <c r="AA7027" s="13">
        <f t="shared" si="894"/>
        <v>0.13307692307692331</v>
      </c>
      <c r="AB7027" s="13">
        <f t="shared" si="896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3264</v>
      </c>
      <c r="AI7027" t="e">
        <v>#N/A</v>
      </c>
    </row>
    <row r="7028" spans="1:35" ht="14.25" hidden="1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4380</v>
      </c>
      <c r="F7028" s="65" t="s">
        <v>4380</v>
      </c>
      <c r="G7028" s="65" t="s">
        <v>4380</v>
      </c>
      <c r="H7028" s="65" t="s">
        <v>2838</v>
      </c>
      <c r="I7028" s="65" t="s">
        <v>2839</v>
      </c>
      <c r="J7028" s="65" t="s">
        <v>2840</v>
      </c>
      <c r="K7028" s="65" t="s">
        <v>32</v>
      </c>
      <c r="L7028" s="65" t="s">
        <v>4382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5"/>
        <v>1000</v>
      </c>
      <c r="W7028" s="13">
        <f t="shared" si="892"/>
        <v>0</v>
      </c>
      <c r="X7028" s="13"/>
      <c r="Y7028" s="13">
        <f t="shared" si="891"/>
        <v>0</v>
      </c>
      <c r="Z7028" s="14">
        <f t="shared" si="893"/>
        <v>0</v>
      </c>
      <c r="AA7028" s="13">
        <f t="shared" si="894"/>
        <v>0</v>
      </c>
      <c r="AB7028" s="13">
        <f t="shared" si="896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3264</v>
      </c>
      <c r="AI7028" t="e">
        <v>#N/A</v>
      </c>
    </row>
    <row r="7029" spans="1:35" ht="14.25" hidden="1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2843</v>
      </c>
      <c r="G7029" s="65" t="s">
        <v>1231</v>
      </c>
      <c r="H7029" s="65" t="s">
        <v>2838</v>
      </c>
      <c r="I7029" s="65" t="s">
        <v>2839</v>
      </c>
      <c r="J7029" s="65" t="s">
        <v>2840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5"/>
        <v>2474.6900000000005</v>
      </c>
      <c r="W7029" s="13">
        <f t="shared" si="892"/>
        <v>9698.7999999999993</v>
      </c>
      <c r="X7029" s="13"/>
      <c r="Y7029" s="13">
        <f t="shared" si="891"/>
        <v>0</v>
      </c>
      <c r="Z7029" s="14">
        <f t="shared" si="893"/>
        <v>9698.7999999999993</v>
      </c>
      <c r="AA7029" s="13">
        <f t="shared" si="894"/>
        <v>0</v>
      </c>
      <c r="AB7029" s="13">
        <f t="shared" si="896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hidden="1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2888</v>
      </c>
      <c r="F7030" s="65" t="s">
        <v>2889</v>
      </c>
      <c r="G7030" s="65" t="s">
        <v>2888</v>
      </c>
      <c r="H7030" s="65" t="s">
        <v>2838</v>
      </c>
      <c r="I7030" s="65" t="s">
        <v>2839</v>
      </c>
      <c r="J7030" s="65" t="s">
        <v>2840</v>
      </c>
      <c r="K7030" s="65" t="s">
        <v>32</v>
      </c>
      <c r="L7030" s="65" t="s">
        <v>2898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5"/>
        <v>160473.87</v>
      </c>
      <c r="W7030" s="13">
        <f t="shared" si="892"/>
        <v>0</v>
      </c>
      <c r="X7030" s="13"/>
      <c r="Y7030" s="13">
        <f t="shared" si="891"/>
        <v>0</v>
      </c>
      <c r="Z7030" s="14">
        <f t="shared" si="893"/>
        <v>0</v>
      </c>
      <c r="AA7030" s="13">
        <f t="shared" si="894"/>
        <v>0</v>
      </c>
      <c r="AB7030" s="13">
        <f t="shared" si="896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hidden="1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2838</v>
      </c>
      <c r="I7031" s="65" t="s">
        <v>2839</v>
      </c>
      <c r="J7031" s="65" t="s">
        <v>2840</v>
      </c>
      <c r="K7031" s="65" t="s">
        <v>32</v>
      </c>
      <c r="L7031" s="65" t="s">
        <v>2897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4383</v>
      </c>
      <c r="S7031" s="12">
        <v>151597.56</v>
      </c>
      <c r="T7031" s="13">
        <v>0</v>
      </c>
      <c r="U7031" s="13">
        <v>0</v>
      </c>
      <c r="V7031" s="13">
        <f t="shared" si="895"/>
        <v>151597.56</v>
      </c>
      <c r="W7031" s="13">
        <f t="shared" si="892"/>
        <v>0</v>
      </c>
      <c r="X7031" s="13"/>
      <c r="Y7031" s="13">
        <f t="shared" si="891"/>
        <v>0</v>
      </c>
      <c r="Z7031" s="14">
        <f t="shared" si="893"/>
        <v>0</v>
      </c>
      <c r="AA7031" s="13">
        <f t="shared" si="894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hidden="1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2838</v>
      </c>
      <c r="I7032" s="65" t="s">
        <v>2839</v>
      </c>
      <c r="J7032" s="65" t="s">
        <v>2840</v>
      </c>
      <c r="K7032" s="65" t="s">
        <v>32</v>
      </c>
      <c r="L7032" s="65" t="s">
        <v>2897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5"/>
        <v>136418.37000000005</v>
      </c>
      <c r="W7032" s="13">
        <f t="shared" si="892"/>
        <v>-4.7486033519553071E-2</v>
      </c>
      <c r="X7032" s="13"/>
      <c r="Y7032" s="13">
        <f t="shared" si="891"/>
        <v>2.5139664804469317E-3</v>
      </c>
      <c r="Z7032" s="14">
        <f t="shared" si="893"/>
        <v>-4.7486033519553071E-2</v>
      </c>
      <c r="AA7032" s="13">
        <f t="shared" si="894"/>
        <v>-2.5139664804469317E-3</v>
      </c>
      <c r="AB7032" s="13">
        <f t="shared" si="896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hidden="1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4384</v>
      </c>
      <c r="F7033" s="65" t="s">
        <v>4384</v>
      </c>
      <c r="G7033" s="65" t="s">
        <v>4384</v>
      </c>
      <c r="H7033" s="65" t="s">
        <v>2838</v>
      </c>
      <c r="I7033" s="65" t="s">
        <v>2839</v>
      </c>
      <c r="J7033" s="65" t="s">
        <v>2840</v>
      </c>
      <c r="K7033" s="65" t="s">
        <v>32</v>
      </c>
      <c r="L7033" s="65" t="s">
        <v>4384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5"/>
        <v>50000</v>
      </c>
      <c r="W7033" s="13">
        <f t="shared" si="892"/>
        <v>0</v>
      </c>
      <c r="X7033" s="13"/>
      <c r="Y7033" s="13">
        <f t="shared" si="891"/>
        <v>0</v>
      </c>
      <c r="Z7033" s="14">
        <f t="shared" si="893"/>
        <v>0</v>
      </c>
      <c r="AA7033" s="13">
        <f t="shared" si="894"/>
        <v>0</v>
      </c>
      <c r="AB7033" s="13">
        <f t="shared" si="896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3264</v>
      </c>
      <c r="AI7033" t="e">
        <v>#N/A</v>
      </c>
    </row>
    <row r="7034" spans="1:35" ht="14.25" hidden="1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2842</v>
      </c>
      <c r="F7034" s="65" t="s">
        <v>2842</v>
      </c>
      <c r="G7034" s="65" t="s">
        <v>2842</v>
      </c>
      <c r="H7034" s="65" t="s">
        <v>2838</v>
      </c>
      <c r="I7034" s="65" t="s">
        <v>2839</v>
      </c>
      <c r="J7034" s="65" t="s">
        <v>2840</v>
      </c>
      <c r="K7034" s="65" t="s">
        <v>32</v>
      </c>
      <c r="L7034" s="65" t="s">
        <v>2842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5"/>
        <v>21046.25</v>
      </c>
      <c r="W7034" s="13">
        <f t="shared" si="892"/>
        <v>11858.67</v>
      </c>
      <c r="X7034" s="13"/>
      <c r="Y7034" s="13">
        <f t="shared" si="891"/>
        <v>0</v>
      </c>
      <c r="Z7034" s="14">
        <f t="shared" si="893"/>
        <v>11858.67</v>
      </c>
      <c r="AA7034" s="13">
        <f t="shared" si="894"/>
        <v>0</v>
      </c>
      <c r="AB7034" s="13">
        <f t="shared" si="896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hidden="1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2200</v>
      </c>
      <c r="F7035" s="65" t="s">
        <v>2200</v>
      </c>
      <c r="G7035" s="65" t="s">
        <v>2200</v>
      </c>
      <c r="H7035" s="65" t="s">
        <v>2838</v>
      </c>
      <c r="I7035" s="65" t="s">
        <v>2839</v>
      </c>
      <c r="J7035" s="65" t="s">
        <v>2840</v>
      </c>
      <c r="K7035" s="65" t="s">
        <v>32</v>
      </c>
      <c r="L7035" s="65" t="s">
        <v>2200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5"/>
        <v>7.9199999999982502</v>
      </c>
      <c r="W7035" s="13">
        <f t="shared" si="892"/>
        <v>0</v>
      </c>
      <c r="X7035" s="13"/>
      <c r="Y7035" s="13">
        <f t="shared" si="891"/>
        <v>0</v>
      </c>
      <c r="Z7035" s="14">
        <f t="shared" si="893"/>
        <v>0</v>
      </c>
      <c r="AA7035" s="13">
        <f t="shared" si="894"/>
        <v>0</v>
      </c>
      <c r="AB7035" s="13">
        <f t="shared" si="896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hidden="1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2838</v>
      </c>
      <c r="I7036" s="65" t="s">
        <v>2839</v>
      </c>
      <c r="J7036" s="65" t="s">
        <v>2840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5"/>
        <v>123582.97</v>
      </c>
      <c r="W7036" s="13">
        <f t="shared" si="892"/>
        <v>7940.1067961165036</v>
      </c>
      <c r="X7036" s="13"/>
      <c r="Y7036" s="13">
        <f t="shared" si="891"/>
        <v>0</v>
      </c>
      <c r="Z7036" s="14">
        <f t="shared" si="893"/>
        <v>7940.1067961165036</v>
      </c>
      <c r="AA7036" s="13">
        <f t="shared" si="894"/>
        <v>238.20320388349501</v>
      </c>
      <c r="AB7036" s="13">
        <f t="shared" si="896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hidden="1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2838</v>
      </c>
      <c r="I7037" s="65" t="s">
        <v>2839</v>
      </c>
      <c r="J7037" s="65" t="s">
        <v>2840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5"/>
        <v>765000.64000000048</v>
      </c>
      <c r="W7037" s="13">
        <f t="shared" si="892"/>
        <v>798325.97999999986</v>
      </c>
      <c r="X7037" s="13"/>
      <c r="Y7037" s="13">
        <f t="shared" si="891"/>
        <v>0</v>
      </c>
      <c r="Z7037" s="14">
        <f t="shared" si="893"/>
        <v>798325.97999999986</v>
      </c>
      <c r="AA7037" s="13">
        <f t="shared" si="894"/>
        <v>0</v>
      </c>
      <c r="AB7037" s="13">
        <f t="shared" si="896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hidden="1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2896</v>
      </c>
      <c r="F7038" s="65" t="s">
        <v>2896</v>
      </c>
      <c r="G7038" s="65" t="s">
        <v>2896</v>
      </c>
      <c r="H7038" s="65" t="s">
        <v>2838</v>
      </c>
      <c r="I7038" s="65" t="s">
        <v>2839</v>
      </c>
      <c r="J7038" s="65" t="s">
        <v>2840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5"/>
        <v>78797.070000000007</v>
      </c>
      <c r="W7038" s="13">
        <f t="shared" si="892"/>
        <v>0</v>
      </c>
      <c r="X7038" s="13"/>
      <c r="Y7038" s="13">
        <f t="shared" si="891"/>
        <v>0</v>
      </c>
      <c r="Z7038" s="14">
        <f t="shared" si="893"/>
        <v>0</v>
      </c>
      <c r="AA7038" s="13">
        <f t="shared" si="894"/>
        <v>0</v>
      </c>
      <c r="AB7038" s="13">
        <f t="shared" si="896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hidden="1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2838</v>
      </c>
      <c r="I7039" s="65" t="s">
        <v>2839</v>
      </c>
      <c r="J7039" s="65" t="s">
        <v>2840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5"/>
        <v>109785.11</v>
      </c>
      <c r="W7039" s="13">
        <f t="shared" si="892"/>
        <v>0</v>
      </c>
      <c r="X7039" s="13"/>
      <c r="Y7039" s="13">
        <f t="shared" si="891"/>
        <v>0</v>
      </c>
      <c r="Z7039" s="14">
        <f t="shared" si="893"/>
        <v>0</v>
      </c>
      <c r="AA7039" s="13">
        <f t="shared" si="894"/>
        <v>0</v>
      </c>
      <c r="AB7039" s="13">
        <f t="shared" si="896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hidden="1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2838</v>
      </c>
      <c r="I7040" s="65" t="s">
        <v>2839</v>
      </c>
      <c r="J7040" s="65" t="s">
        <v>2840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5"/>
        <v>7277.4399999999896</v>
      </c>
      <c r="W7040" s="13">
        <f t="shared" si="892"/>
        <v>0</v>
      </c>
      <c r="X7040" s="13"/>
      <c r="Y7040" s="13">
        <f t="shared" si="891"/>
        <v>0</v>
      </c>
      <c r="Z7040" s="14">
        <f t="shared" si="893"/>
        <v>0</v>
      </c>
      <c r="AA7040" s="13">
        <f t="shared" si="894"/>
        <v>0</v>
      </c>
      <c r="AB7040" s="13">
        <f t="shared" si="896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hidden="1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2896</v>
      </c>
      <c r="F7041" s="65" t="s">
        <v>2896</v>
      </c>
      <c r="G7041" s="65" t="s">
        <v>2896</v>
      </c>
      <c r="H7041" s="65" t="s">
        <v>2838</v>
      </c>
      <c r="I7041" s="65" t="s">
        <v>2839</v>
      </c>
      <c r="J7041" s="65" t="s">
        <v>2840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5"/>
        <v>14396.02</v>
      </c>
      <c r="W7041" s="13">
        <f t="shared" si="892"/>
        <v>0</v>
      </c>
      <c r="X7041" s="13"/>
      <c r="Y7041" s="13">
        <f t="shared" si="891"/>
        <v>0</v>
      </c>
      <c r="Z7041" s="14">
        <f t="shared" si="893"/>
        <v>0</v>
      </c>
      <c r="AA7041" s="13">
        <f t="shared" si="894"/>
        <v>0</v>
      </c>
      <c r="AB7041" s="13">
        <f t="shared" si="896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hidden="1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1546</v>
      </c>
      <c r="F7042" s="65" t="s">
        <v>1546</v>
      </c>
      <c r="G7042" s="65" t="s">
        <v>1546</v>
      </c>
      <c r="H7042" s="65" t="s">
        <v>2838</v>
      </c>
      <c r="I7042" s="65" t="s">
        <v>2839</v>
      </c>
      <c r="J7042" s="65" t="s">
        <v>2840</v>
      </c>
      <c r="K7042" s="65" t="s">
        <v>32</v>
      </c>
      <c r="L7042" s="65" t="s">
        <v>2870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5"/>
        <v>45880.915479459101</v>
      </c>
      <c r="W7042" s="13">
        <f t="shared" si="892"/>
        <v>8335.4911392405065</v>
      </c>
      <c r="X7042" s="13"/>
      <c r="Y7042" s="13">
        <f t="shared" si="891"/>
        <v>0</v>
      </c>
      <c r="Z7042" s="14">
        <f t="shared" si="893"/>
        <v>8335.4911392405065</v>
      </c>
      <c r="AA7042" s="13">
        <f t="shared" si="894"/>
        <v>685.10886075949384</v>
      </c>
      <c r="AB7042" s="13">
        <f t="shared" si="896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hidden="1" customHeight="1">
      <c r="A7043" s="7">
        <v>43891</v>
      </c>
      <c r="B7043" s="65" t="s">
        <v>32</v>
      </c>
      <c r="C7043" s="65" t="s">
        <v>1516</v>
      </c>
      <c r="D7043" s="65" t="s">
        <v>1554</v>
      </c>
      <c r="E7043" s="65" t="s">
        <v>2870</v>
      </c>
      <c r="F7043" s="65" t="s">
        <v>2882</v>
      </c>
      <c r="G7043" s="65" t="s">
        <v>2870</v>
      </c>
      <c r="H7043" s="65" t="s">
        <v>2838</v>
      </c>
      <c r="I7043" s="65" t="s">
        <v>2839</v>
      </c>
      <c r="J7043" s="65" t="s">
        <v>2840</v>
      </c>
      <c r="K7043" s="65" t="s">
        <v>32</v>
      </c>
      <c r="L7043" s="65" t="s">
        <v>2870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5"/>
        <v>510048.35794521199</v>
      </c>
      <c r="W7043" s="13">
        <f t="shared" si="892"/>
        <v>4471.0639215686278</v>
      </c>
      <c r="X7043" s="13"/>
      <c r="Y7043" s="13">
        <f t="shared" ref="Y7043:Y7106" si="897">IF(W7043-AB7043&lt;=0,0,IF(O7043="返现",MAX(W7043-AA7043-AB7043,0),MAX(W7043-AB7043,0)))</f>
        <v>0</v>
      </c>
      <c r="Z7043" s="14">
        <f t="shared" si="893"/>
        <v>4471.0639215686278</v>
      </c>
      <c r="AA7043" s="13">
        <f t="shared" si="894"/>
        <v>380.51607843137208</v>
      </c>
      <c r="AB7043" s="13">
        <f t="shared" si="896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hidden="1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2838</v>
      </c>
      <c r="I7044" s="65" t="s">
        <v>2839</v>
      </c>
      <c r="J7044" s="65" t="s">
        <v>2840</v>
      </c>
      <c r="K7044" s="65" t="s">
        <v>32</v>
      </c>
      <c r="L7044" s="65" t="s">
        <v>2870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5"/>
        <v>16159.492054795999</v>
      </c>
      <c r="W7044" s="13">
        <f t="shared" si="892"/>
        <v>0</v>
      </c>
      <c r="X7044" s="13"/>
      <c r="Y7044" s="13">
        <f t="shared" si="897"/>
        <v>0</v>
      </c>
      <c r="Z7044" s="14">
        <f t="shared" si="893"/>
        <v>0</v>
      </c>
      <c r="AA7044" s="13">
        <f t="shared" si="894"/>
        <v>0</v>
      </c>
      <c r="AB7044" s="13">
        <f t="shared" si="896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hidden="1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2895</v>
      </c>
      <c r="F7045" s="65" t="s">
        <v>2895</v>
      </c>
      <c r="G7045" s="65" t="s">
        <v>2895</v>
      </c>
      <c r="H7045" s="65" t="s">
        <v>2838</v>
      </c>
      <c r="I7045" s="65" t="s">
        <v>2839</v>
      </c>
      <c r="J7045" s="65" t="s">
        <v>2840</v>
      </c>
      <c r="K7045" s="65" t="s">
        <v>32</v>
      </c>
      <c r="L7045" s="65" t="s">
        <v>2895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5"/>
        <v>12988.31</v>
      </c>
      <c r="W7045" s="13">
        <f t="shared" si="892"/>
        <v>1285.3883495145633</v>
      </c>
      <c r="X7045" s="13"/>
      <c r="Y7045" s="13">
        <f t="shared" si="897"/>
        <v>0</v>
      </c>
      <c r="Z7045" s="14">
        <f t="shared" si="893"/>
        <v>1285.3883495145633</v>
      </c>
      <c r="AA7045" s="13">
        <f t="shared" si="894"/>
        <v>38.561650485436985</v>
      </c>
      <c r="AB7045" s="13">
        <f t="shared" si="896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hidden="1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2838</v>
      </c>
      <c r="I7046" s="65" t="s">
        <v>2839</v>
      </c>
      <c r="J7046" s="65" t="s">
        <v>2840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5"/>
        <v>60000</v>
      </c>
      <c r="W7046" s="13">
        <f t="shared" si="892"/>
        <v>0</v>
      </c>
      <c r="X7046" s="13"/>
      <c r="Y7046" s="13">
        <f t="shared" si="897"/>
        <v>0</v>
      </c>
      <c r="Z7046" s="14">
        <f t="shared" si="893"/>
        <v>0</v>
      </c>
      <c r="AA7046" s="31">
        <f>U7046*P7046</f>
        <v>0</v>
      </c>
      <c r="AB7046" s="13">
        <f t="shared" si="896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4385</v>
      </c>
      <c r="AI7046" t="e">
        <v>#N/A</v>
      </c>
    </row>
    <row r="7047" spans="1:35" ht="14.25" hidden="1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2838</v>
      </c>
      <c r="I7047" s="65" t="s">
        <v>2839</v>
      </c>
      <c r="J7047" s="65" t="s">
        <v>2840</v>
      </c>
      <c r="K7047" s="65" t="s">
        <v>32</v>
      </c>
      <c r="L7047" s="65" t="s">
        <v>1402</v>
      </c>
      <c r="M7047" s="65"/>
      <c r="N7047" s="65" t="s">
        <v>57</v>
      </c>
      <c r="O7047" s="22" t="s">
        <v>149</v>
      </c>
      <c r="P7047" s="9">
        <v>5.5E-2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5"/>
        <v>578978.41000000061</v>
      </c>
      <c r="W7047" s="13">
        <f>U7047</f>
        <v>2320023.5299999998</v>
      </c>
      <c r="X7047" s="13"/>
      <c r="Y7047" s="13">
        <f t="shared" si="897"/>
        <v>0</v>
      </c>
      <c r="Z7047" s="14">
        <f t="shared" si="893"/>
        <v>2320023.5299999998</v>
      </c>
      <c r="AA7047" s="31">
        <f>U7047*P7047</f>
        <v>127601.29414999999</v>
      </c>
      <c r="AB7047" s="13">
        <f t="shared" si="896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4385</v>
      </c>
      <c r="AI7047" t="e">
        <v>#N/A</v>
      </c>
    </row>
    <row r="7048" spans="1:35" ht="14.25" hidden="1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2838</v>
      </c>
      <c r="I7048" s="65" t="s">
        <v>2839</v>
      </c>
      <c r="J7048" s="65" t="s">
        <v>2840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5"/>
        <v>0</v>
      </c>
      <c r="W7048" s="13">
        <f t="shared" si="892"/>
        <v>0</v>
      </c>
      <c r="X7048" s="13"/>
      <c r="Y7048" s="13">
        <f t="shared" si="897"/>
        <v>0</v>
      </c>
      <c r="Z7048" s="14">
        <f t="shared" si="893"/>
        <v>0</v>
      </c>
      <c r="AA7048" s="13">
        <f t="shared" ref="AA7048:AA7110" si="898">U7048-W7048</f>
        <v>0</v>
      </c>
      <c r="AB7048" s="13">
        <f t="shared" si="896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3264</v>
      </c>
      <c r="AI7048" t="e">
        <v>#N/A</v>
      </c>
    </row>
    <row r="7049" spans="1:35" ht="14.25" hidden="1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2893</v>
      </c>
      <c r="F7049" s="65" t="s">
        <v>2894</v>
      </c>
      <c r="G7049" s="65" t="s">
        <v>2893</v>
      </c>
      <c r="H7049" s="65" t="s">
        <v>2838</v>
      </c>
      <c r="I7049" s="65" t="s">
        <v>2839</v>
      </c>
      <c r="J7049" s="65" t="s">
        <v>2840</v>
      </c>
      <c r="K7049" s="65" t="s">
        <v>32</v>
      </c>
      <c r="L7049" s="65" t="s">
        <v>2893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5"/>
        <v>6197.05</v>
      </c>
      <c r="W7049" s="13">
        <f t="shared" ref="W7049:W7057" si="899">U7049*(1+AH7049)/(1+AH7049+P7049)</f>
        <v>0</v>
      </c>
      <c r="X7049" s="13"/>
      <c r="Y7049" s="13">
        <f t="shared" si="897"/>
        <v>0</v>
      </c>
      <c r="Z7049" s="14">
        <f t="shared" si="893"/>
        <v>0</v>
      </c>
      <c r="AA7049" s="13">
        <f t="shared" si="898"/>
        <v>0</v>
      </c>
      <c r="AB7049" s="13">
        <f t="shared" si="896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hidden="1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1662</v>
      </c>
      <c r="F7050" s="65" t="s">
        <v>2861</v>
      </c>
      <c r="G7050" s="65" t="s">
        <v>1662</v>
      </c>
      <c r="H7050" s="65" t="s">
        <v>2838</v>
      </c>
      <c r="I7050" s="65" t="s">
        <v>2839</v>
      </c>
      <c r="J7050" s="65" t="s">
        <v>2840</v>
      </c>
      <c r="K7050" s="65" t="s">
        <v>32</v>
      </c>
      <c r="L7050" s="65" t="s">
        <v>1663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5"/>
        <v>83010.440000000061</v>
      </c>
      <c r="W7050" s="13">
        <f t="shared" si="899"/>
        <v>265274.39999999991</v>
      </c>
      <c r="X7050" s="13"/>
      <c r="Y7050" s="13">
        <f t="shared" si="897"/>
        <v>0</v>
      </c>
      <c r="Z7050" s="14">
        <f t="shared" si="893"/>
        <v>265274.39999999991</v>
      </c>
      <c r="AA7050" s="13">
        <f t="shared" si="898"/>
        <v>0</v>
      </c>
      <c r="AB7050" s="13">
        <f t="shared" si="896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hidden="1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2838</v>
      </c>
      <c r="I7051" s="65" t="s">
        <v>2839</v>
      </c>
      <c r="J7051" s="65" t="s">
        <v>2840</v>
      </c>
      <c r="K7051" s="65" t="s">
        <v>32</v>
      </c>
      <c r="L7051" s="65" t="s">
        <v>2863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5"/>
        <v>-1.0913936421275139E-11</v>
      </c>
      <c r="W7051" s="13">
        <f t="shared" si="899"/>
        <v>7393.9000000000005</v>
      </c>
      <c r="X7051" s="13"/>
      <c r="Y7051" s="13">
        <f t="shared" si="897"/>
        <v>0</v>
      </c>
      <c r="Z7051" s="14">
        <f t="shared" si="893"/>
        <v>7393.9000000000005</v>
      </c>
      <c r="AA7051" s="13">
        <f t="shared" si="898"/>
        <v>0</v>
      </c>
      <c r="AB7051" s="13">
        <f t="shared" si="896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hidden="1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2838</v>
      </c>
      <c r="I7052" s="65" t="s">
        <v>2839</v>
      </c>
      <c r="J7052" s="65" t="s">
        <v>2840</v>
      </c>
      <c r="K7052" s="65" t="s">
        <v>32</v>
      </c>
      <c r="L7052" s="65" t="s">
        <v>2863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5"/>
        <v>51191.6</v>
      </c>
      <c r="W7052" s="13">
        <f t="shared" si="899"/>
        <v>0</v>
      </c>
      <c r="X7052" s="13"/>
      <c r="Y7052" s="13">
        <f t="shared" si="897"/>
        <v>0</v>
      </c>
      <c r="Z7052" s="14">
        <f t="shared" si="893"/>
        <v>0</v>
      </c>
      <c r="AA7052" s="13">
        <f t="shared" si="898"/>
        <v>0</v>
      </c>
      <c r="AB7052" s="13">
        <f t="shared" si="896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hidden="1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1746</v>
      </c>
      <c r="F7053" s="65" t="s">
        <v>4490</v>
      </c>
      <c r="G7053" s="65" t="s">
        <v>1746</v>
      </c>
      <c r="H7053" s="65" t="s">
        <v>2838</v>
      </c>
      <c r="I7053" s="65" t="s">
        <v>2839</v>
      </c>
      <c r="J7053" s="65" t="s">
        <v>2840</v>
      </c>
      <c r="K7053" s="65" t="s">
        <v>32</v>
      </c>
      <c r="L7053" s="65" t="s">
        <v>1748</v>
      </c>
      <c r="M7053" s="65"/>
      <c r="N7053" s="65" t="s">
        <v>57</v>
      </c>
      <c r="O7053" s="22" t="s">
        <v>41</v>
      </c>
      <c r="P7053" s="28">
        <v>5.5E-2</v>
      </c>
      <c r="Q7053" s="162"/>
      <c r="R7053" s="65"/>
      <c r="S7053" s="13">
        <v>0</v>
      </c>
      <c r="T7053" s="13">
        <v>0</v>
      </c>
      <c r="U7053" s="13"/>
      <c r="V7053" s="13">
        <f t="shared" si="895"/>
        <v>0</v>
      </c>
      <c r="W7053" s="13">
        <f t="shared" si="899"/>
        <v>0</v>
      </c>
      <c r="X7053" s="13"/>
      <c r="Y7053" s="13">
        <f t="shared" si="897"/>
        <v>0</v>
      </c>
      <c r="Z7053" s="14">
        <f t="shared" si="893"/>
        <v>0</v>
      </c>
      <c r="AA7053" s="13">
        <f t="shared" si="898"/>
        <v>0</v>
      </c>
      <c r="AB7053" s="13">
        <f t="shared" si="896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3264</v>
      </c>
      <c r="AI7053" t="e">
        <v>#N/A</v>
      </c>
    </row>
    <row r="7054" spans="1:35" ht="14.25" hidden="1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1746</v>
      </c>
      <c r="F7054" s="65" t="s">
        <v>4490</v>
      </c>
      <c r="G7054" s="65" t="s">
        <v>1746</v>
      </c>
      <c r="H7054" s="65" t="s">
        <v>2838</v>
      </c>
      <c r="I7054" s="65" t="s">
        <v>2839</v>
      </c>
      <c r="J7054" s="65" t="s">
        <v>2840</v>
      </c>
      <c r="K7054" s="65" t="s">
        <v>32</v>
      </c>
      <c r="L7054" s="65" t="s">
        <v>1748</v>
      </c>
      <c r="M7054" s="65"/>
      <c r="N7054" s="65" t="s">
        <v>57</v>
      </c>
      <c r="O7054" s="22" t="s">
        <v>41</v>
      </c>
      <c r="P7054" s="28">
        <v>5.5E-2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5"/>
        <v>439807.02000000025</v>
      </c>
      <c r="W7054" s="13">
        <f t="shared" si="899"/>
        <v>1152144.3127962083</v>
      </c>
      <c r="X7054" s="13"/>
      <c r="Y7054" s="13">
        <f t="shared" si="897"/>
        <v>0</v>
      </c>
      <c r="Z7054" s="14">
        <f t="shared" si="893"/>
        <v>1152144.3127962083</v>
      </c>
      <c r="AA7054" s="13">
        <f t="shared" si="898"/>
        <v>63367.937203791458</v>
      </c>
      <c r="AB7054" s="13">
        <f t="shared" si="896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hidden="1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1746</v>
      </c>
      <c r="F7055" s="65" t="s">
        <v>4490</v>
      </c>
      <c r="G7055" s="65" t="s">
        <v>1746</v>
      </c>
      <c r="H7055" s="65" t="s">
        <v>2838</v>
      </c>
      <c r="I7055" s="65" t="s">
        <v>2839</v>
      </c>
      <c r="J7055" s="65" t="s">
        <v>2840</v>
      </c>
      <c r="K7055" s="65" t="s">
        <v>32</v>
      </c>
      <c r="L7055" s="65" t="s">
        <v>1748</v>
      </c>
      <c r="M7055" s="65"/>
      <c r="N7055" s="65" t="s">
        <v>40</v>
      </c>
      <c r="O7055" s="22" t="s">
        <v>41</v>
      </c>
      <c r="P7055" s="28">
        <v>5.5E-2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5"/>
        <v>989505.5</v>
      </c>
      <c r="W7055" s="13">
        <f t="shared" si="899"/>
        <v>1299046.9194312796</v>
      </c>
      <c r="X7055" s="13"/>
      <c r="Y7055" s="13">
        <f t="shared" si="897"/>
        <v>0</v>
      </c>
      <c r="Z7055" s="14">
        <f t="shared" si="893"/>
        <v>1299046.9194312796</v>
      </c>
      <c r="AA7055" s="13">
        <f t="shared" si="898"/>
        <v>71447.580568720354</v>
      </c>
      <c r="AB7055" s="13">
        <f t="shared" si="896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3264</v>
      </c>
      <c r="AI7055" t="e">
        <v>#N/A</v>
      </c>
    </row>
    <row r="7056" spans="1:35" ht="14.25" hidden="1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1746</v>
      </c>
      <c r="F7056" s="65" t="s">
        <v>4490</v>
      </c>
      <c r="G7056" s="65" t="s">
        <v>1746</v>
      </c>
      <c r="H7056" s="65" t="s">
        <v>2838</v>
      </c>
      <c r="I7056" s="65" t="s">
        <v>2839</v>
      </c>
      <c r="J7056" s="65" t="s">
        <v>2840</v>
      </c>
      <c r="K7056" s="65" t="s">
        <v>32</v>
      </c>
      <c r="L7056" s="65" t="s">
        <v>1748</v>
      </c>
      <c r="M7056" s="65"/>
      <c r="N7056" s="65" t="s">
        <v>40</v>
      </c>
      <c r="O7056" s="22" t="s">
        <v>41</v>
      </c>
      <c r="P7056" s="28">
        <v>5.5E-2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5"/>
        <v>-367500.00000000012</v>
      </c>
      <c r="W7056" s="13">
        <f t="shared" si="899"/>
        <v>627974.71090047387</v>
      </c>
      <c r="X7056" s="13"/>
      <c r="Y7056" s="13">
        <f t="shared" si="897"/>
        <v>0</v>
      </c>
      <c r="Z7056" s="14">
        <f t="shared" ref="Z7056:Z7119" si="900">W7056+X7056</f>
        <v>627974.71090047387</v>
      </c>
      <c r="AA7056" s="13">
        <f t="shared" si="898"/>
        <v>34538.609099526075</v>
      </c>
      <c r="AB7056" s="13">
        <f t="shared" si="896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hidden="1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2340</v>
      </c>
      <c r="F7057" s="65" t="s">
        <v>2340</v>
      </c>
      <c r="G7057" s="65" t="s">
        <v>2340</v>
      </c>
      <c r="H7057" s="65" t="s">
        <v>2838</v>
      </c>
      <c r="I7057" s="65" t="s">
        <v>2839</v>
      </c>
      <c r="J7057" s="65" t="s">
        <v>2840</v>
      </c>
      <c r="K7057" s="65" t="s">
        <v>32</v>
      </c>
      <c r="L7057" s="65" t="s">
        <v>2340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5"/>
        <v>65725.560000000012</v>
      </c>
      <c r="W7057" s="13">
        <f t="shared" si="899"/>
        <v>91193.614857142835</v>
      </c>
      <c r="X7057" s="13"/>
      <c r="Y7057" s="13">
        <f t="shared" si="897"/>
        <v>0</v>
      </c>
      <c r="Z7057" s="14">
        <f t="shared" si="900"/>
        <v>91193.614857142835</v>
      </c>
      <c r="AA7057" s="13">
        <f t="shared" si="898"/>
        <v>2682.1651428571495</v>
      </c>
      <c r="AB7057" s="13">
        <f t="shared" si="896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4379</v>
      </c>
      <c r="AI7057" t="e">
        <v>#N/A</v>
      </c>
    </row>
    <row r="7058" spans="1:35" ht="14.25" hidden="1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4387</v>
      </c>
      <c r="G7058" s="65" t="s">
        <v>214</v>
      </c>
      <c r="H7058" s="65" t="s">
        <v>2838</v>
      </c>
      <c r="I7058" s="65" t="s">
        <v>2839</v>
      </c>
      <c r="J7058" s="65" t="s">
        <v>2840</v>
      </c>
      <c r="K7058" s="65" t="s">
        <v>32</v>
      </c>
      <c r="L7058" s="65" t="s">
        <v>1564</v>
      </c>
      <c r="M7058" s="65"/>
      <c r="N7058" s="65" t="s">
        <v>57</v>
      </c>
      <c r="O7058" s="65" t="s">
        <v>3656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5"/>
        <v>1192.5299999999988</v>
      </c>
      <c r="W7058" s="13">
        <f>U7058*(1+AH7058)/(1+P7058)</f>
        <v>8743.2556923076918</v>
      </c>
      <c r="X7058" s="13"/>
      <c r="Y7058" s="13">
        <f t="shared" si="897"/>
        <v>446.73569230769135</v>
      </c>
      <c r="Z7058" s="14">
        <f t="shared" si="900"/>
        <v>8743.2556923076918</v>
      </c>
      <c r="AA7058" s="13">
        <f t="shared" si="898"/>
        <v>-446.73569230769135</v>
      </c>
      <c r="AB7058" s="13">
        <f t="shared" si="896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4386</v>
      </c>
      <c r="AI7058" t="e">
        <v>#N/A</v>
      </c>
    </row>
    <row r="7059" spans="1:35" ht="14.25" hidden="1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4388</v>
      </c>
      <c r="F7059" s="65" t="s">
        <v>4388</v>
      </c>
      <c r="G7059" s="65" t="s">
        <v>4388</v>
      </c>
      <c r="H7059" s="65" t="s">
        <v>2838</v>
      </c>
      <c r="I7059" s="65" t="s">
        <v>2839</v>
      </c>
      <c r="J7059" s="65" t="s">
        <v>2840</v>
      </c>
      <c r="K7059" s="65" t="s">
        <v>32</v>
      </c>
      <c r="L7059" s="65" t="s">
        <v>1564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1">U7059*(1+AH7059)/(1+AH7059+P7059)</f>
        <v>17022.755248226949</v>
      </c>
      <c r="X7059" s="13"/>
      <c r="Y7059" s="13">
        <f t="shared" si="897"/>
        <v>0</v>
      </c>
      <c r="Z7059" s="14">
        <f t="shared" si="900"/>
        <v>17022.755248226949</v>
      </c>
      <c r="AA7059" s="13">
        <f t="shared" si="898"/>
        <v>497.0147517730511</v>
      </c>
      <c r="AB7059" s="13">
        <f t="shared" si="896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4386</v>
      </c>
      <c r="AI7059" t="e">
        <v>#N/A</v>
      </c>
    </row>
    <row r="7060" spans="1:35" ht="14.25" hidden="1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2907</v>
      </c>
      <c r="F7060" s="65" t="s">
        <v>2907</v>
      </c>
      <c r="G7060" s="65" t="s">
        <v>2907</v>
      </c>
      <c r="H7060" s="65" t="s">
        <v>2838</v>
      </c>
      <c r="I7060" s="65" t="s">
        <v>2839</v>
      </c>
      <c r="J7060" s="65" t="s">
        <v>2840</v>
      </c>
      <c r="K7060" s="65" t="s">
        <v>32</v>
      </c>
      <c r="L7060" s="65" t="s">
        <v>1564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1"/>
        <v>0</v>
      </c>
      <c r="X7060" s="13"/>
      <c r="Y7060" s="13">
        <f t="shared" si="897"/>
        <v>0</v>
      </c>
      <c r="Z7060" s="14">
        <f t="shared" si="900"/>
        <v>0</v>
      </c>
      <c r="AA7060" s="13">
        <f t="shared" si="898"/>
        <v>0</v>
      </c>
      <c r="AB7060" s="13">
        <f t="shared" si="896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4389</v>
      </c>
      <c r="AI7060" t="e">
        <v>#N/A</v>
      </c>
    </row>
    <row r="7061" spans="1:35" ht="14.25" hidden="1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3562</v>
      </c>
      <c r="F7061" s="65" t="s">
        <v>3562</v>
      </c>
      <c r="G7061" s="65" t="s">
        <v>3562</v>
      </c>
      <c r="H7061" s="65" t="s">
        <v>2838</v>
      </c>
      <c r="I7061" s="65" t="s">
        <v>2839</v>
      </c>
      <c r="J7061" s="65" t="s">
        <v>2840</v>
      </c>
      <c r="K7061" s="65" t="s">
        <v>32</v>
      </c>
      <c r="L7061" s="65" t="s">
        <v>1564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5"/>
        <v>29664.163829787201</v>
      </c>
      <c r="W7061" s="13">
        <f t="shared" si="901"/>
        <v>0</v>
      </c>
      <c r="X7061" s="13"/>
      <c r="Y7061" s="13">
        <f t="shared" si="897"/>
        <v>0</v>
      </c>
      <c r="Z7061" s="14">
        <f t="shared" si="900"/>
        <v>0</v>
      </c>
      <c r="AA7061" s="13">
        <f t="shared" si="898"/>
        <v>0</v>
      </c>
      <c r="AB7061" s="13">
        <f t="shared" si="896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hidden="1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1557</v>
      </c>
      <c r="F7062" s="65" t="s">
        <v>1557</v>
      </c>
      <c r="G7062" s="65" t="s">
        <v>1557</v>
      </c>
      <c r="H7062" s="65" t="s">
        <v>2838</v>
      </c>
      <c r="I7062" s="65" t="s">
        <v>2839</v>
      </c>
      <c r="J7062" s="65" t="s">
        <v>2840</v>
      </c>
      <c r="K7062" s="65" t="s">
        <v>32</v>
      </c>
      <c r="L7062" s="65" t="s">
        <v>1564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5"/>
        <v>3752.5239041090244</v>
      </c>
      <c r="W7062" s="13">
        <f t="shared" si="901"/>
        <v>156325.65826055993</v>
      </c>
      <c r="X7062" s="13"/>
      <c r="Y7062" s="13">
        <f t="shared" si="897"/>
        <v>0</v>
      </c>
      <c r="Z7062" s="14">
        <f t="shared" si="900"/>
        <v>156325.65826055993</v>
      </c>
      <c r="AA7062" s="13">
        <f t="shared" si="898"/>
        <v>3326.0778353310598</v>
      </c>
      <c r="AB7062" s="13">
        <f t="shared" si="896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4389</v>
      </c>
      <c r="AI7062" t="e">
        <v>#N/A</v>
      </c>
    </row>
    <row r="7063" spans="1:35" ht="14.25" hidden="1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1557</v>
      </c>
      <c r="F7063" s="65" t="s">
        <v>1557</v>
      </c>
      <c r="G7063" s="65" t="s">
        <v>1557</v>
      </c>
      <c r="H7063" s="65" t="s">
        <v>2838</v>
      </c>
      <c r="I7063" s="65" t="s">
        <v>2839</v>
      </c>
      <c r="J7063" s="65" t="s">
        <v>2840</v>
      </c>
      <c r="K7063" s="65" t="s">
        <v>32</v>
      </c>
      <c r="L7063" s="65" t="s">
        <v>1564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5"/>
        <v>0</v>
      </c>
      <c r="W7063" s="13">
        <f t="shared" si="901"/>
        <v>98310.649607842584</v>
      </c>
      <c r="X7063" s="13"/>
      <c r="Y7063" s="13">
        <f t="shared" si="897"/>
        <v>0</v>
      </c>
      <c r="Z7063" s="14">
        <f t="shared" si="900"/>
        <v>98310.649607842584</v>
      </c>
      <c r="AA7063" s="13">
        <f t="shared" si="898"/>
        <v>4713.5242962664197</v>
      </c>
      <c r="AB7063" s="13">
        <f t="shared" si="896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hidden="1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2926</v>
      </c>
      <c r="G7064" s="65" t="s">
        <v>1521</v>
      </c>
      <c r="H7064" s="65" t="s">
        <v>2838</v>
      </c>
      <c r="I7064" s="65" t="s">
        <v>2839</v>
      </c>
      <c r="J7064" s="65" t="s">
        <v>2840</v>
      </c>
      <c r="K7064" s="65" t="s">
        <v>32</v>
      </c>
      <c r="L7064" s="65" t="s">
        <v>1564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5"/>
        <v>4348.25</v>
      </c>
      <c r="W7064" s="13">
        <f t="shared" si="901"/>
        <v>0</v>
      </c>
      <c r="X7064" s="13"/>
      <c r="Y7064" s="13">
        <f t="shared" si="897"/>
        <v>0</v>
      </c>
      <c r="Z7064" s="14">
        <f t="shared" si="900"/>
        <v>0</v>
      </c>
      <c r="AA7064" s="13">
        <f t="shared" si="898"/>
        <v>0</v>
      </c>
      <c r="AB7064" s="13">
        <f t="shared" si="896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hidden="1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2926</v>
      </c>
      <c r="G7065" s="65" t="s">
        <v>1521</v>
      </c>
      <c r="H7065" s="65" t="s">
        <v>2838</v>
      </c>
      <c r="I7065" s="65" t="s">
        <v>2839</v>
      </c>
      <c r="J7065" s="65" t="s">
        <v>2840</v>
      </c>
      <c r="K7065" s="65" t="s">
        <v>32</v>
      </c>
      <c r="L7065" s="65" t="s">
        <v>1564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5"/>
        <v>0</v>
      </c>
      <c r="W7065" s="13">
        <f t="shared" si="901"/>
        <v>0</v>
      </c>
      <c r="X7065" s="13"/>
      <c r="Y7065" s="13">
        <f t="shared" si="897"/>
        <v>0</v>
      </c>
      <c r="Z7065" s="14">
        <f t="shared" si="900"/>
        <v>0</v>
      </c>
      <c r="AA7065" s="13">
        <f t="shared" si="898"/>
        <v>0</v>
      </c>
      <c r="AB7065" s="13">
        <f t="shared" si="896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hidden="1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1564</v>
      </c>
      <c r="F7066" s="65" t="s">
        <v>1564</v>
      </c>
      <c r="G7066" s="65" t="s">
        <v>1564</v>
      </c>
      <c r="H7066" s="65" t="s">
        <v>2838</v>
      </c>
      <c r="I7066" s="65" t="s">
        <v>2839</v>
      </c>
      <c r="J7066" s="65" t="s">
        <v>2840</v>
      </c>
      <c r="K7066" s="65" t="s">
        <v>32</v>
      </c>
      <c r="L7066" s="65" t="s">
        <v>1564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5"/>
        <v>3092.8759854029599</v>
      </c>
      <c r="W7066" s="13">
        <f t="shared" si="901"/>
        <v>0</v>
      </c>
      <c r="X7066" s="13"/>
      <c r="Y7066" s="13">
        <f t="shared" si="897"/>
        <v>0</v>
      </c>
      <c r="Z7066" s="14">
        <f t="shared" si="900"/>
        <v>0</v>
      </c>
      <c r="AA7066" s="13">
        <f t="shared" si="898"/>
        <v>0</v>
      </c>
      <c r="AB7066" s="13">
        <f t="shared" si="896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hidden="1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1564</v>
      </c>
      <c r="F7067" s="65" t="s">
        <v>1564</v>
      </c>
      <c r="G7067" s="65" t="s">
        <v>1564</v>
      </c>
      <c r="H7067" s="65" t="s">
        <v>2838</v>
      </c>
      <c r="I7067" s="65" t="s">
        <v>2839</v>
      </c>
      <c r="J7067" s="65" t="s">
        <v>2840</v>
      </c>
      <c r="K7067" s="65" t="s">
        <v>32</v>
      </c>
      <c r="L7067" s="65" t="s">
        <v>1564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5"/>
        <v>0</v>
      </c>
      <c r="W7067" s="13">
        <f t="shared" si="901"/>
        <v>1370680.8960217242</v>
      </c>
      <c r="X7067" s="13"/>
      <c r="Y7067" s="13">
        <f t="shared" si="897"/>
        <v>0</v>
      </c>
      <c r="Z7067" s="14">
        <f t="shared" si="900"/>
        <v>1370680.8960217242</v>
      </c>
      <c r="AA7067" s="13">
        <f t="shared" si="898"/>
        <v>38884.56442614831</v>
      </c>
      <c r="AB7067" s="13">
        <f t="shared" si="896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4389</v>
      </c>
      <c r="AI7067" t="e">
        <v>#N/A</v>
      </c>
    </row>
    <row r="7068" spans="1:35" ht="14.25" hidden="1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2838</v>
      </c>
      <c r="I7068" s="65" t="s">
        <v>2839</v>
      </c>
      <c r="J7068" s="65" t="s">
        <v>2840</v>
      </c>
      <c r="K7068" s="65" t="s">
        <v>32</v>
      </c>
      <c r="L7068" s="65" t="s">
        <v>1564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5"/>
        <v>0</v>
      </c>
      <c r="W7068" s="13">
        <f t="shared" si="901"/>
        <v>0</v>
      </c>
      <c r="X7068" s="13"/>
      <c r="Y7068" s="13">
        <f t="shared" si="897"/>
        <v>0</v>
      </c>
      <c r="Z7068" s="14">
        <f t="shared" si="900"/>
        <v>0</v>
      </c>
      <c r="AA7068" s="13">
        <f t="shared" si="898"/>
        <v>0</v>
      </c>
      <c r="AB7068" s="13">
        <f t="shared" si="896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4389</v>
      </c>
      <c r="AI7068" t="e">
        <v>#N/A</v>
      </c>
    </row>
    <row r="7069" spans="1:35" ht="14.25" hidden="1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2838</v>
      </c>
      <c r="I7069" s="65" t="s">
        <v>2839</v>
      </c>
      <c r="J7069" s="65" t="s">
        <v>2840</v>
      </c>
      <c r="K7069" s="65" t="s">
        <v>32</v>
      </c>
      <c r="L7069" s="65" t="s">
        <v>1564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5"/>
        <v>0</v>
      </c>
      <c r="W7069" s="13">
        <f t="shared" si="901"/>
        <v>0</v>
      </c>
      <c r="X7069" s="13"/>
      <c r="Y7069" s="13">
        <f t="shared" si="897"/>
        <v>0</v>
      </c>
      <c r="Z7069" s="14">
        <f t="shared" si="900"/>
        <v>0</v>
      </c>
      <c r="AA7069" s="13">
        <f t="shared" si="898"/>
        <v>0</v>
      </c>
      <c r="AB7069" s="13">
        <f t="shared" si="896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hidden="1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2908</v>
      </c>
      <c r="F7070" s="65" t="s">
        <v>2908</v>
      </c>
      <c r="G7070" s="65" t="s">
        <v>2908</v>
      </c>
      <c r="H7070" s="65" t="s">
        <v>2838</v>
      </c>
      <c r="I7070" s="65" t="s">
        <v>2839</v>
      </c>
      <c r="J7070" s="65" t="s">
        <v>2840</v>
      </c>
      <c r="K7070" s="65" t="s">
        <v>32</v>
      </c>
      <c r="L7070" s="65" t="s">
        <v>1564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5"/>
        <v>19782.388841933003</v>
      </c>
      <c r="W7070" s="13">
        <f t="shared" si="901"/>
        <v>11416.614413793104</v>
      </c>
      <c r="X7070" s="13"/>
      <c r="Y7070" s="13">
        <f t="shared" si="897"/>
        <v>0</v>
      </c>
      <c r="Z7070" s="14">
        <f t="shared" si="900"/>
        <v>11416.614413793104</v>
      </c>
      <c r="AA7070" s="13">
        <f t="shared" si="898"/>
        <v>323.8755862068956</v>
      </c>
      <c r="AB7070" s="13">
        <f t="shared" si="896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hidden="1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2838</v>
      </c>
      <c r="I7071" s="65" t="s">
        <v>2839</v>
      </c>
      <c r="J7071" s="65" t="s">
        <v>2840</v>
      </c>
      <c r="K7071" s="65" t="s">
        <v>32</v>
      </c>
      <c r="L7071" s="65" t="s">
        <v>1564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5"/>
        <v>90930.243576642009</v>
      </c>
      <c r="W7071" s="13">
        <f t="shared" si="901"/>
        <v>54132.721928571424</v>
      </c>
      <c r="X7071" s="13"/>
      <c r="Y7071" s="13">
        <f t="shared" si="897"/>
        <v>0</v>
      </c>
      <c r="Z7071" s="14">
        <f t="shared" si="900"/>
        <v>54132.721928571424</v>
      </c>
      <c r="AA7071" s="13">
        <f t="shared" si="898"/>
        <v>1185.3880714285697</v>
      </c>
      <c r="AB7071" s="13">
        <f t="shared" si="896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4386</v>
      </c>
      <c r="AI7071" t="e">
        <v>#N/A</v>
      </c>
    </row>
    <row r="7072" spans="1:35" ht="14.25" hidden="1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2909</v>
      </c>
      <c r="F7072" s="65" t="s">
        <v>2910</v>
      </c>
      <c r="G7072" s="65" t="s">
        <v>2909</v>
      </c>
      <c r="H7072" s="65" t="s">
        <v>2838</v>
      </c>
      <c r="I7072" s="65" t="s">
        <v>2839</v>
      </c>
      <c r="J7072" s="65" t="s">
        <v>2840</v>
      </c>
      <c r="K7072" s="65" t="s">
        <v>32</v>
      </c>
      <c r="L7072" s="65" t="s">
        <v>1564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5"/>
        <v>5239.49</v>
      </c>
      <c r="W7072" s="13">
        <f t="shared" si="901"/>
        <v>0</v>
      </c>
      <c r="X7072" s="13"/>
      <c r="Y7072" s="13">
        <f t="shared" si="897"/>
        <v>0</v>
      </c>
      <c r="Z7072" s="14">
        <f t="shared" si="900"/>
        <v>0</v>
      </c>
      <c r="AA7072" s="13">
        <f t="shared" si="898"/>
        <v>0</v>
      </c>
      <c r="AB7072" s="13">
        <f t="shared" si="896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hidden="1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2934</v>
      </c>
      <c r="F7073" s="65" t="s">
        <v>2934</v>
      </c>
      <c r="G7073" s="65" t="s">
        <v>2934</v>
      </c>
      <c r="H7073" s="65" t="s">
        <v>2838</v>
      </c>
      <c r="I7073" s="65" t="s">
        <v>2839</v>
      </c>
      <c r="J7073" s="65" t="s">
        <v>2840</v>
      </c>
      <c r="K7073" s="65" t="s">
        <v>32</v>
      </c>
      <c r="L7073" s="65" t="s">
        <v>1564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5"/>
        <v>0</v>
      </c>
      <c r="W7073" s="13">
        <f>U7073*(1+AH7073)/(1+P7073+AH7073)</f>
        <v>20000.004000000001</v>
      </c>
      <c r="X7073" s="13"/>
      <c r="Y7073" s="13">
        <f t="shared" si="897"/>
        <v>0</v>
      </c>
      <c r="Z7073" s="14">
        <f t="shared" si="900"/>
        <v>20000.004000000001</v>
      </c>
      <c r="AA7073" s="13">
        <f t="shared" si="898"/>
        <v>567.3760000000002</v>
      </c>
      <c r="AB7073" s="13">
        <f t="shared" si="896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hidden="1" customHeight="1">
      <c r="A7074" s="7">
        <v>43891</v>
      </c>
      <c r="B7074" s="65" t="s">
        <v>32</v>
      </c>
      <c r="C7074" s="65" t="s">
        <v>1516</v>
      </c>
      <c r="D7074" s="65" t="s">
        <v>1554</v>
      </c>
      <c r="E7074" s="65" t="s">
        <v>2920</v>
      </c>
      <c r="F7074" s="65" t="s">
        <v>2920</v>
      </c>
      <c r="G7074" s="65" t="s">
        <v>2920</v>
      </c>
      <c r="H7074" s="65" t="s">
        <v>2838</v>
      </c>
      <c r="I7074" s="65" t="s">
        <v>2839</v>
      </c>
      <c r="J7074" s="65" t="s">
        <v>2840</v>
      </c>
      <c r="K7074" s="65" t="s">
        <v>32</v>
      </c>
      <c r="L7074" s="65" t="s">
        <v>1564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5"/>
        <v>162951.74297241191</v>
      </c>
      <c r="W7074" s="13">
        <f>U7074*(1+AH7074)/(1+AH7074+P7074)</f>
        <v>983574.94354166673</v>
      </c>
      <c r="X7074" s="13"/>
      <c r="Y7074" s="13">
        <f t="shared" si="897"/>
        <v>0</v>
      </c>
      <c r="Z7074" s="14">
        <f t="shared" si="900"/>
        <v>983574.94354166673</v>
      </c>
      <c r="AA7074" s="13">
        <f t="shared" si="898"/>
        <v>20927.12645833334</v>
      </c>
      <c r="AB7074" s="13">
        <f t="shared" si="896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4389</v>
      </c>
      <c r="AI7074" t="e">
        <v>#N/A</v>
      </c>
    </row>
    <row r="7075" spans="1:35" ht="14.25" hidden="1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1528</v>
      </c>
      <c r="F7075" s="65" t="s">
        <v>1528</v>
      </c>
      <c r="G7075" s="65" t="s">
        <v>1528</v>
      </c>
      <c r="H7075" s="65" t="s">
        <v>2838</v>
      </c>
      <c r="I7075" s="65" t="s">
        <v>2839</v>
      </c>
      <c r="J7075" s="65" t="s">
        <v>2840</v>
      </c>
      <c r="K7075" s="65" t="s">
        <v>32</v>
      </c>
      <c r="L7075" s="65" t="s">
        <v>1564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5"/>
        <v>12.659999999999901</v>
      </c>
      <c r="W7075" s="13">
        <f>U7075*(1+AH7075)/(1+P7075)</f>
        <v>0</v>
      </c>
      <c r="X7075" s="13"/>
      <c r="Y7075" s="13">
        <f t="shared" si="897"/>
        <v>0</v>
      </c>
      <c r="Z7075" s="14">
        <f t="shared" si="900"/>
        <v>0</v>
      </c>
      <c r="AA7075" s="13">
        <f t="shared" si="898"/>
        <v>0</v>
      </c>
      <c r="AB7075" s="13">
        <f t="shared" si="896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hidden="1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1528</v>
      </c>
      <c r="F7076" s="65" t="s">
        <v>1528</v>
      </c>
      <c r="G7076" s="65" t="s">
        <v>1528</v>
      </c>
      <c r="H7076" s="65" t="s">
        <v>2838</v>
      </c>
      <c r="I7076" s="65" t="s">
        <v>2839</v>
      </c>
      <c r="J7076" s="65" t="s">
        <v>2840</v>
      </c>
      <c r="K7076" s="65" t="s">
        <v>32</v>
      </c>
      <c r="L7076" s="65" t="s">
        <v>1564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5"/>
        <v>39260.428493150801</v>
      </c>
      <c r="W7076" s="13">
        <f t="shared" ref="W7076:W7081" si="902">U7076*(1+AH7076)/(1+AH7076+P7076)</f>
        <v>0</v>
      </c>
      <c r="X7076" s="13"/>
      <c r="Y7076" s="13">
        <f t="shared" si="897"/>
        <v>0</v>
      </c>
      <c r="Z7076" s="14">
        <f t="shared" si="900"/>
        <v>0</v>
      </c>
      <c r="AA7076" s="13">
        <f t="shared" si="898"/>
        <v>0</v>
      </c>
      <c r="AB7076" s="13">
        <f t="shared" si="896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hidden="1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1528</v>
      </c>
      <c r="F7077" s="65" t="s">
        <v>1528</v>
      </c>
      <c r="G7077" s="65" t="s">
        <v>1528</v>
      </c>
      <c r="H7077" s="65" t="s">
        <v>2838</v>
      </c>
      <c r="I7077" s="65" t="s">
        <v>2839</v>
      </c>
      <c r="J7077" s="65" t="s">
        <v>2840</v>
      </c>
      <c r="K7077" s="65" t="s">
        <v>32</v>
      </c>
      <c r="L7077" s="65" t="s">
        <v>1564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5"/>
        <v>5319.1489361702097</v>
      </c>
      <c r="W7077" s="13">
        <f t="shared" si="902"/>
        <v>0</v>
      </c>
      <c r="X7077" s="13"/>
      <c r="Y7077" s="13">
        <f t="shared" si="897"/>
        <v>0</v>
      </c>
      <c r="Z7077" s="14">
        <f t="shared" si="900"/>
        <v>0</v>
      </c>
      <c r="AA7077" s="13">
        <f t="shared" si="898"/>
        <v>0</v>
      </c>
      <c r="AB7077" s="13">
        <f t="shared" si="896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hidden="1" customHeight="1">
      <c r="A7078" s="7">
        <v>43891</v>
      </c>
      <c r="B7078" s="65" t="s">
        <v>32</v>
      </c>
      <c r="C7078" s="65" t="s">
        <v>1516</v>
      </c>
      <c r="D7078" s="65" t="s">
        <v>1554</v>
      </c>
      <c r="E7078" s="65" t="s">
        <v>4390</v>
      </c>
      <c r="F7078" s="65" t="s">
        <v>4390</v>
      </c>
      <c r="G7078" s="65" t="s">
        <v>4390</v>
      </c>
      <c r="H7078" s="65" t="s">
        <v>2838</v>
      </c>
      <c r="I7078" s="65" t="s">
        <v>2839</v>
      </c>
      <c r="J7078" s="65" t="s">
        <v>2840</v>
      </c>
      <c r="K7078" s="65" t="s">
        <v>32</v>
      </c>
      <c r="L7078" s="65" t="s">
        <v>1564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5"/>
        <v>12368.610000000015</v>
      </c>
      <c r="W7078" s="13">
        <f t="shared" si="902"/>
        <v>147972.59586206893</v>
      </c>
      <c r="X7078" s="13"/>
      <c r="Y7078" s="13">
        <f t="shared" si="897"/>
        <v>0</v>
      </c>
      <c r="Z7078" s="14">
        <f t="shared" si="900"/>
        <v>147972.59586206893</v>
      </c>
      <c r="AA7078" s="13">
        <f t="shared" si="898"/>
        <v>4197.8041379310598</v>
      </c>
      <c r="AB7078" s="13">
        <f t="shared" si="896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4389</v>
      </c>
      <c r="AI7078" t="e">
        <v>#N/A</v>
      </c>
    </row>
    <row r="7079" spans="1:35" ht="14.25" hidden="1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1529</v>
      </c>
      <c r="F7079" s="65" t="s">
        <v>1529</v>
      </c>
      <c r="G7079" s="65" t="s">
        <v>1529</v>
      </c>
      <c r="H7079" s="65" t="s">
        <v>2838</v>
      </c>
      <c r="I7079" s="65" t="s">
        <v>2839</v>
      </c>
      <c r="J7079" s="65" t="s">
        <v>2840</v>
      </c>
      <c r="K7079" s="65" t="s">
        <v>32</v>
      </c>
      <c r="L7079" s="65" t="s">
        <v>1564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2"/>
        <v>0</v>
      </c>
      <c r="X7079" s="13"/>
      <c r="Y7079" s="13">
        <f t="shared" si="897"/>
        <v>0</v>
      </c>
      <c r="Z7079" s="14">
        <f t="shared" si="900"/>
        <v>0</v>
      </c>
      <c r="AA7079" s="13">
        <f t="shared" si="898"/>
        <v>0</v>
      </c>
      <c r="AB7079" s="13">
        <f t="shared" si="896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4391</v>
      </c>
      <c r="AI7079" t="e">
        <v>#N/A</v>
      </c>
    </row>
    <row r="7080" spans="1:35" ht="14.25" hidden="1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1568</v>
      </c>
      <c r="F7080" s="65" t="s">
        <v>1568</v>
      </c>
      <c r="G7080" s="65" t="s">
        <v>1568</v>
      </c>
      <c r="H7080" s="65" t="s">
        <v>2838</v>
      </c>
      <c r="I7080" s="65" t="s">
        <v>2839</v>
      </c>
      <c r="J7080" s="65" t="s">
        <v>2840</v>
      </c>
      <c r="K7080" s="65" t="s">
        <v>32</v>
      </c>
      <c r="L7080" s="65" t="s">
        <v>1564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5"/>
        <v>45437.237372262003</v>
      </c>
      <c r="W7080" s="13">
        <f t="shared" si="902"/>
        <v>0</v>
      </c>
      <c r="X7080" s="13"/>
      <c r="Y7080" s="13">
        <f t="shared" si="897"/>
        <v>0</v>
      </c>
      <c r="Z7080" s="14">
        <f t="shared" si="900"/>
        <v>0</v>
      </c>
      <c r="AA7080" s="13">
        <f t="shared" si="898"/>
        <v>0</v>
      </c>
      <c r="AB7080" s="13">
        <f t="shared" si="896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hidden="1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1568</v>
      </c>
      <c r="F7081" s="65" t="s">
        <v>1568</v>
      </c>
      <c r="G7081" s="65" t="s">
        <v>1568</v>
      </c>
      <c r="H7081" s="65" t="s">
        <v>2838</v>
      </c>
      <c r="I7081" s="65" t="s">
        <v>2839</v>
      </c>
      <c r="J7081" s="65" t="s">
        <v>2840</v>
      </c>
      <c r="K7081" s="65" t="s">
        <v>32</v>
      </c>
      <c r="L7081" s="65" t="s">
        <v>1564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5"/>
        <v>28845.265070440044</v>
      </c>
      <c r="W7081" s="13">
        <f t="shared" si="902"/>
        <v>74363.059655172401</v>
      </c>
      <c r="X7081" s="13"/>
      <c r="Y7081" s="13">
        <f t="shared" si="897"/>
        <v>0</v>
      </c>
      <c r="Z7081" s="14">
        <f t="shared" si="900"/>
        <v>74363.059655172401</v>
      </c>
      <c r="AA7081" s="13">
        <f t="shared" si="898"/>
        <v>2109.5903448275931</v>
      </c>
      <c r="AB7081" s="13">
        <f t="shared" si="896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4389</v>
      </c>
      <c r="AI7081" t="e">
        <v>#N/A</v>
      </c>
    </row>
    <row r="7082" spans="1:35" ht="14.25" hidden="1" customHeight="1">
      <c r="A7082" s="7">
        <v>43891</v>
      </c>
      <c r="B7082" s="65" t="s">
        <v>32</v>
      </c>
      <c r="C7082" s="65" t="s">
        <v>1516</v>
      </c>
      <c r="D7082" s="65" t="s">
        <v>1554</v>
      </c>
      <c r="E7082" s="65" t="s">
        <v>2921</v>
      </c>
      <c r="F7082" s="65" t="s">
        <v>2921</v>
      </c>
      <c r="G7082" s="65" t="s">
        <v>2921</v>
      </c>
      <c r="H7082" s="65" t="s">
        <v>2838</v>
      </c>
      <c r="I7082" s="65" t="s">
        <v>2839</v>
      </c>
      <c r="J7082" s="65" t="s">
        <v>2840</v>
      </c>
      <c r="K7082" s="65" t="s">
        <v>32</v>
      </c>
      <c r="L7082" s="65" t="s">
        <v>1564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3">S7082+T7082-U7082</f>
        <v>0</v>
      </c>
      <c r="W7082" s="13">
        <f>U7082*(1+AH7082)/(1+P7082)</f>
        <v>39277.253037041373</v>
      </c>
      <c r="X7082" s="13"/>
      <c r="Y7082" s="13">
        <f t="shared" si="897"/>
        <v>573.39055528527388</v>
      </c>
      <c r="Z7082" s="14">
        <f t="shared" si="900"/>
        <v>39277.253037041373</v>
      </c>
      <c r="AA7082" s="13">
        <f t="shared" si="898"/>
        <v>-573.39055528527388</v>
      </c>
      <c r="AB7082" s="13">
        <f t="shared" si="896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4386</v>
      </c>
      <c r="AI7082" t="e">
        <v>#N/A</v>
      </c>
    </row>
    <row r="7083" spans="1:35" ht="14.25" hidden="1" customHeight="1">
      <c r="A7083" s="7">
        <v>43891</v>
      </c>
      <c r="B7083" s="65" t="s">
        <v>32</v>
      </c>
      <c r="C7083" s="65" t="s">
        <v>1516</v>
      </c>
      <c r="D7083" s="65" t="s">
        <v>1554</v>
      </c>
      <c r="E7083" s="65" t="s">
        <v>2921</v>
      </c>
      <c r="F7083" s="65" t="s">
        <v>2921</v>
      </c>
      <c r="G7083" s="65" t="s">
        <v>2921</v>
      </c>
      <c r="H7083" s="65" t="s">
        <v>2838</v>
      </c>
      <c r="I7083" s="65" t="s">
        <v>2839</v>
      </c>
      <c r="J7083" s="65" t="s">
        <v>2840</v>
      </c>
      <c r="K7083" s="65" t="s">
        <v>32</v>
      </c>
      <c r="L7083" s="65" t="s">
        <v>1564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3"/>
        <v>18287.842481756095</v>
      </c>
      <c r="W7083" s="13">
        <f>U7083*(1+AH7083)/(1+P7083)</f>
        <v>1441.2273333289984</v>
      </c>
      <c r="X7083" s="13"/>
      <c r="Y7083" s="13">
        <f t="shared" si="897"/>
        <v>21.039815085094915</v>
      </c>
      <c r="Z7083" s="14">
        <f t="shared" si="900"/>
        <v>1441.2273333289984</v>
      </c>
      <c r="AA7083" s="13">
        <f t="shared" si="898"/>
        <v>-21.039815085094915</v>
      </c>
      <c r="AB7083" s="13">
        <f t="shared" si="896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4386</v>
      </c>
      <c r="AI7083" t="e">
        <v>#N/A</v>
      </c>
    </row>
    <row r="7084" spans="1:35" ht="14.25" hidden="1" customHeight="1">
      <c r="A7084" s="7">
        <v>43891</v>
      </c>
      <c r="B7084" s="65" t="s">
        <v>32</v>
      </c>
      <c r="C7084" s="65" t="s">
        <v>1516</v>
      </c>
      <c r="D7084" s="65" t="s">
        <v>1554</v>
      </c>
      <c r="E7084" s="65" t="s">
        <v>2921</v>
      </c>
      <c r="F7084" s="65" t="s">
        <v>2921</v>
      </c>
      <c r="G7084" s="65" t="s">
        <v>2921</v>
      </c>
      <c r="H7084" s="65" t="s">
        <v>2838</v>
      </c>
      <c r="I7084" s="65" t="s">
        <v>2839</v>
      </c>
      <c r="J7084" s="65" t="s">
        <v>2840</v>
      </c>
      <c r="K7084" s="65" t="s">
        <v>32</v>
      </c>
      <c r="L7084" s="65" t="s">
        <v>1564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3"/>
        <v>66480.020000000077</v>
      </c>
      <c r="W7084" s="13">
        <f t="shared" ref="W7084:W7103" si="904">U7084*(1+AH7084)/(1+AH7084+P7084)</f>
        <v>235353.92296551718</v>
      </c>
      <c r="X7084" s="13"/>
      <c r="Y7084" s="13">
        <f t="shared" si="897"/>
        <v>0</v>
      </c>
      <c r="Z7084" s="14">
        <f t="shared" si="900"/>
        <v>235353.92296551718</v>
      </c>
      <c r="AA7084" s="13">
        <f t="shared" si="898"/>
        <v>6676.7070344827662</v>
      </c>
      <c r="AB7084" s="13">
        <f t="shared" si="896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4389</v>
      </c>
      <c r="AI7084" t="e">
        <v>#N/A</v>
      </c>
    </row>
    <row r="7085" spans="1:35" ht="14.25" hidden="1" customHeight="1">
      <c r="A7085" s="7">
        <v>43891</v>
      </c>
      <c r="B7085" s="65" t="s">
        <v>32</v>
      </c>
      <c r="C7085" s="65" t="s">
        <v>1516</v>
      </c>
      <c r="D7085" s="65" t="s">
        <v>1554</v>
      </c>
      <c r="E7085" s="65" t="s">
        <v>1630</v>
      </c>
      <c r="F7085" s="29" t="s">
        <v>4500</v>
      </c>
      <c r="G7085" s="65" t="s">
        <v>1630</v>
      </c>
      <c r="H7085" s="65" t="s">
        <v>2838</v>
      </c>
      <c r="I7085" s="65" t="s">
        <v>2839</v>
      </c>
      <c r="J7085" s="65" t="s">
        <v>2840</v>
      </c>
      <c r="K7085" s="65" t="s">
        <v>32</v>
      </c>
      <c r="L7085" s="65" t="s">
        <v>1564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3"/>
        <v>212018.66041095997</v>
      </c>
      <c r="W7085" s="13">
        <f t="shared" si="904"/>
        <v>0</v>
      </c>
      <c r="X7085" s="13"/>
      <c r="Y7085" s="13">
        <f t="shared" si="897"/>
        <v>0</v>
      </c>
      <c r="Z7085" s="14">
        <f t="shared" si="900"/>
        <v>0</v>
      </c>
      <c r="AA7085" s="13">
        <f t="shared" si="898"/>
        <v>0</v>
      </c>
      <c r="AB7085" s="13">
        <f t="shared" si="896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hidden="1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2935</v>
      </c>
      <c r="F7086" s="65" t="s">
        <v>2935</v>
      </c>
      <c r="G7086" s="65" t="s">
        <v>2935</v>
      </c>
      <c r="H7086" s="65" t="s">
        <v>2838</v>
      </c>
      <c r="I7086" s="65" t="s">
        <v>2839</v>
      </c>
      <c r="J7086" s="65" t="s">
        <v>2840</v>
      </c>
      <c r="K7086" s="65" t="s">
        <v>32</v>
      </c>
      <c r="L7086" s="65" t="s">
        <v>1564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3"/>
        <v>69942.399999999994</v>
      </c>
      <c r="W7086" s="13">
        <f t="shared" si="904"/>
        <v>0</v>
      </c>
      <c r="X7086" s="13"/>
      <c r="Y7086" s="13">
        <f t="shared" si="897"/>
        <v>0</v>
      </c>
      <c r="Z7086" s="14">
        <f t="shared" si="900"/>
        <v>0</v>
      </c>
      <c r="AA7086" s="13">
        <f t="shared" si="898"/>
        <v>0</v>
      </c>
      <c r="AB7086" s="13">
        <f t="shared" si="896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hidden="1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2927</v>
      </c>
      <c r="F7087" s="65" t="s">
        <v>2927</v>
      </c>
      <c r="G7087" s="65" t="s">
        <v>2927</v>
      </c>
      <c r="H7087" s="65" t="s">
        <v>2838</v>
      </c>
      <c r="I7087" s="65" t="s">
        <v>2839</v>
      </c>
      <c r="J7087" s="65" t="s">
        <v>2840</v>
      </c>
      <c r="K7087" s="65" t="s">
        <v>32</v>
      </c>
      <c r="L7087" s="65" t="s">
        <v>1564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3"/>
        <v>53161.599999999999</v>
      </c>
      <c r="W7087" s="13">
        <f t="shared" si="904"/>
        <v>0</v>
      </c>
      <c r="X7087" s="13"/>
      <c r="Y7087" s="13">
        <f t="shared" si="897"/>
        <v>0</v>
      </c>
      <c r="Z7087" s="14">
        <f t="shared" si="900"/>
        <v>0</v>
      </c>
      <c r="AA7087" s="13">
        <f t="shared" si="898"/>
        <v>0</v>
      </c>
      <c r="AB7087" s="13">
        <f t="shared" si="896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hidden="1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2928</v>
      </c>
      <c r="F7088" s="65" t="s">
        <v>2928</v>
      </c>
      <c r="G7088" s="65" t="s">
        <v>2928</v>
      </c>
      <c r="H7088" s="65" t="s">
        <v>2838</v>
      </c>
      <c r="I7088" s="65" t="s">
        <v>2839</v>
      </c>
      <c r="J7088" s="65" t="s">
        <v>2840</v>
      </c>
      <c r="K7088" s="65" t="s">
        <v>32</v>
      </c>
      <c r="L7088" s="65" t="s">
        <v>1564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3"/>
        <v>1829.11</v>
      </c>
      <c r="W7088" s="13">
        <f t="shared" si="904"/>
        <v>0</v>
      </c>
      <c r="X7088" s="13"/>
      <c r="Y7088" s="13">
        <f t="shared" si="897"/>
        <v>0</v>
      </c>
      <c r="Z7088" s="14">
        <f t="shared" si="900"/>
        <v>0</v>
      </c>
      <c r="AA7088" s="13">
        <f t="shared" si="898"/>
        <v>0</v>
      </c>
      <c r="AB7088" s="13">
        <f t="shared" si="896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hidden="1" customHeight="1">
      <c r="A7089" s="7">
        <v>43891</v>
      </c>
      <c r="B7089" s="65" t="s">
        <v>32</v>
      </c>
      <c r="C7089" s="65" t="s">
        <v>1516</v>
      </c>
      <c r="D7089" s="65" t="s">
        <v>1554</v>
      </c>
      <c r="E7089" s="65" t="s">
        <v>1532</v>
      </c>
      <c r="F7089" s="65" t="s">
        <v>1532</v>
      </c>
      <c r="G7089" s="65" t="s">
        <v>1532</v>
      </c>
      <c r="H7089" s="65" t="s">
        <v>2838</v>
      </c>
      <c r="I7089" s="65" t="s">
        <v>2839</v>
      </c>
      <c r="J7089" s="65" t="s">
        <v>2840</v>
      </c>
      <c r="K7089" s="65" t="s">
        <v>32</v>
      </c>
      <c r="L7089" s="65" t="s">
        <v>1564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3"/>
        <v>52565.906350371893</v>
      </c>
      <c r="W7089" s="13">
        <f t="shared" si="904"/>
        <v>1243481.2339285712</v>
      </c>
      <c r="X7089" s="13"/>
      <c r="Y7089" s="13">
        <f t="shared" si="897"/>
        <v>0</v>
      </c>
      <c r="Z7089" s="14">
        <f t="shared" si="900"/>
        <v>1243481.2339285712</v>
      </c>
      <c r="AA7089" s="13">
        <f t="shared" si="898"/>
        <v>27229.516071428778</v>
      </c>
      <c r="AB7089" s="13">
        <f t="shared" ref="AB7089:AB7149" si="905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4386</v>
      </c>
      <c r="AI7089" t="e">
        <v>#N/A</v>
      </c>
    </row>
    <row r="7090" spans="1:35" ht="14.25" hidden="1" customHeight="1">
      <c r="A7090" s="7">
        <v>43891</v>
      </c>
      <c r="B7090" s="65" t="s">
        <v>32</v>
      </c>
      <c r="C7090" s="65" t="s">
        <v>1516</v>
      </c>
      <c r="D7090" s="65" t="s">
        <v>1554</v>
      </c>
      <c r="E7090" s="65" t="s">
        <v>1532</v>
      </c>
      <c r="F7090" s="65" t="s">
        <v>1532</v>
      </c>
      <c r="G7090" s="65" t="s">
        <v>1532</v>
      </c>
      <c r="H7090" s="65" t="s">
        <v>2838</v>
      </c>
      <c r="I7090" s="65" t="s">
        <v>2839</v>
      </c>
      <c r="J7090" s="65" t="s">
        <v>2840</v>
      </c>
      <c r="K7090" s="65" t="s">
        <v>32</v>
      </c>
      <c r="L7090" s="65" t="s">
        <v>1564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3"/>
        <v>41882.351917808002</v>
      </c>
      <c r="W7090" s="13">
        <f t="shared" si="904"/>
        <v>0</v>
      </c>
      <c r="X7090" s="13"/>
      <c r="Y7090" s="13">
        <f t="shared" si="897"/>
        <v>0</v>
      </c>
      <c r="Z7090" s="14">
        <f t="shared" si="900"/>
        <v>0</v>
      </c>
      <c r="AA7090" s="13">
        <f t="shared" si="898"/>
        <v>0</v>
      </c>
      <c r="AB7090" s="13">
        <f t="shared" si="905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hidden="1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2883</v>
      </c>
      <c r="F7091" s="29" t="s">
        <v>2884</v>
      </c>
      <c r="G7091" s="65" t="s">
        <v>2883</v>
      </c>
      <c r="H7091" s="65" t="s">
        <v>2838</v>
      </c>
      <c r="I7091" s="65" t="s">
        <v>2839</v>
      </c>
      <c r="J7091" s="65" t="s">
        <v>2840</v>
      </c>
      <c r="K7091" s="65" t="s">
        <v>32</v>
      </c>
      <c r="L7091" s="65" t="s">
        <v>1564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3"/>
        <v>65000</v>
      </c>
      <c r="W7091" s="13">
        <f t="shared" si="904"/>
        <v>0</v>
      </c>
      <c r="X7091" s="13"/>
      <c r="Y7091" s="13">
        <f t="shared" si="897"/>
        <v>0</v>
      </c>
      <c r="Z7091" s="14">
        <f t="shared" si="900"/>
        <v>0</v>
      </c>
      <c r="AA7091" s="13">
        <f t="shared" si="898"/>
        <v>0</v>
      </c>
      <c r="AB7091" s="13">
        <f t="shared" si="905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4386</v>
      </c>
      <c r="AI7091" t="e">
        <v>#N/A</v>
      </c>
    </row>
    <row r="7092" spans="1:35" ht="14.25" hidden="1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2883</v>
      </c>
      <c r="F7092" s="29" t="s">
        <v>2884</v>
      </c>
      <c r="G7092" s="65" t="s">
        <v>2883</v>
      </c>
      <c r="H7092" s="65" t="s">
        <v>2838</v>
      </c>
      <c r="I7092" s="65" t="s">
        <v>2839</v>
      </c>
      <c r="J7092" s="65" t="s">
        <v>2840</v>
      </c>
      <c r="K7092" s="65" t="s">
        <v>32</v>
      </c>
      <c r="L7092" s="65" t="s">
        <v>1564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3"/>
        <v>18631.931313509936</v>
      </c>
      <c r="W7092" s="13">
        <f t="shared" si="904"/>
        <v>422750.9453793104</v>
      </c>
      <c r="X7092" s="13"/>
      <c r="Y7092" s="13">
        <f t="shared" si="897"/>
        <v>0</v>
      </c>
      <c r="Z7092" s="14">
        <f t="shared" si="900"/>
        <v>422750.9453793104</v>
      </c>
      <c r="AA7092" s="13">
        <f t="shared" si="898"/>
        <v>11992.934620689659</v>
      </c>
      <c r="AB7092" s="13">
        <f t="shared" si="905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4389</v>
      </c>
      <c r="AI7092" t="e">
        <v>#N/A</v>
      </c>
    </row>
    <row r="7093" spans="1:35" ht="14.25" hidden="1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2883</v>
      </c>
      <c r="F7093" s="29" t="s">
        <v>2884</v>
      </c>
      <c r="G7093" s="65" t="s">
        <v>2883</v>
      </c>
      <c r="H7093" s="65" t="s">
        <v>2838</v>
      </c>
      <c r="I7093" s="65" t="s">
        <v>2839</v>
      </c>
      <c r="J7093" s="65" t="s">
        <v>2840</v>
      </c>
      <c r="K7093" s="65" t="s">
        <v>32</v>
      </c>
      <c r="L7093" s="65" t="s">
        <v>1564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3"/>
        <v>3484.5500000000029</v>
      </c>
      <c r="W7093" s="13">
        <f t="shared" si="904"/>
        <v>9738.3699999999972</v>
      </c>
      <c r="X7093" s="13"/>
      <c r="Y7093" s="13">
        <f t="shared" si="897"/>
        <v>0</v>
      </c>
      <c r="Z7093" s="14">
        <f t="shared" si="900"/>
        <v>9738.3699999999972</v>
      </c>
      <c r="AA7093" s="13">
        <f t="shared" si="898"/>
        <v>0</v>
      </c>
      <c r="AB7093" s="13">
        <f t="shared" si="905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hidden="1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1534</v>
      </c>
      <c r="F7094" s="65" t="s">
        <v>1534</v>
      </c>
      <c r="G7094" s="65" t="s">
        <v>1534</v>
      </c>
      <c r="H7094" s="65" t="s">
        <v>2838</v>
      </c>
      <c r="I7094" s="65" t="s">
        <v>2839</v>
      </c>
      <c r="J7094" s="65" t="s">
        <v>2840</v>
      </c>
      <c r="K7094" s="65" t="s">
        <v>32</v>
      </c>
      <c r="L7094" s="65" t="s">
        <v>1564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3"/>
        <v>43271.47</v>
      </c>
      <c r="W7094" s="13">
        <f t="shared" si="904"/>
        <v>17084.340357142857</v>
      </c>
      <c r="X7094" s="13"/>
      <c r="Y7094" s="13">
        <f t="shared" si="897"/>
        <v>0</v>
      </c>
      <c r="Z7094" s="14">
        <f t="shared" si="900"/>
        <v>17084.340357142857</v>
      </c>
      <c r="AA7094" s="13">
        <f t="shared" si="898"/>
        <v>374.10964285714363</v>
      </c>
      <c r="AB7094" s="13">
        <f t="shared" si="905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4386</v>
      </c>
      <c r="AI7094" t="e">
        <v>#N/A</v>
      </c>
    </row>
    <row r="7095" spans="1:35" ht="14.25" hidden="1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1534</v>
      </c>
      <c r="F7095" s="65" t="s">
        <v>1534</v>
      </c>
      <c r="G7095" s="65" t="s">
        <v>1534</v>
      </c>
      <c r="H7095" s="65" t="s">
        <v>2838</v>
      </c>
      <c r="I7095" s="65" t="s">
        <v>2839</v>
      </c>
      <c r="J7095" s="65" t="s">
        <v>2840</v>
      </c>
      <c r="K7095" s="65" t="s">
        <v>32</v>
      </c>
      <c r="L7095" s="65" t="s">
        <v>1564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3"/>
        <v>67804.484042552998</v>
      </c>
      <c r="W7095" s="13">
        <f t="shared" si="904"/>
        <v>262053.0314482759</v>
      </c>
      <c r="X7095" s="13"/>
      <c r="Y7095" s="13">
        <f t="shared" si="897"/>
        <v>0</v>
      </c>
      <c r="Z7095" s="14">
        <f t="shared" si="900"/>
        <v>262053.0314482759</v>
      </c>
      <c r="AA7095" s="13">
        <f t="shared" si="898"/>
        <v>7434.128551724134</v>
      </c>
      <c r="AB7095" s="13">
        <f t="shared" si="905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4389</v>
      </c>
      <c r="AI7095" t="e">
        <v>#N/A</v>
      </c>
    </row>
    <row r="7096" spans="1:35" ht="14.25" hidden="1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2911</v>
      </c>
      <c r="F7096" s="65" t="s">
        <v>2911</v>
      </c>
      <c r="G7096" s="65" t="s">
        <v>2911</v>
      </c>
      <c r="H7096" s="65" t="s">
        <v>2838</v>
      </c>
      <c r="I7096" s="65" t="s">
        <v>2839</v>
      </c>
      <c r="J7096" s="65" t="s">
        <v>2840</v>
      </c>
      <c r="K7096" s="65" t="s">
        <v>32</v>
      </c>
      <c r="L7096" s="65" t="s">
        <v>1564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4"/>
        <v>0</v>
      </c>
      <c r="X7096" s="13"/>
      <c r="Y7096" s="13">
        <f t="shared" si="897"/>
        <v>0</v>
      </c>
      <c r="Z7096" s="14">
        <f t="shared" si="900"/>
        <v>0</v>
      </c>
      <c r="AA7096" s="13">
        <f t="shared" si="898"/>
        <v>0</v>
      </c>
      <c r="AB7096" s="13">
        <f t="shared" si="905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4389</v>
      </c>
      <c r="AI7096" t="e">
        <v>#N/A</v>
      </c>
    </row>
    <row r="7097" spans="1:35" ht="14.25" hidden="1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1536</v>
      </c>
      <c r="F7097" s="65" t="s">
        <v>4392</v>
      </c>
      <c r="G7097" s="65" t="s">
        <v>1536</v>
      </c>
      <c r="H7097" s="65" t="s">
        <v>2838</v>
      </c>
      <c r="I7097" s="65" t="s">
        <v>2839</v>
      </c>
      <c r="J7097" s="65" t="s">
        <v>2840</v>
      </c>
      <c r="K7097" s="65" t="s">
        <v>32</v>
      </c>
      <c r="L7097" s="65" t="s">
        <v>1564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3"/>
        <v>894337.90946759749</v>
      </c>
      <c r="W7097" s="13">
        <f t="shared" si="904"/>
        <v>1412781.7841379298</v>
      </c>
      <c r="X7097" s="13"/>
      <c r="Y7097" s="13">
        <f t="shared" si="897"/>
        <v>0</v>
      </c>
      <c r="Z7097" s="14">
        <f t="shared" si="900"/>
        <v>1412781.7841379298</v>
      </c>
      <c r="AA7097" s="13">
        <f t="shared" si="898"/>
        <v>40078.915862069</v>
      </c>
      <c r="AB7097" s="13">
        <f t="shared" si="905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4389</v>
      </c>
      <c r="AI7097" t="e">
        <v>#N/A</v>
      </c>
    </row>
    <row r="7098" spans="1:35" ht="14.25" hidden="1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1536</v>
      </c>
      <c r="F7098" s="65" t="s">
        <v>1536</v>
      </c>
      <c r="G7098" s="65" t="s">
        <v>1536</v>
      </c>
      <c r="H7098" s="65" t="s">
        <v>2838</v>
      </c>
      <c r="I7098" s="65" t="s">
        <v>2839</v>
      </c>
      <c r="J7098" s="65" t="s">
        <v>2840</v>
      </c>
      <c r="K7098" s="65" t="s">
        <v>32</v>
      </c>
      <c r="L7098" s="65" t="s">
        <v>1564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3"/>
        <v>0</v>
      </c>
      <c r="W7098" s="13">
        <f t="shared" si="904"/>
        <v>0</v>
      </c>
      <c r="X7098" s="13"/>
      <c r="Y7098" s="13">
        <f t="shared" si="897"/>
        <v>0</v>
      </c>
      <c r="Z7098" s="14">
        <f t="shared" si="900"/>
        <v>0</v>
      </c>
      <c r="AA7098" s="13">
        <f t="shared" si="898"/>
        <v>0</v>
      </c>
      <c r="AB7098" s="13">
        <f t="shared" si="905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4389</v>
      </c>
      <c r="AI7098" t="e">
        <v>#N/A</v>
      </c>
    </row>
    <row r="7099" spans="1:35" ht="14.25" hidden="1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2868</v>
      </c>
      <c r="F7099" s="65" t="s">
        <v>2868</v>
      </c>
      <c r="G7099" s="65" t="s">
        <v>2868</v>
      </c>
      <c r="H7099" s="65" t="s">
        <v>2838</v>
      </c>
      <c r="I7099" s="65" t="s">
        <v>2839</v>
      </c>
      <c r="J7099" s="65" t="s">
        <v>2840</v>
      </c>
      <c r="K7099" s="65" t="s">
        <v>32</v>
      </c>
      <c r="L7099" s="65" t="s">
        <v>1564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3"/>
        <v>0</v>
      </c>
      <c r="W7099" s="13">
        <f t="shared" si="904"/>
        <v>0</v>
      </c>
      <c r="X7099" s="13"/>
      <c r="Y7099" s="13">
        <f t="shared" si="897"/>
        <v>0</v>
      </c>
      <c r="Z7099" s="14">
        <f t="shared" si="900"/>
        <v>0</v>
      </c>
      <c r="AA7099" s="13">
        <f t="shared" si="898"/>
        <v>0</v>
      </c>
      <c r="AB7099" s="13">
        <f t="shared" si="905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hidden="1" customHeight="1">
      <c r="A7100" s="7">
        <v>43891</v>
      </c>
      <c r="B7100" s="65" t="s">
        <v>32</v>
      </c>
      <c r="C7100" s="65" t="s">
        <v>1516</v>
      </c>
      <c r="D7100" s="65" t="s">
        <v>1554</v>
      </c>
      <c r="E7100" s="65" t="s">
        <v>1572</v>
      </c>
      <c r="F7100" s="65" t="s">
        <v>1572</v>
      </c>
      <c r="G7100" s="65" t="s">
        <v>1572</v>
      </c>
      <c r="H7100" s="65" t="s">
        <v>2838</v>
      </c>
      <c r="I7100" s="65" t="s">
        <v>2839</v>
      </c>
      <c r="J7100" s="65" t="s">
        <v>2840</v>
      </c>
      <c r="K7100" s="65" t="s">
        <v>32</v>
      </c>
      <c r="L7100" s="65" t="s">
        <v>1564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3"/>
        <v>23088.841489361592</v>
      </c>
      <c r="W7100" s="13">
        <f t="shared" si="904"/>
        <v>37546.724689655173</v>
      </c>
      <c r="X7100" s="13"/>
      <c r="Y7100" s="13">
        <f t="shared" si="897"/>
        <v>0</v>
      </c>
      <c r="Z7100" s="14">
        <f t="shared" si="900"/>
        <v>37546.724689655173</v>
      </c>
      <c r="AA7100" s="13">
        <f t="shared" si="898"/>
        <v>1065.1553103448314</v>
      </c>
      <c r="AB7100" s="13">
        <f t="shared" si="905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4389</v>
      </c>
      <c r="AI7100" t="e">
        <v>#N/A</v>
      </c>
    </row>
    <row r="7101" spans="1:35" ht="14.25" hidden="1" customHeight="1">
      <c r="A7101" s="7">
        <v>43891</v>
      </c>
      <c r="B7101" s="65" t="s">
        <v>32</v>
      </c>
      <c r="C7101" s="65" t="s">
        <v>1516</v>
      </c>
      <c r="D7101" s="65" t="s">
        <v>1554</v>
      </c>
      <c r="E7101" s="65" t="s">
        <v>1572</v>
      </c>
      <c r="F7101" s="65" t="s">
        <v>1572</v>
      </c>
      <c r="G7101" s="65" t="s">
        <v>1572</v>
      </c>
      <c r="H7101" s="65" t="s">
        <v>2838</v>
      </c>
      <c r="I7101" s="65" t="s">
        <v>2839</v>
      </c>
      <c r="J7101" s="65" t="s">
        <v>2840</v>
      </c>
      <c r="K7101" s="65" t="s">
        <v>32</v>
      </c>
      <c r="L7101" s="65" t="s">
        <v>1564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4"/>
        <v>0</v>
      </c>
      <c r="X7101" s="13"/>
      <c r="Y7101" s="13">
        <f t="shared" si="897"/>
        <v>0</v>
      </c>
      <c r="Z7101" s="14">
        <f t="shared" si="900"/>
        <v>0</v>
      </c>
      <c r="AA7101" s="13">
        <f t="shared" si="898"/>
        <v>0</v>
      </c>
      <c r="AB7101" s="13">
        <f t="shared" si="905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4391</v>
      </c>
      <c r="AI7101" t="e">
        <v>#N/A</v>
      </c>
    </row>
    <row r="7102" spans="1:35" ht="14.25" hidden="1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1537</v>
      </c>
      <c r="F7102" s="65" t="s">
        <v>1579</v>
      </c>
      <c r="G7102" s="65" t="s">
        <v>1537</v>
      </c>
      <c r="H7102" s="65" t="s">
        <v>2838</v>
      </c>
      <c r="I7102" s="65" t="s">
        <v>2839</v>
      </c>
      <c r="J7102" s="65" t="s">
        <v>2840</v>
      </c>
      <c r="K7102" s="65" t="s">
        <v>32</v>
      </c>
      <c r="L7102" s="65" t="s">
        <v>1564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4"/>
        <v>0</v>
      </c>
      <c r="X7102" s="13"/>
      <c r="Y7102" s="13">
        <f t="shared" si="897"/>
        <v>0</v>
      </c>
      <c r="Z7102" s="14">
        <f t="shared" si="900"/>
        <v>0</v>
      </c>
      <c r="AA7102" s="13">
        <f t="shared" si="898"/>
        <v>0</v>
      </c>
      <c r="AB7102" s="13">
        <f t="shared" si="905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hidden="1" customHeight="1">
      <c r="A7103" s="7">
        <v>43891</v>
      </c>
      <c r="B7103" s="65" t="s">
        <v>32</v>
      </c>
      <c r="C7103" s="65" t="s">
        <v>1516</v>
      </c>
      <c r="D7103" s="65" t="s">
        <v>1554</v>
      </c>
      <c r="E7103" s="65" t="s">
        <v>1537</v>
      </c>
      <c r="F7103" s="65" t="s">
        <v>1579</v>
      </c>
      <c r="G7103" s="65" t="s">
        <v>1537</v>
      </c>
      <c r="H7103" s="65" t="s">
        <v>2838</v>
      </c>
      <c r="I7103" s="65" t="s">
        <v>2839</v>
      </c>
      <c r="J7103" s="65" t="s">
        <v>2840</v>
      </c>
      <c r="K7103" s="65" t="s">
        <v>32</v>
      </c>
      <c r="L7103" s="65" t="s">
        <v>1564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3"/>
        <v>151167.4309574503</v>
      </c>
      <c r="W7103" s="13">
        <f t="shared" si="904"/>
        <v>1001185.7279999999</v>
      </c>
      <c r="X7103" s="13"/>
      <c r="Y7103" s="13">
        <f t="shared" si="897"/>
        <v>0</v>
      </c>
      <c r="Z7103" s="14">
        <f t="shared" si="900"/>
        <v>1001185.7279999999</v>
      </c>
      <c r="AA7103" s="13">
        <f t="shared" si="898"/>
        <v>28402.43200000003</v>
      </c>
      <c r="AB7103" s="13">
        <f t="shared" si="905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4389</v>
      </c>
      <c r="AI7103" t="e">
        <v>#N/A</v>
      </c>
    </row>
    <row r="7104" spans="1:35" ht="14.25" hidden="1" customHeight="1">
      <c r="A7104" s="7">
        <v>43891</v>
      </c>
      <c r="B7104" s="65" t="s">
        <v>32</v>
      </c>
      <c r="C7104" s="65" t="s">
        <v>1516</v>
      </c>
      <c r="D7104" s="65" t="s">
        <v>1554</v>
      </c>
      <c r="E7104" s="65" t="s">
        <v>1537</v>
      </c>
      <c r="F7104" s="65" t="s">
        <v>1579</v>
      </c>
      <c r="G7104" s="65" t="s">
        <v>1537</v>
      </c>
      <c r="H7104" s="65" t="s">
        <v>2838</v>
      </c>
      <c r="I7104" s="65" t="s">
        <v>2839</v>
      </c>
      <c r="J7104" s="65" t="s">
        <v>2840</v>
      </c>
      <c r="K7104" s="65" t="s">
        <v>32</v>
      </c>
      <c r="L7104" s="65" t="s">
        <v>1564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3"/>
        <v>28767.119999999999</v>
      </c>
      <c r="W7104" s="13">
        <f>U7104*(1+AH7104)/(1+P7104)</f>
        <v>0</v>
      </c>
      <c r="X7104" s="13"/>
      <c r="Y7104" s="13">
        <f t="shared" si="897"/>
        <v>0</v>
      </c>
      <c r="Z7104" s="14">
        <f t="shared" si="900"/>
        <v>0</v>
      </c>
      <c r="AA7104" s="13">
        <f t="shared" si="898"/>
        <v>0</v>
      </c>
      <c r="AB7104" s="13">
        <f t="shared" si="905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hidden="1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1537</v>
      </c>
      <c r="F7105" s="65" t="s">
        <v>1537</v>
      </c>
      <c r="G7105" s="65" t="s">
        <v>1537</v>
      </c>
      <c r="H7105" s="65" t="s">
        <v>2838</v>
      </c>
      <c r="I7105" s="65" t="s">
        <v>2839</v>
      </c>
      <c r="J7105" s="65" t="s">
        <v>2840</v>
      </c>
      <c r="K7105" s="65" t="s">
        <v>32</v>
      </c>
      <c r="L7105" s="65" t="s">
        <v>1564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7"/>
        <v>0</v>
      </c>
      <c r="Z7105" s="14">
        <f t="shared" si="900"/>
        <v>0</v>
      </c>
      <c r="AA7105" s="13">
        <f t="shared" si="898"/>
        <v>0</v>
      </c>
      <c r="AB7105" s="13">
        <f t="shared" si="905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hidden="1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1537</v>
      </c>
      <c r="F7106" s="65" t="s">
        <v>1537</v>
      </c>
      <c r="G7106" s="65" t="s">
        <v>1537</v>
      </c>
      <c r="H7106" s="65" t="s">
        <v>2838</v>
      </c>
      <c r="I7106" s="65" t="s">
        <v>2839</v>
      </c>
      <c r="J7106" s="65" t="s">
        <v>2840</v>
      </c>
      <c r="K7106" s="65" t="s">
        <v>32</v>
      </c>
      <c r="L7106" s="65" t="s">
        <v>1564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3"/>
        <v>89.600000000002183</v>
      </c>
      <c r="W7106" s="13">
        <f t="shared" ref="W7106:W7149" si="906">U7106*(1+AH7106)/(1+AH7106+P7106)</f>
        <v>8116.9032413793093</v>
      </c>
      <c r="X7106" s="13"/>
      <c r="Y7106" s="13">
        <f t="shared" si="897"/>
        <v>0</v>
      </c>
      <c r="Z7106" s="14">
        <f t="shared" si="900"/>
        <v>8116.9032413793093</v>
      </c>
      <c r="AA7106" s="13">
        <f t="shared" si="898"/>
        <v>230.26675862069078</v>
      </c>
      <c r="AB7106" s="13">
        <f t="shared" si="905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4389</v>
      </c>
      <c r="AI7106" t="e">
        <v>#N/A</v>
      </c>
    </row>
    <row r="7107" spans="1:35" ht="14.25" hidden="1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1582</v>
      </c>
      <c r="F7107" s="65" t="s">
        <v>1582</v>
      </c>
      <c r="G7107" s="65" t="s">
        <v>1582</v>
      </c>
      <c r="H7107" s="65" t="s">
        <v>2838</v>
      </c>
      <c r="I7107" s="65" t="s">
        <v>2839</v>
      </c>
      <c r="J7107" s="65" t="s">
        <v>2840</v>
      </c>
      <c r="K7107" s="65" t="s">
        <v>32</v>
      </c>
      <c r="L7107" s="65" t="s">
        <v>1564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3"/>
        <v>436446.12593617023</v>
      </c>
      <c r="W7107" s="13">
        <f t="shared" si="906"/>
        <v>449329.60096551699</v>
      </c>
      <c r="X7107" s="13"/>
      <c r="Y7107" s="13">
        <f t="shared" ref="Y7107:Y7170" si="907">IF(W7107-AB7107&lt;=0,0,IF(O7107="返现",MAX(W7107-AA7107-AB7107,0),MAX(W7107-AB7107,0)))</f>
        <v>0</v>
      </c>
      <c r="Z7107" s="14">
        <f t="shared" si="900"/>
        <v>449329.60096551699</v>
      </c>
      <c r="AA7107" s="13">
        <f t="shared" si="898"/>
        <v>12746.939034482813</v>
      </c>
      <c r="AB7107" s="13">
        <f t="shared" si="905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4389</v>
      </c>
      <c r="AI7107" t="e">
        <v>#N/A</v>
      </c>
    </row>
    <row r="7108" spans="1:35" ht="14.25" hidden="1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1538</v>
      </c>
      <c r="F7108" s="65" t="s">
        <v>1538</v>
      </c>
      <c r="G7108" s="65" t="s">
        <v>1538</v>
      </c>
      <c r="H7108" s="65" t="s">
        <v>2838</v>
      </c>
      <c r="I7108" s="65" t="s">
        <v>2839</v>
      </c>
      <c r="J7108" s="65" t="s">
        <v>2840</v>
      </c>
      <c r="K7108" s="65" t="s">
        <v>32</v>
      </c>
      <c r="L7108" s="65" t="s">
        <v>1564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3"/>
        <v>4562.1386131386998</v>
      </c>
      <c r="W7108" s="13">
        <f t="shared" si="906"/>
        <v>7133.4138571428575</v>
      </c>
      <c r="X7108" s="13"/>
      <c r="Y7108" s="13">
        <f t="shared" si="907"/>
        <v>0</v>
      </c>
      <c r="Z7108" s="14">
        <f t="shared" si="900"/>
        <v>7133.4138571428575</v>
      </c>
      <c r="AA7108" s="13">
        <f t="shared" si="898"/>
        <v>156.20614285714237</v>
      </c>
      <c r="AB7108" s="13">
        <f t="shared" si="905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4386</v>
      </c>
      <c r="AI7108" t="e">
        <v>#N/A</v>
      </c>
    </row>
    <row r="7109" spans="1:35" ht="14.25" hidden="1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1538</v>
      </c>
      <c r="F7109" s="65" t="s">
        <v>1538</v>
      </c>
      <c r="G7109" s="65" t="s">
        <v>1538</v>
      </c>
      <c r="H7109" s="65" t="s">
        <v>2838</v>
      </c>
      <c r="I7109" s="65" t="s">
        <v>2839</v>
      </c>
      <c r="J7109" s="65" t="s">
        <v>2840</v>
      </c>
      <c r="K7109" s="65" t="s">
        <v>32</v>
      </c>
      <c r="L7109" s="65" t="s">
        <v>1564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3"/>
        <v>13660.995307490302</v>
      </c>
      <c r="W7109" s="13">
        <f t="shared" si="906"/>
        <v>91178.311241379313</v>
      </c>
      <c r="X7109" s="13"/>
      <c r="Y7109" s="13">
        <f t="shared" si="907"/>
        <v>0</v>
      </c>
      <c r="Z7109" s="14">
        <f t="shared" si="900"/>
        <v>91178.311241379313</v>
      </c>
      <c r="AA7109" s="13">
        <f t="shared" si="898"/>
        <v>2586.6187586206943</v>
      </c>
      <c r="AB7109" s="13">
        <f t="shared" si="905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4389</v>
      </c>
      <c r="AI7109" t="e">
        <v>#N/A</v>
      </c>
    </row>
    <row r="7110" spans="1:35" ht="14.25" hidden="1" customHeight="1">
      <c r="A7110" s="7">
        <v>43891</v>
      </c>
      <c r="B7110" s="65" t="s">
        <v>32</v>
      </c>
      <c r="C7110" s="65" t="s">
        <v>1516</v>
      </c>
      <c r="D7110" s="65" t="s">
        <v>1554</v>
      </c>
      <c r="E7110" s="65" t="s">
        <v>1586</v>
      </c>
      <c r="F7110" s="65" t="s">
        <v>1586</v>
      </c>
      <c r="G7110" s="65" t="s">
        <v>1586</v>
      </c>
      <c r="H7110" s="65" t="s">
        <v>2838</v>
      </c>
      <c r="I7110" s="65" t="s">
        <v>2839</v>
      </c>
      <c r="J7110" s="65" t="s">
        <v>2840</v>
      </c>
      <c r="K7110" s="65" t="s">
        <v>32</v>
      </c>
      <c r="L7110" s="65" t="s">
        <v>1564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3"/>
        <v>-4.1134752027573995E-3</v>
      </c>
      <c r="W7110" s="13">
        <f t="shared" si="906"/>
        <v>18527.477793103451</v>
      </c>
      <c r="X7110" s="13"/>
      <c r="Y7110" s="13">
        <f t="shared" si="907"/>
        <v>0</v>
      </c>
      <c r="Z7110" s="14">
        <f t="shared" si="900"/>
        <v>18527.477793103451</v>
      </c>
      <c r="AA7110" s="13">
        <f t="shared" si="898"/>
        <v>525.60220689655034</v>
      </c>
      <c r="AB7110" s="13">
        <f t="shared" si="905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4389</v>
      </c>
      <c r="AI7110" t="e">
        <v>#N/A</v>
      </c>
    </row>
    <row r="7111" spans="1:35" ht="14.25" hidden="1" customHeight="1">
      <c r="A7111" s="7">
        <v>43891</v>
      </c>
      <c r="B7111" s="65" t="s">
        <v>32</v>
      </c>
      <c r="C7111" s="65" t="s">
        <v>1516</v>
      </c>
      <c r="D7111" s="65" t="s">
        <v>1554</v>
      </c>
      <c r="E7111" s="65" t="s">
        <v>1588</v>
      </c>
      <c r="F7111" s="65" t="s">
        <v>1588</v>
      </c>
      <c r="G7111" s="65" t="s">
        <v>1588</v>
      </c>
      <c r="H7111" s="65" t="s">
        <v>2838</v>
      </c>
      <c r="I7111" s="65" t="s">
        <v>2839</v>
      </c>
      <c r="J7111" s="65" t="s">
        <v>2840</v>
      </c>
      <c r="K7111" s="65" t="s">
        <v>32</v>
      </c>
      <c r="L7111" s="65" t="s">
        <v>1564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6"/>
        <v>690.21195652173913</v>
      </c>
      <c r="X7111" s="13"/>
      <c r="Y7111" s="13">
        <f t="shared" si="907"/>
        <v>0</v>
      </c>
      <c r="Z7111" s="14">
        <f t="shared" si="900"/>
        <v>690.21195652173913</v>
      </c>
      <c r="AA7111" s="13">
        <f t="shared" ref="AA7111:AA7174" si="908">U7111-W7111</f>
        <v>5.0380434782608745</v>
      </c>
      <c r="AB7111" s="13">
        <f t="shared" si="905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4386</v>
      </c>
      <c r="AI7111" t="e">
        <v>#N/A</v>
      </c>
    </row>
    <row r="7112" spans="1:35" ht="14.25" hidden="1" customHeight="1">
      <c r="A7112" s="7">
        <v>43891</v>
      </c>
      <c r="B7112" s="65" t="s">
        <v>32</v>
      </c>
      <c r="C7112" s="65" t="s">
        <v>1516</v>
      </c>
      <c r="D7112" s="65" t="s">
        <v>1554</v>
      </c>
      <c r="E7112" s="65" t="s">
        <v>1588</v>
      </c>
      <c r="F7112" s="65" t="s">
        <v>1588</v>
      </c>
      <c r="G7112" s="65" t="s">
        <v>1588</v>
      </c>
      <c r="H7112" s="65" t="s">
        <v>2838</v>
      </c>
      <c r="I7112" s="65" t="s">
        <v>2839</v>
      </c>
      <c r="J7112" s="65" t="s">
        <v>2840</v>
      </c>
      <c r="K7112" s="65" t="s">
        <v>32</v>
      </c>
      <c r="L7112" s="65" t="s">
        <v>1564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3"/>
        <v>31555.409999999996</v>
      </c>
      <c r="W7112" s="13">
        <f t="shared" si="906"/>
        <v>9101.9906250000022</v>
      </c>
      <c r="X7112" s="13"/>
      <c r="Y7112" s="13">
        <f t="shared" si="907"/>
        <v>0</v>
      </c>
      <c r="Z7112" s="14">
        <f t="shared" si="900"/>
        <v>9101.9906250000022</v>
      </c>
      <c r="AA7112" s="13">
        <f t="shared" si="908"/>
        <v>193.65937499999927</v>
      </c>
      <c r="AB7112" s="13">
        <f t="shared" si="905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4389</v>
      </c>
      <c r="AI7112" t="e">
        <v>#N/A</v>
      </c>
    </row>
    <row r="7113" spans="1:35" ht="14.25" hidden="1" customHeight="1">
      <c r="A7113" s="7">
        <v>43891</v>
      </c>
      <c r="B7113" s="65" t="s">
        <v>32</v>
      </c>
      <c r="C7113" s="65" t="s">
        <v>1516</v>
      </c>
      <c r="D7113" s="65" t="s">
        <v>1554</v>
      </c>
      <c r="E7113" s="65" t="s">
        <v>1592</v>
      </c>
      <c r="F7113" s="65" t="s">
        <v>1592</v>
      </c>
      <c r="G7113" s="65" t="s">
        <v>1592</v>
      </c>
      <c r="H7113" s="65" t="s">
        <v>2838</v>
      </c>
      <c r="I7113" s="65" t="s">
        <v>2839</v>
      </c>
      <c r="J7113" s="65" t="s">
        <v>2840</v>
      </c>
      <c r="K7113" s="65" t="s">
        <v>32</v>
      </c>
      <c r="L7113" s="65" t="s">
        <v>1564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3"/>
        <v>102836.88</v>
      </c>
      <c r="W7113" s="13">
        <f t="shared" si="906"/>
        <v>0</v>
      </c>
      <c r="X7113" s="13"/>
      <c r="Y7113" s="13">
        <f t="shared" si="907"/>
        <v>0</v>
      </c>
      <c r="Z7113" s="14">
        <f t="shared" si="900"/>
        <v>0</v>
      </c>
      <c r="AA7113" s="13">
        <f t="shared" si="908"/>
        <v>0</v>
      </c>
      <c r="AB7113" s="13">
        <f t="shared" si="905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4389</v>
      </c>
      <c r="AI7113" t="e">
        <v>#N/A</v>
      </c>
    </row>
    <row r="7114" spans="1:35" ht="14.25" hidden="1" customHeight="1">
      <c r="A7114" s="7">
        <v>43891</v>
      </c>
      <c r="B7114" s="65" t="s">
        <v>32</v>
      </c>
      <c r="C7114" s="65" t="s">
        <v>1516</v>
      </c>
      <c r="D7114" s="65" t="s">
        <v>1554</v>
      </c>
      <c r="E7114" s="65" t="s">
        <v>1592</v>
      </c>
      <c r="F7114" s="65" t="s">
        <v>1592</v>
      </c>
      <c r="G7114" s="65" t="s">
        <v>1592</v>
      </c>
      <c r="H7114" s="65" t="s">
        <v>2838</v>
      </c>
      <c r="I7114" s="65" t="s">
        <v>2839</v>
      </c>
      <c r="J7114" s="65" t="s">
        <v>2840</v>
      </c>
      <c r="K7114" s="65" t="s">
        <v>32</v>
      </c>
      <c r="L7114" s="65" t="s">
        <v>1564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3"/>
        <v>11329.100000000002</v>
      </c>
      <c r="W7114" s="13">
        <f t="shared" si="906"/>
        <v>17059.19796178344</v>
      </c>
      <c r="X7114" s="13"/>
      <c r="Y7114" s="13">
        <f t="shared" si="907"/>
        <v>0</v>
      </c>
      <c r="Z7114" s="14">
        <f t="shared" si="900"/>
        <v>17059.19796178344</v>
      </c>
      <c r="AA7114" s="13">
        <f t="shared" si="908"/>
        <v>1285.2820382165592</v>
      </c>
      <c r="AB7114" s="13">
        <f t="shared" si="905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hidden="1" customHeight="1">
      <c r="A7115" s="7">
        <v>43891</v>
      </c>
      <c r="B7115" s="65" t="s">
        <v>32</v>
      </c>
      <c r="C7115" s="65" t="s">
        <v>1516</v>
      </c>
      <c r="D7115" s="65" t="s">
        <v>1554</v>
      </c>
      <c r="E7115" s="65" t="s">
        <v>1593</v>
      </c>
      <c r="F7115" s="65" t="s">
        <v>1593</v>
      </c>
      <c r="G7115" s="65" t="s">
        <v>1593</v>
      </c>
      <c r="H7115" s="65" t="s">
        <v>2838</v>
      </c>
      <c r="I7115" s="65" t="s">
        <v>2839</v>
      </c>
      <c r="J7115" s="65" t="s">
        <v>2840</v>
      </c>
      <c r="K7115" s="65" t="s">
        <v>32</v>
      </c>
      <c r="L7115" s="65" t="s">
        <v>1564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3"/>
        <v>15073.85082191995</v>
      </c>
      <c r="W7115" s="13">
        <f t="shared" si="906"/>
        <v>0</v>
      </c>
      <c r="X7115" s="13"/>
      <c r="Y7115" s="13">
        <f t="shared" si="907"/>
        <v>0</v>
      </c>
      <c r="Z7115" s="14">
        <f t="shared" si="900"/>
        <v>0</v>
      </c>
      <c r="AA7115" s="13">
        <f t="shared" si="908"/>
        <v>0</v>
      </c>
      <c r="AB7115" s="13">
        <f t="shared" si="905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hidden="1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2869</v>
      </c>
      <c r="F7116" s="65" t="s">
        <v>2869</v>
      </c>
      <c r="G7116" s="65" t="s">
        <v>2869</v>
      </c>
      <c r="H7116" s="65" t="s">
        <v>2838</v>
      </c>
      <c r="I7116" s="65" t="s">
        <v>2839</v>
      </c>
      <c r="J7116" s="65" t="s">
        <v>2840</v>
      </c>
      <c r="K7116" s="65" t="s">
        <v>32</v>
      </c>
      <c r="L7116" s="65" t="s">
        <v>1564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3"/>
        <v>86567.1348392113</v>
      </c>
      <c r="W7116" s="13">
        <f t="shared" si="906"/>
        <v>134759.69979310347</v>
      </c>
      <c r="X7116" s="13"/>
      <c r="Y7116" s="13">
        <f t="shared" si="907"/>
        <v>0</v>
      </c>
      <c r="Z7116" s="14">
        <f t="shared" si="900"/>
        <v>134759.69979310347</v>
      </c>
      <c r="AA7116" s="13">
        <f t="shared" si="908"/>
        <v>3822.9702068965416</v>
      </c>
      <c r="AB7116" s="13">
        <f t="shared" si="905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4389</v>
      </c>
      <c r="AI7116" t="e">
        <v>#N/A</v>
      </c>
    </row>
    <row r="7117" spans="1:35" ht="14.25" hidden="1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2912</v>
      </c>
      <c r="F7117" s="65" t="s">
        <v>2912</v>
      </c>
      <c r="G7117" s="65" t="s">
        <v>2912</v>
      </c>
      <c r="H7117" s="65" t="s">
        <v>2838</v>
      </c>
      <c r="I7117" s="65" t="s">
        <v>2839</v>
      </c>
      <c r="J7117" s="65" t="s">
        <v>2840</v>
      </c>
      <c r="K7117" s="65" t="s">
        <v>32</v>
      </c>
      <c r="L7117" s="65" t="s">
        <v>1564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3"/>
        <v>0</v>
      </c>
      <c r="W7117" s="13">
        <f t="shared" si="906"/>
        <v>0</v>
      </c>
      <c r="X7117" s="13"/>
      <c r="Y7117" s="13">
        <f t="shared" si="907"/>
        <v>0</v>
      </c>
      <c r="Z7117" s="14">
        <f t="shared" si="900"/>
        <v>0</v>
      </c>
      <c r="AA7117" s="13">
        <f t="shared" si="908"/>
        <v>0</v>
      </c>
      <c r="AB7117" s="13">
        <f t="shared" si="905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hidden="1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2913</v>
      </c>
      <c r="F7118" s="65" t="s">
        <v>2913</v>
      </c>
      <c r="G7118" s="65" t="s">
        <v>2913</v>
      </c>
      <c r="H7118" s="65" t="s">
        <v>2838</v>
      </c>
      <c r="I7118" s="65" t="s">
        <v>2839</v>
      </c>
      <c r="J7118" s="65" t="s">
        <v>2840</v>
      </c>
      <c r="K7118" s="65" t="s">
        <v>32</v>
      </c>
      <c r="L7118" s="65" t="s">
        <v>1564</v>
      </c>
      <c r="M7118" s="65"/>
      <c r="N7118" s="65" t="s">
        <v>57</v>
      </c>
      <c r="O7118" s="22" t="s">
        <v>4510</v>
      </c>
      <c r="P7118" s="28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3"/>
        <v>39400.400000000001</v>
      </c>
      <c r="W7118" s="13">
        <f t="shared" si="906"/>
        <v>7786.6699999999992</v>
      </c>
      <c r="X7118" s="13"/>
      <c r="Y7118" s="13">
        <f t="shared" si="907"/>
        <v>0</v>
      </c>
      <c r="Z7118" s="14">
        <f t="shared" si="900"/>
        <v>7786.6699999999992</v>
      </c>
      <c r="AA7118" s="13">
        <f t="shared" si="908"/>
        <v>0</v>
      </c>
      <c r="AB7118" s="13">
        <f t="shared" si="905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hidden="1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2913</v>
      </c>
      <c r="F7119" s="65" t="s">
        <v>2913</v>
      </c>
      <c r="G7119" s="65" t="s">
        <v>2913</v>
      </c>
      <c r="H7119" s="65" t="s">
        <v>2838</v>
      </c>
      <c r="I7119" s="65" t="s">
        <v>2839</v>
      </c>
      <c r="J7119" s="65" t="s">
        <v>2840</v>
      </c>
      <c r="K7119" s="65" t="s">
        <v>32</v>
      </c>
      <c r="L7119" s="65" t="s">
        <v>1564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3"/>
        <v>67637.618865248005</v>
      </c>
      <c r="W7119" s="13">
        <f t="shared" si="906"/>
        <v>34288.204965517238</v>
      </c>
      <c r="X7119" s="13"/>
      <c r="Y7119" s="13">
        <f t="shared" si="907"/>
        <v>0</v>
      </c>
      <c r="Z7119" s="14">
        <f t="shared" si="900"/>
        <v>34288.204965517238</v>
      </c>
      <c r="AA7119" s="13">
        <f t="shared" si="908"/>
        <v>972.71503448276053</v>
      </c>
      <c r="AB7119" s="13">
        <f t="shared" si="905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4389</v>
      </c>
      <c r="AI7119" t="e">
        <v>#N/A</v>
      </c>
    </row>
    <row r="7120" spans="1:35" ht="14.25" hidden="1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2947</v>
      </c>
      <c r="F7120" s="65" t="s">
        <v>2947</v>
      </c>
      <c r="G7120" s="65" t="s">
        <v>2947</v>
      </c>
      <c r="H7120" s="65" t="s">
        <v>2838</v>
      </c>
      <c r="I7120" s="65" t="s">
        <v>2839</v>
      </c>
      <c r="J7120" s="65" t="s">
        <v>2840</v>
      </c>
      <c r="K7120" s="65" t="s">
        <v>32</v>
      </c>
      <c r="L7120" s="65" t="s">
        <v>1564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6"/>
        <v>31097.861172413792</v>
      </c>
      <c r="X7120" s="13"/>
      <c r="Y7120" s="13">
        <f t="shared" si="907"/>
        <v>0</v>
      </c>
      <c r="Z7120" s="14">
        <f t="shared" ref="Z7120:Z7183" si="909">W7120+X7120</f>
        <v>31097.861172413792</v>
      </c>
      <c r="AA7120" s="13">
        <f t="shared" si="908"/>
        <v>882.20882758620792</v>
      </c>
      <c r="AB7120" s="13">
        <f t="shared" si="905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4389</v>
      </c>
      <c r="AI7120" t="e">
        <v>#N/A</v>
      </c>
    </row>
    <row r="7121" spans="1:35" ht="14.25" hidden="1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1541</v>
      </c>
      <c r="F7121" s="65" t="s">
        <v>1541</v>
      </c>
      <c r="G7121" s="65" t="s">
        <v>1541</v>
      </c>
      <c r="H7121" s="65" t="s">
        <v>2838</v>
      </c>
      <c r="I7121" s="65" t="s">
        <v>2839</v>
      </c>
      <c r="J7121" s="65" t="s">
        <v>2840</v>
      </c>
      <c r="K7121" s="65" t="s">
        <v>32</v>
      </c>
      <c r="L7121" s="65" t="s">
        <v>1564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3"/>
        <v>0</v>
      </c>
      <c r="W7121" s="13">
        <f t="shared" si="906"/>
        <v>2177638.7248965516</v>
      </c>
      <c r="X7121" s="13"/>
      <c r="Y7121" s="13">
        <f t="shared" si="907"/>
        <v>0</v>
      </c>
      <c r="Z7121" s="14">
        <f t="shared" si="909"/>
        <v>2177638.7248965516</v>
      </c>
      <c r="AA7121" s="13">
        <f t="shared" si="908"/>
        <v>61776.985103448387</v>
      </c>
      <c r="AB7121" s="13">
        <f t="shared" si="905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4389</v>
      </c>
      <c r="AI7121" t="e">
        <v>#N/A</v>
      </c>
    </row>
    <row r="7122" spans="1:35" ht="14.25" hidden="1" customHeight="1">
      <c r="A7122" s="7">
        <v>43891</v>
      </c>
      <c r="B7122" s="65" t="s">
        <v>32</v>
      </c>
      <c r="C7122" s="65" t="s">
        <v>1516</v>
      </c>
      <c r="D7122" s="65" t="s">
        <v>1554</v>
      </c>
      <c r="E7122" s="65" t="s">
        <v>2948</v>
      </c>
      <c r="F7122" s="65" t="s">
        <v>2948</v>
      </c>
      <c r="G7122" s="65" t="s">
        <v>2948</v>
      </c>
      <c r="H7122" s="65" t="s">
        <v>2838</v>
      </c>
      <c r="I7122" s="65" t="s">
        <v>2839</v>
      </c>
      <c r="J7122" s="65" t="s">
        <v>2840</v>
      </c>
      <c r="K7122" s="65" t="s">
        <v>32</v>
      </c>
      <c r="L7122" s="65" t="s">
        <v>1564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3"/>
        <v>0</v>
      </c>
      <c r="W7122" s="13">
        <f t="shared" si="906"/>
        <v>0</v>
      </c>
      <c r="X7122" s="13"/>
      <c r="Y7122" s="13">
        <f t="shared" si="907"/>
        <v>0</v>
      </c>
      <c r="Z7122" s="14">
        <f t="shared" si="909"/>
        <v>0</v>
      </c>
      <c r="AA7122" s="13">
        <f t="shared" si="908"/>
        <v>0</v>
      </c>
      <c r="AB7122" s="13">
        <f t="shared" si="905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4391</v>
      </c>
      <c r="AI7122" t="e">
        <v>#N/A</v>
      </c>
    </row>
    <row r="7123" spans="1:35" ht="14.25" hidden="1" customHeight="1">
      <c r="A7123" s="7">
        <v>43891</v>
      </c>
      <c r="B7123" s="65" t="s">
        <v>32</v>
      </c>
      <c r="C7123" s="65" t="s">
        <v>1516</v>
      </c>
      <c r="D7123" s="65" t="s">
        <v>1554</v>
      </c>
      <c r="E7123" s="65" t="s">
        <v>2922</v>
      </c>
      <c r="F7123" s="65" t="s">
        <v>2922</v>
      </c>
      <c r="G7123" s="65" t="s">
        <v>2922</v>
      </c>
      <c r="H7123" s="65" t="s">
        <v>2838</v>
      </c>
      <c r="I7123" s="65" t="s">
        <v>2839</v>
      </c>
      <c r="J7123" s="65" t="s">
        <v>2840</v>
      </c>
      <c r="K7123" s="65" t="s">
        <v>32</v>
      </c>
      <c r="L7123" s="65" t="s">
        <v>1564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3"/>
        <v>63623.560284657986</v>
      </c>
      <c r="W7123" s="13">
        <f t="shared" si="906"/>
        <v>426225.57434482756</v>
      </c>
      <c r="X7123" s="13"/>
      <c r="Y7123" s="13">
        <f t="shared" si="907"/>
        <v>0</v>
      </c>
      <c r="Z7123" s="14">
        <f t="shared" si="909"/>
        <v>426225.57434482756</v>
      </c>
      <c r="AA7123" s="13">
        <f t="shared" si="908"/>
        <v>12091.505655172456</v>
      </c>
      <c r="AB7123" s="13">
        <f t="shared" si="905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4389</v>
      </c>
      <c r="AI7123" t="e">
        <v>#N/A</v>
      </c>
    </row>
    <row r="7124" spans="1:35" ht="14.25" hidden="1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2881</v>
      </c>
      <c r="F7124" s="65" t="s">
        <v>2881</v>
      </c>
      <c r="G7124" s="65" t="s">
        <v>2881</v>
      </c>
      <c r="H7124" s="65" t="s">
        <v>2838</v>
      </c>
      <c r="I7124" s="65" t="s">
        <v>2839</v>
      </c>
      <c r="J7124" s="65" t="s">
        <v>2840</v>
      </c>
      <c r="K7124" s="65" t="s">
        <v>32</v>
      </c>
      <c r="L7124" s="65" t="s">
        <v>1564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3"/>
        <v>52935.316524822803</v>
      </c>
      <c r="W7124" s="13">
        <f t="shared" si="906"/>
        <v>97025.338137931045</v>
      </c>
      <c r="X7124" s="13"/>
      <c r="Y7124" s="13">
        <f t="shared" si="907"/>
        <v>0</v>
      </c>
      <c r="Z7124" s="14">
        <f t="shared" si="909"/>
        <v>97025.338137931045</v>
      </c>
      <c r="AA7124" s="13">
        <f t="shared" si="908"/>
        <v>2752.4918620689568</v>
      </c>
      <c r="AB7124" s="13">
        <f t="shared" si="905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4389</v>
      </c>
      <c r="AI7124" t="e">
        <v>#N/A</v>
      </c>
    </row>
    <row r="7125" spans="1:35" ht="14.25" hidden="1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2881</v>
      </c>
      <c r="F7125" s="65" t="s">
        <v>2881</v>
      </c>
      <c r="G7125" s="65" t="s">
        <v>2881</v>
      </c>
      <c r="H7125" s="65" t="s">
        <v>2838</v>
      </c>
      <c r="I7125" s="65" t="s">
        <v>2839</v>
      </c>
      <c r="J7125" s="65" t="s">
        <v>2840</v>
      </c>
      <c r="K7125" s="65" t="s">
        <v>32</v>
      </c>
      <c r="L7125" s="65" t="s">
        <v>1564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3"/>
        <v>0</v>
      </c>
      <c r="W7125" s="13">
        <f t="shared" si="906"/>
        <v>0</v>
      </c>
      <c r="X7125" s="13"/>
      <c r="Y7125" s="13">
        <f t="shared" si="907"/>
        <v>0</v>
      </c>
      <c r="Z7125" s="14">
        <f t="shared" si="909"/>
        <v>0</v>
      </c>
      <c r="AA7125" s="13">
        <f t="shared" si="908"/>
        <v>0</v>
      </c>
      <c r="AB7125" s="13">
        <f t="shared" si="905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hidden="1" customHeight="1">
      <c r="A7126" s="7">
        <v>43891</v>
      </c>
      <c r="B7126" s="65" t="s">
        <v>32</v>
      </c>
      <c r="C7126" s="65" t="s">
        <v>1516</v>
      </c>
      <c r="D7126" s="65" t="s">
        <v>1554</v>
      </c>
      <c r="E7126" s="65" t="s">
        <v>2929</v>
      </c>
      <c r="F7126" s="65" t="s">
        <v>2929</v>
      </c>
      <c r="G7126" s="65" t="s">
        <v>2929</v>
      </c>
      <c r="H7126" s="65" t="s">
        <v>2838</v>
      </c>
      <c r="I7126" s="65" t="s">
        <v>2839</v>
      </c>
      <c r="J7126" s="65" t="s">
        <v>2840</v>
      </c>
      <c r="K7126" s="65" t="s">
        <v>32</v>
      </c>
      <c r="L7126" s="65" t="s">
        <v>1564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3"/>
        <v>0</v>
      </c>
      <c r="W7126" s="13">
        <f t="shared" si="906"/>
        <v>0</v>
      </c>
      <c r="X7126" s="13"/>
      <c r="Y7126" s="13">
        <f t="shared" si="907"/>
        <v>0</v>
      </c>
      <c r="Z7126" s="14">
        <f t="shared" si="909"/>
        <v>0</v>
      </c>
      <c r="AA7126" s="13">
        <f t="shared" si="908"/>
        <v>0</v>
      </c>
      <c r="AB7126" s="13">
        <f t="shared" si="905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hidden="1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2915</v>
      </c>
      <c r="F7127" s="65" t="s">
        <v>2915</v>
      </c>
      <c r="G7127" s="65" t="s">
        <v>2915</v>
      </c>
      <c r="H7127" s="65" t="s">
        <v>2838</v>
      </c>
      <c r="I7127" s="65" t="s">
        <v>2839</v>
      </c>
      <c r="J7127" s="65" t="s">
        <v>2840</v>
      </c>
      <c r="K7127" s="65" t="s">
        <v>32</v>
      </c>
      <c r="L7127" s="65" t="s">
        <v>1564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3"/>
        <v>215920.808070531</v>
      </c>
      <c r="W7127" s="13">
        <f t="shared" si="906"/>
        <v>188110.7255172414</v>
      </c>
      <c r="X7127" s="13"/>
      <c r="Y7127" s="13">
        <f t="shared" si="907"/>
        <v>0</v>
      </c>
      <c r="Z7127" s="14">
        <f t="shared" si="909"/>
        <v>188110.7255172414</v>
      </c>
      <c r="AA7127" s="13">
        <f t="shared" si="908"/>
        <v>5336.474482758611</v>
      </c>
      <c r="AB7127" s="13">
        <f t="shared" si="905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4389</v>
      </c>
      <c r="AI7127" t="e">
        <v>#N/A</v>
      </c>
    </row>
    <row r="7128" spans="1:35" ht="14.25" hidden="1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1621</v>
      </c>
      <c r="F7128" s="65" t="s">
        <v>1621</v>
      </c>
      <c r="G7128" s="65" t="s">
        <v>1621</v>
      </c>
      <c r="H7128" s="65" t="s">
        <v>2838</v>
      </c>
      <c r="I7128" s="65" t="s">
        <v>2839</v>
      </c>
      <c r="J7128" s="65" t="s">
        <v>2840</v>
      </c>
      <c r="K7128" s="65" t="s">
        <v>32</v>
      </c>
      <c r="L7128" s="65" t="s">
        <v>1564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3"/>
        <v>0</v>
      </c>
      <c r="W7128" s="13">
        <f t="shared" si="906"/>
        <v>0</v>
      </c>
      <c r="X7128" s="13"/>
      <c r="Y7128" s="13">
        <f t="shared" si="907"/>
        <v>0</v>
      </c>
      <c r="Z7128" s="14">
        <f t="shared" si="909"/>
        <v>0</v>
      </c>
      <c r="AA7128" s="13">
        <f t="shared" si="908"/>
        <v>0</v>
      </c>
      <c r="AB7128" s="13">
        <f t="shared" si="905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hidden="1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3563</v>
      </c>
      <c r="F7129" s="65" t="s">
        <v>4501</v>
      </c>
      <c r="G7129" s="65" t="s">
        <v>3563</v>
      </c>
      <c r="H7129" s="65" t="s">
        <v>2838</v>
      </c>
      <c r="I7129" s="65" t="s">
        <v>2839</v>
      </c>
      <c r="J7129" s="65" t="s">
        <v>2840</v>
      </c>
      <c r="K7129" s="65" t="s">
        <v>32</v>
      </c>
      <c r="L7129" s="65" t="s">
        <v>1564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3"/>
        <v>118650.08</v>
      </c>
      <c r="W7129" s="13">
        <f t="shared" si="906"/>
        <v>3892.4244285714285</v>
      </c>
      <c r="X7129" s="13"/>
      <c r="Y7129" s="13">
        <f t="shared" si="907"/>
        <v>0</v>
      </c>
      <c r="Z7129" s="14">
        <f t="shared" si="909"/>
        <v>3892.4244285714285</v>
      </c>
      <c r="AA7129" s="13">
        <f t="shared" si="908"/>
        <v>85.235571428571347</v>
      </c>
      <c r="AB7129" s="13">
        <f t="shared" si="905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4386</v>
      </c>
      <c r="AI7129" t="e">
        <v>#N/A</v>
      </c>
    </row>
    <row r="7130" spans="1:35" ht="14.25" hidden="1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3563</v>
      </c>
      <c r="F7130" s="65" t="s">
        <v>4393</v>
      </c>
      <c r="G7130" s="65" t="s">
        <v>3563</v>
      </c>
      <c r="H7130" s="65" t="s">
        <v>2838</v>
      </c>
      <c r="I7130" s="65" t="s">
        <v>2839</v>
      </c>
      <c r="J7130" s="65" t="s">
        <v>2840</v>
      </c>
      <c r="K7130" s="65" t="s">
        <v>32</v>
      </c>
      <c r="L7130" s="65" t="s">
        <v>1564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3"/>
        <v>102836.88</v>
      </c>
      <c r="W7130" s="13">
        <f t="shared" si="906"/>
        <v>0</v>
      </c>
      <c r="X7130" s="13"/>
      <c r="Y7130" s="13">
        <f t="shared" si="907"/>
        <v>0</v>
      </c>
      <c r="Z7130" s="14">
        <f t="shared" si="909"/>
        <v>0</v>
      </c>
      <c r="AA7130" s="13">
        <f t="shared" si="908"/>
        <v>0</v>
      </c>
      <c r="AB7130" s="13">
        <f t="shared" si="905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4389</v>
      </c>
      <c r="AI7130" t="e">
        <v>#N/A</v>
      </c>
    </row>
    <row r="7131" spans="1:35" ht="14.25" hidden="1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3563</v>
      </c>
      <c r="F7131" s="65" t="s">
        <v>4393</v>
      </c>
      <c r="G7131" s="65" t="s">
        <v>3563</v>
      </c>
      <c r="H7131" s="65" t="s">
        <v>2838</v>
      </c>
      <c r="I7131" s="65" t="s">
        <v>2839</v>
      </c>
      <c r="J7131" s="65" t="s">
        <v>2840</v>
      </c>
      <c r="K7131" s="65" t="s">
        <v>32</v>
      </c>
      <c r="L7131" s="65" t="s">
        <v>1564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3"/>
        <v>153255.347730496</v>
      </c>
      <c r="W7131" s="13">
        <f t="shared" si="906"/>
        <v>167693.87689655172</v>
      </c>
      <c r="X7131" s="13"/>
      <c r="Y7131" s="13">
        <f t="shared" si="907"/>
        <v>0</v>
      </c>
      <c r="Z7131" s="14">
        <f t="shared" si="909"/>
        <v>167693.87689655172</v>
      </c>
      <c r="AA7131" s="13">
        <f t="shared" si="908"/>
        <v>4757.2731034482713</v>
      </c>
      <c r="AB7131" s="13">
        <f t="shared" si="905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hidden="1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2916</v>
      </c>
      <c r="F7132" s="65" t="s">
        <v>2916</v>
      </c>
      <c r="G7132" s="65" t="s">
        <v>2916</v>
      </c>
      <c r="H7132" s="65" t="s">
        <v>2838</v>
      </c>
      <c r="I7132" s="65" t="s">
        <v>2839</v>
      </c>
      <c r="J7132" s="65" t="s">
        <v>2840</v>
      </c>
      <c r="K7132" s="65" t="s">
        <v>32</v>
      </c>
      <c r="L7132" s="65" t="s">
        <v>1564</v>
      </c>
      <c r="M7132" s="65"/>
      <c r="N7132" s="65" t="s">
        <v>108</v>
      </c>
      <c r="O7132" s="65" t="s">
        <v>3656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6"/>
        <v>0</v>
      </c>
      <c r="X7132" s="13"/>
      <c r="Y7132" s="13">
        <f t="shared" si="907"/>
        <v>0</v>
      </c>
      <c r="Z7132" s="14">
        <f t="shared" si="909"/>
        <v>0</v>
      </c>
      <c r="AA7132" s="13">
        <f t="shared" si="908"/>
        <v>0</v>
      </c>
      <c r="AB7132" s="13">
        <f t="shared" si="905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4389</v>
      </c>
      <c r="AI7132" t="e">
        <v>#N/A</v>
      </c>
    </row>
    <row r="7133" spans="1:35" ht="14.25" hidden="1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1548</v>
      </c>
      <c r="F7133" s="65" t="s">
        <v>1548</v>
      </c>
      <c r="G7133" s="65" t="s">
        <v>1548</v>
      </c>
      <c r="H7133" s="65" t="s">
        <v>2838</v>
      </c>
      <c r="I7133" s="65" t="s">
        <v>2839</v>
      </c>
      <c r="J7133" s="65" t="s">
        <v>2840</v>
      </c>
      <c r="K7133" s="65" t="s">
        <v>32</v>
      </c>
      <c r="L7133" s="65" t="s">
        <v>1564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3"/>
        <v>20415.91</v>
      </c>
      <c r="W7133" s="13">
        <f t="shared" si="906"/>
        <v>0</v>
      </c>
      <c r="X7133" s="13"/>
      <c r="Y7133" s="13">
        <f t="shared" si="907"/>
        <v>0</v>
      </c>
      <c r="Z7133" s="14">
        <f t="shared" si="909"/>
        <v>0</v>
      </c>
      <c r="AA7133" s="13">
        <f t="shared" si="908"/>
        <v>0</v>
      </c>
      <c r="AB7133" s="13">
        <f t="shared" si="905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hidden="1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1548</v>
      </c>
      <c r="F7134" s="65" t="s">
        <v>1548</v>
      </c>
      <c r="G7134" s="65" t="s">
        <v>1548</v>
      </c>
      <c r="H7134" s="65" t="s">
        <v>2838</v>
      </c>
      <c r="I7134" s="65" t="s">
        <v>2839</v>
      </c>
      <c r="J7134" s="65" t="s">
        <v>2840</v>
      </c>
      <c r="K7134" s="65" t="s">
        <v>32</v>
      </c>
      <c r="L7134" s="65" t="s">
        <v>1564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3"/>
        <v>174822.7</v>
      </c>
      <c r="W7134" s="13">
        <f t="shared" si="906"/>
        <v>0</v>
      </c>
      <c r="X7134" s="13"/>
      <c r="Y7134" s="13">
        <f t="shared" si="907"/>
        <v>0</v>
      </c>
      <c r="Z7134" s="14">
        <f t="shared" si="909"/>
        <v>0</v>
      </c>
      <c r="AA7134" s="13">
        <f t="shared" si="908"/>
        <v>0</v>
      </c>
      <c r="AB7134" s="13">
        <f t="shared" si="905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4389</v>
      </c>
      <c r="AI7134" t="e">
        <v>#N/A</v>
      </c>
    </row>
    <row r="7135" spans="1:35" ht="14.25" hidden="1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1548</v>
      </c>
      <c r="F7135" s="65" t="s">
        <v>1548</v>
      </c>
      <c r="G7135" s="65" t="s">
        <v>1548</v>
      </c>
      <c r="H7135" s="65" t="s">
        <v>2838</v>
      </c>
      <c r="I7135" s="65" t="s">
        <v>2839</v>
      </c>
      <c r="J7135" s="65" t="s">
        <v>2840</v>
      </c>
      <c r="K7135" s="65" t="s">
        <v>32</v>
      </c>
      <c r="L7135" s="65" t="s">
        <v>1564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3"/>
        <v>96219.909999999974</v>
      </c>
      <c r="W7135" s="13">
        <f t="shared" si="906"/>
        <v>156156.78041379311</v>
      </c>
      <c r="X7135" s="13"/>
      <c r="Y7135" s="13">
        <f t="shared" si="907"/>
        <v>0</v>
      </c>
      <c r="Z7135" s="14">
        <f t="shared" si="909"/>
        <v>156156.78041379311</v>
      </c>
      <c r="AA7135" s="13">
        <f t="shared" si="908"/>
        <v>4429.9795862069004</v>
      </c>
      <c r="AB7135" s="13">
        <f t="shared" si="905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4389</v>
      </c>
      <c r="AI7135" t="e">
        <v>#N/A</v>
      </c>
    </row>
    <row r="7136" spans="1:35" ht="14.25" hidden="1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1548</v>
      </c>
      <c r="F7136" s="65" t="s">
        <v>1548</v>
      </c>
      <c r="G7136" s="65" t="s">
        <v>1548</v>
      </c>
      <c r="H7136" s="65" t="s">
        <v>2838</v>
      </c>
      <c r="I7136" s="65" t="s">
        <v>2839</v>
      </c>
      <c r="J7136" s="65" t="s">
        <v>2840</v>
      </c>
      <c r="K7136" s="65" t="s">
        <v>32</v>
      </c>
      <c r="L7136" s="65" t="s">
        <v>1564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3"/>
        <v>0</v>
      </c>
      <c r="W7136" s="13">
        <f t="shared" si="906"/>
        <v>46642.105786163527</v>
      </c>
      <c r="X7136" s="13"/>
      <c r="Y7136" s="13">
        <f t="shared" si="907"/>
        <v>0</v>
      </c>
      <c r="Z7136" s="14">
        <f t="shared" si="909"/>
        <v>46642.105786163527</v>
      </c>
      <c r="AA7136" s="13">
        <f t="shared" si="908"/>
        <v>4153.064213836471</v>
      </c>
      <c r="AB7136" s="13">
        <f t="shared" si="905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hidden="1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1604</v>
      </c>
      <c r="F7137" s="65" t="s">
        <v>1604</v>
      </c>
      <c r="G7137" s="65" t="s">
        <v>1604</v>
      </c>
      <c r="H7137" s="65" t="s">
        <v>2838</v>
      </c>
      <c r="I7137" s="65" t="s">
        <v>2839</v>
      </c>
      <c r="J7137" s="65" t="s">
        <v>2840</v>
      </c>
      <c r="K7137" s="65" t="s">
        <v>32</v>
      </c>
      <c r="L7137" s="65" t="s">
        <v>1564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6"/>
        <v>21162.949577464784</v>
      </c>
      <c r="X7137" s="13"/>
      <c r="Y7137" s="13">
        <f t="shared" si="907"/>
        <v>0</v>
      </c>
      <c r="Z7137" s="14">
        <f t="shared" si="909"/>
        <v>21162.949577464784</v>
      </c>
      <c r="AA7137" s="13">
        <f t="shared" si="908"/>
        <v>772.37042253521213</v>
      </c>
      <c r="AB7137" s="13">
        <f t="shared" si="905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hidden="1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1604</v>
      </c>
      <c r="F7138" s="65" t="s">
        <v>1604</v>
      </c>
      <c r="G7138" s="65" t="s">
        <v>1604</v>
      </c>
      <c r="H7138" s="65" t="s">
        <v>2838</v>
      </c>
      <c r="I7138" s="65" t="s">
        <v>2839</v>
      </c>
      <c r="J7138" s="65" t="s">
        <v>2840</v>
      </c>
      <c r="K7138" s="65" t="s">
        <v>32</v>
      </c>
      <c r="L7138" s="65" t="s">
        <v>1564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3"/>
        <v>812411.35</v>
      </c>
      <c r="W7138" s="13">
        <f t="shared" si="906"/>
        <v>0</v>
      </c>
      <c r="X7138" s="13"/>
      <c r="Y7138" s="13">
        <f t="shared" si="907"/>
        <v>0</v>
      </c>
      <c r="Z7138" s="14">
        <f t="shared" si="909"/>
        <v>0</v>
      </c>
      <c r="AA7138" s="13">
        <f t="shared" si="908"/>
        <v>0</v>
      </c>
      <c r="AB7138" s="13">
        <f t="shared" si="905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4389</v>
      </c>
      <c r="AI7138" t="e">
        <v>#N/A</v>
      </c>
    </row>
    <row r="7139" spans="1:35" ht="14.25" hidden="1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1604</v>
      </c>
      <c r="F7139" s="65" t="s">
        <v>1604</v>
      </c>
      <c r="G7139" s="65" t="s">
        <v>1604</v>
      </c>
      <c r="H7139" s="65" t="s">
        <v>2838</v>
      </c>
      <c r="I7139" s="65" t="s">
        <v>2839</v>
      </c>
      <c r="J7139" s="65" t="s">
        <v>2840</v>
      </c>
      <c r="K7139" s="65" t="s">
        <v>32</v>
      </c>
      <c r="L7139" s="65" t="s">
        <v>1564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3"/>
        <v>84068.277808216051</v>
      </c>
      <c r="W7139" s="13">
        <f t="shared" si="906"/>
        <v>261663.69854511408</v>
      </c>
      <c r="X7139" s="13"/>
      <c r="Y7139" s="13">
        <f t="shared" si="907"/>
        <v>0</v>
      </c>
      <c r="Z7139" s="14">
        <f t="shared" si="909"/>
        <v>261663.69854511408</v>
      </c>
      <c r="AA7139" s="13">
        <f t="shared" si="908"/>
        <v>7423.0836466699257</v>
      </c>
      <c r="AB7139" s="13">
        <f t="shared" si="905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4389</v>
      </c>
      <c r="AI7139" t="e">
        <v>#N/A</v>
      </c>
    </row>
    <row r="7140" spans="1:35" ht="14.25" hidden="1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1604</v>
      </c>
      <c r="F7140" s="65" t="s">
        <v>1604</v>
      </c>
      <c r="G7140" s="65" t="s">
        <v>1604</v>
      </c>
      <c r="H7140" s="65" t="s">
        <v>2838</v>
      </c>
      <c r="I7140" s="65" t="s">
        <v>2839</v>
      </c>
      <c r="J7140" s="65" t="s">
        <v>2840</v>
      </c>
      <c r="K7140" s="65" t="s">
        <v>32</v>
      </c>
      <c r="L7140" s="65" t="s">
        <v>1564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3"/>
        <v>0</v>
      </c>
      <c r="W7140" s="13">
        <f t="shared" si="906"/>
        <v>96827.588068965502</v>
      </c>
      <c r="X7140" s="13"/>
      <c r="Y7140" s="13">
        <f t="shared" si="907"/>
        <v>0</v>
      </c>
      <c r="Z7140" s="14">
        <f t="shared" si="909"/>
        <v>96827.588068965502</v>
      </c>
      <c r="AA7140" s="13">
        <f t="shared" si="908"/>
        <v>2746.8819310344988</v>
      </c>
      <c r="AB7140" s="13">
        <f t="shared" si="905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hidden="1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1604</v>
      </c>
      <c r="F7141" s="65" t="s">
        <v>1604</v>
      </c>
      <c r="G7141" s="65" t="s">
        <v>1604</v>
      </c>
      <c r="H7141" s="65" t="s">
        <v>2838</v>
      </c>
      <c r="I7141" s="65" t="s">
        <v>2839</v>
      </c>
      <c r="J7141" s="65" t="s">
        <v>2840</v>
      </c>
      <c r="K7141" s="65" t="s">
        <v>32</v>
      </c>
      <c r="L7141" s="65" t="s">
        <v>1564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3"/>
        <v>0</v>
      </c>
      <c r="W7141" s="13">
        <f t="shared" si="906"/>
        <v>282037.64973074797</v>
      </c>
      <c r="X7141" s="13"/>
      <c r="Y7141" s="13">
        <f t="shared" si="907"/>
        <v>0</v>
      </c>
      <c r="Z7141" s="14">
        <f t="shared" si="909"/>
        <v>282037.64973074797</v>
      </c>
      <c r="AA7141" s="13">
        <f t="shared" si="908"/>
        <v>8001.0680774680222</v>
      </c>
      <c r="AB7141" s="13">
        <f t="shared" si="905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hidden="1" customHeight="1">
      <c r="A7142" s="7">
        <v>43891</v>
      </c>
      <c r="B7142" s="65" t="s">
        <v>32</v>
      </c>
      <c r="C7142" s="65" t="s">
        <v>1516</v>
      </c>
      <c r="D7142" s="65" t="s">
        <v>1554</v>
      </c>
      <c r="E7142" s="65" t="s">
        <v>2938</v>
      </c>
      <c r="F7142" s="65" t="s">
        <v>2938</v>
      </c>
      <c r="G7142" s="65" t="s">
        <v>2938</v>
      </c>
      <c r="H7142" s="65" t="s">
        <v>2838</v>
      </c>
      <c r="I7142" s="65" t="s">
        <v>2839</v>
      </c>
      <c r="J7142" s="65" t="s">
        <v>2840</v>
      </c>
      <c r="K7142" s="65" t="s">
        <v>32</v>
      </c>
      <c r="L7142" s="65" t="s">
        <v>1564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3"/>
        <v>101312.05095890499</v>
      </c>
      <c r="W7142" s="13">
        <f t="shared" si="906"/>
        <v>2367.074451612903</v>
      </c>
      <c r="X7142" s="13"/>
      <c r="Y7142" s="13">
        <f t="shared" si="907"/>
        <v>0</v>
      </c>
      <c r="Z7142" s="14">
        <f t="shared" si="909"/>
        <v>2367.074451612903</v>
      </c>
      <c r="AA7142" s="13">
        <f t="shared" si="908"/>
        <v>145.91554838709726</v>
      </c>
      <c r="AB7142" s="13">
        <f t="shared" si="905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hidden="1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1549</v>
      </c>
      <c r="F7143" s="65" t="s">
        <v>1549</v>
      </c>
      <c r="G7143" s="65" t="s">
        <v>1549</v>
      </c>
      <c r="H7143" s="65" t="s">
        <v>2838</v>
      </c>
      <c r="I7143" s="65" t="s">
        <v>2839</v>
      </c>
      <c r="J7143" s="65" t="s">
        <v>2840</v>
      </c>
      <c r="K7143" s="65" t="s">
        <v>32</v>
      </c>
      <c r="L7143" s="65" t="s">
        <v>1564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3"/>
        <v>47954.22</v>
      </c>
      <c r="W7143" s="13">
        <f t="shared" si="906"/>
        <v>0</v>
      </c>
      <c r="X7143" s="13"/>
      <c r="Y7143" s="13">
        <f t="shared" si="907"/>
        <v>0</v>
      </c>
      <c r="Z7143" s="14">
        <f t="shared" si="909"/>
        <v>0</v>
      </c>
      <c r="AA7143" s="13">
        <f t="shared" si="908"/>
        <v>0</v>
      </c>
      <c r="AB7143" s="13">
        <f t="shared" si="905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hidden="1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2931</v>
      </c>
      <c r="F7144" s="65" t="s">
        <v>2931</v>
      </c>
      <c r="G7144" s="65" t="s">
        <v>2931</v>
      </c>
      <c r="H7144" s="65" t="s">
        <v>2838</v>
      </c>
      <c r="I7144" s="65" t="s">
        <v>2839</v>
      </c>
      <c r="J7144" s="65" t="s">
        <v>2840</v>
      </c>
      <c r="K7144" s="65" t="s">
        <v>32</v>
      </c>
      <c r="L7144" s="65" t="s">
        <v>1564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3"/>
        <v>34544.312978723297</v>
      </c>
      <c r="W7144" s="13">
        <f t="shared" si="906"/>
        <v>9324.8648275862051</v>
      </c>
      <c r="X7144" s="13"/>
      <c r="Y7144" s="13">
        <f t="shared" si="907"/>
        <v>0</v>
      </c>
      <c r="Z7144" s="14">
        <f t="shared" si="909"/>
        <v>9324.8648275862051</v>
      </c>
      <c r="AA7144" s="13">
        <f t="shared" si="908"/>
        <v>264.5351724137945</v>
      </c>
      <c r="AB7144" s="13">
        <f t="shared" si="905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hidden="1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2918</v>
      </c>
      <c r="F7145" s="65" t="s">
        <v>2918</v>
      </c>
      <c r="G7145" s="65" t="s">
        <v>2918</v>
      </c>
      <c r="H7145" s="65" t="s">
        <v>2838</v>
      </c>
      <c r="I7145" s="65" t="s">
        <v>2839</v>
      </c>
      <c r="J7145" s="65" t="s">
        <v>2840</v>
      </c>
      <c r="K7145" s="65" t="s">
        <v>32</v>
      </c>
      <c r="L7145" s="65" t="s">
        <v>1564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6"/>
        <v>0</v>
      </c>
      <c r="X7145" s="13"/>
      <c r="Y7145" s="13">
        <f t="shared" si="907"/>
        <v>0</v>
      </c>
      <c r="Z7145" s="14">
        <f t="shared" si="909"/>
        <v>0</v>
      </c>
      <c r="AA7145" s="13">
        <f t="shared" si="908"/>
        <v>0</v>
      </c>
      <c r="AB7145" s="13">
        <f t="shared" si="905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hidden="1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1551</v>
      </c>
      <c r="F7146" s="65" t="s">
        <v>1551</v>
      </c>
      <c r="G7146" s="65" t="s">
        <v>1551</v>
      </c>
      <c r="H7146" s="65" t="s">
        <v>2838</v>
      </c>
      <c r="I7146" s="65" t="s">
        <v>2839</v>
      </c>
      <c r="J7146" s="65" t="s">
        <v>2840</v>
      </c>
      <c r="K7146" s="65" t="s">
        <v>32</v>
      </c>
      <c r="L7146" s="65" t="s">
        <v>1564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0">S7146+T7146-U7146</f>
        <v>0</v>
      </c>
      <c r="W7146" s="13">
        <f t="shared" si="906"/>
        <v>0</v>
      </c>
      <c r="X7146" s="13"/>
      <c r="Y7146" s="13">
        <f t="shared" si="907"/>
        <v>0</v>
      </c>
      <c r="Z7146" s="14">
        <f t="shared" si="909"/>
        <v>0</v>
      </c>
      <c r="AA7146" s="13">
        <f t="shared" si="908"/>
        <v>0</v>
      </c>
      <c r="AB7146" s="13">
        <f t="shared" si="905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3264</v>
      </c>
      <c r="AI7146" t="e">
        <v>#N/A</v>
      </c>
    </row>
    <row r="7147" spans="1:35" ht="14.25" hidden="1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1551</v>
      </c>
      <c r="F7147" s="65" t="s">
        <v>1551</v>
      </c>
      <c r="G7147" s="65" t="s">
        <v>1551</v>
      </c>
      <c r="H7147" s="65" t="s">
        <v>2838</v>
      </c>
      <c r="I7147" s="65" t="s">
        <v>2839</v>
      </c>
      <c r="J7147" s="65" t="s">
        <v>2840</v>
      </c>
      <c r="K7147" s="65" t="s">
        <v>32</v>
      </c>
      <c r="L7147" s="65" t="s">
        <v>1564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0"/>
        <v>0</v>
      </c>
      <c r="W7147" s="13">
        <f t="shared" si="906"/>
        <v>0</v>
      </c>
      <c r="X7147" s="13"/>
      <c r="Y7147" s="13">
        <f t="shared" si="907"/>
        <v>0</v>
      </c>
      <c r="Z7147" s="14">
        <f t="shared" si="909"/>
        <v>0</v>
      </c>
      <c r="AA7147" s="13">
        <f t="shared" si="908"/>
        <v>0</v>
      </c>
      <c r="AB7147" s="13">
        <f t="shared" si="905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3264</v>
      </c>
      <c r="AI7147" t="e">
        <v>#N/A</v>
      </c>
    </row>
    <row r="7148" spans="1:35" ht="14.25" hidden="1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2944</v>
      </c>
      <c r="F7148" s="65" t="s">
        <v>2924</v>
      </c>
      <c r="G7148" s="65" t="s">
        <v>2924</v>
      </c>
      <c r="H7148" s="65" t="s">
        <v>2838</v>
      </c>
      <c r="I7148" s="65" t="s">
        <v>2839</v>
      </c>
      <c r="J7148" s="65" t="s">
        <v>2840</v>
      </c>
      <c r="K7148" s="65" t="s">
        <v>32</v>
      </c>
      <c r="L7148" s="65" t="s">
        <v>1564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0"/>
        <v>24346.270547945202</v>
      </c>
      <c r="W7148" s="13">
        <f t="shared" si="906"/>
        <v>0</v>
      </c>
      <c r="X7148" s="13"/>
      <c r="Y7148" s="13">
        <f t="shared" si="907"/>
        <v>0</v>
      </c>
      <c r="Z7148" s="14">
        <f t="shared" si="909"/>
        <v>0</v>
      </c>
      <c r="AA7148" s="13">
        <f t="shared" si="908"/>
        <v>0</v>
      </c>
      <c r="AB7148" s="13">
        <f t="shared" si="905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hidden="1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2919</v>
      </c>
      <c r="F7149" s="65" t="s">
        <v>2919</v>
      </c>
      <c r="G7149" s="65" t="s">
        <v>2919</v>
      </c>
      <c r="H7149" s="65" t="s">
        <v>2838</v>
      </c>
      <c r="I7149" s="65" t="s">
        <v>2839</v>
      </c>
      <c r="J7149" s="65" t="s">
        <v>2840</v>
      </c>
      <c r="K7149" s="65" t="s">
        <v>32</v>
      </c>
      <c r="L7149" s="65" t="s">
        <v>1564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0"/>
        <v>0</v>
      </c>
      <c r="W7149" s="13">
        <f t="shared" si="906"/>
        <v>0</v>
      </c>
      <c r="X7149" s="13"/>
      <c r="Y7149" s="13">
        <f t="shared" si="907"/>
        <v>0</v>
      </c>
      <c r="Z7149" s="14">
        <f t="shared" si="909"/>
        <v>0</v>
      </c>
      <c r="AA7149" s="13">
        <f t="shared" si="908"/>
        <v>0</v>
      </c>
      <c r="AB7149" s="13">
        <f t="shared" si="905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hidden="1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1795</v>
      </c>
      <c r="F7150" s="65" t="s">
        <v>2238</v>
      </c>
      <c r="G7150" s="65" t="s">
        <v>1795</v>
      </c>
      <c r="H7150" s="65" t="s">
        <v>1994</v>
      </c>
      <c r="I7150" s="65" t="s">
        <v>1995</v>
      </c>
      <c r="J7150" s="65" t="s">
        <v>1996</v>
      </c>
      <c r="K7150" s="65" t="s">
        <v>32</v>
      </c>
      <c r="L7150" s="65" t="s">
        <v>1795</v>
      </c>
      <c r="M7150" s="65"/>
      <c r="N7150" s="65" t="s">
        <v>3086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1">IF(O7150="返货",U7150/(1+P7150),IF(O7150="返现",U7150,IF(O7150="折扣",U7150*P7150,IF(O7150="无",U7150))))</f>
        <v>71191.7</v>
      </c>
      <c r="X7150" s="13"/>
      <c r="Y7150" s="13">
        <f t="shared" si="907"/>
        <v>0</v>
      </c>
      <c r="Z7150" s="14">
        <f t="shared" si="909"/>
        <v>71191.7</v>
      </c>
      <c r="AA7150" s="13">
        <f t="shared" si="908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3264</v>
      </c>
      <c r="AI7150" t="e">
        <v>#N/A</v>
      </c>
    </row>
    <row r="7151" spans="1:35" ht="14.25" hidden="1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2255</v>
      </c>
      <c r="F7151" s="65" t="s">
        <v>2256</v>
      </c>
      <c r="G7151" s="65" t="s">
        <v>2255</v>
      </c>
      <c r="H7151" s="65" t="s">
        <v>1994</v>
      </c>
      <c r="I7151" s="65" t="s">
        <v>1995</v>
      </c>
      <c r="J7151" s="65" t="s">
        <v>1996</v>
      </c>
      <c r="K7151" s="65" t="s">
        <v>32</v>
      </c>
      <c r="L7151" s="65" t="s">
        <v>2255</v>
      </c>
      <c r="M7151" s="65"/>
      <c r="N7151" s="65" t="s">
        <v>3086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1"/>
        <v>105651</v>
      </c>
      <c r="X7151" s="13"/>
      <c r="Y7151" s="13">
        <f t="shared" si="907"/>
        <v>0</v>
      </c>
      <c r="Z7151" s="14">
        <f t="shared" si="909"/>
        <v>105651</v>
      </c>
      <c r="AA7151" s="13">
        <f t="shared" si="908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3264</v>
      </c>
      <c r="AI7151" t="e">
        <v>#N/A</v>
      </c>
    </row>
    <row r="7152" spans="1:35" ht="14.25" hidden="1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3138</v>
      </c>
      <c r="G7152" s="65" t="s">
        <v>1053</v>
      </c>
      <c r="H7152" s="65" t="s">
        <v>1994</v>
      </c>
      <c r="I7152" s="65" t="s">
        <v>1995</v>
      </c>
      <c r="J7152" s="65" t="s">
        <v>4455</v>
      </c>
      <c r="K7152" s="65" t="s">
        <v>32</v>
      </c>
      <c r="L7152" s="65" t="s">
        <v>1053</v>
      </c>
      <c r="M7152" s="65"/>
      <c r="N7152" s="65" t="s">
        <v>4456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1"/>
        <v>29986.12</v>
      </c>
      <c r="X7152" s="13">
        <f>W7152*4%</f>
        <v>1199.4448</v>
      </c>
      <c r="Y7152" s="13">
        <f t="shared" si="907"/>
        <v>0</v>
      </c>
      <c r="Z7152" s="14">
        <f t="shared" si="909"/>
        <v>31185.5648</v>
      </c>
      <c r="AA7152" s="13">
        <f t="shared" si="908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3264</v>
      </c>
      <c r="AI7152" t="e">
        <v>#N/A</v>
      </c>
    </row>
    <row r="7153" spans="1:35" ht="14.25" hidden="1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1994</v>
      </c>
      <c r="I7153" s="65" t="s">
        <v>1995</v>
      </c>
      <c r="J7153" s="65" t="s">
        <v>1996</v>
      </c>
      <c r="K7153" s="65" t="s">
        <v>32</v>
      </c>
      <c r="L7153" s="65" t="s">
        <v>1458</v>
      </c>
      <c r="M7153" s="65"/>
      <c r="N7153" s="65" t="s">
        <v>3086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1"/>
        <v>15200</v>
      </c>
      <c r="X7153" s="13"/>
      <c r="Y7153" s="13">
        <f t="shared" si="907"/>
        <v>0</v>
      </c>
      <c r="Z7153" s="14">
        <f t="shared" si="909"/>
        <v>15200</v>
      </c>
      <c r="AA7153" s="13">
        <f t="shared" si="908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3264</v>
      </c>
      <c r="AI7153" t="e">
        <v>#N/A</v>
      </c>
    </row>
    <row r="7154" spans="1:35" ht="14.25" hidden="1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3171</v>
      </c>
      <c r="I7154" s="65" t="s">
        <v>106</v>
      </c>
      <c r="J7154" s="65" t="s">
        <v>3172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2">S7154+T7154-U7154</f>
        <v>60000</v>
      </c>
      <c r="W7154" s="13">
        <f t="shared" si="911"/>
        <v>0</v>
      </c>
      <c r="X7154" s="13"/>
      <c r="Y7154" s="13">
        <f t="shared" si="907"/>
        <v>0</v>
      </c>
      <c r="Z7154" s="14">
        <f t="shared" si="909"/>
        <v>0</v>
      </c>
      <c r="AA7154" s="13">
        <f t="shared" si="908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3264</v>
      </c>
      <c r="AI7154" t="e">
        <v>#N/A</v>
      </c>
    </row>
    <row r="7155" spans="1:35" ht="14.25" hidden="1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3138</v>
      </c>
      <c r="G7155" s="65" t="s">
        <v>1053</v>
      </c>
      <c r="H7155" s="65" t="s">
        <v>3139</v>
      </c>
      <c r="I7155" s="65" t="s">
        <v>1995</v>
      </c>
      <c r="J7155" s="65" t="s">
        <v>3337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2"/>
        <v>-2329100.23</v>
      </c>
      <c r="W7155" s="13">
        <f t="shared" si="911"/>
        <v>0</v>
      </c>
      <c r="X7155" s="13"/>
      <c r="Y7155" s="13">
        <f t="shared" si="907"/>
        <v>0</v>
      </c>
      <c r="Z7155" s="14">
        <f t="shared" si="909"/>
        <v>0</v>
      </c>
      <c r="AA7155" s="13">
        <f t="shared" si="908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hidden="1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3141</v>
      </c>
      <c r="F7156" s="65" t="s">
        <v>3141</v>
      </c>
      <c r="G7156" s="65" t="s">
        <v>3141</v>
      </c>
      <c r="H7156" s="65" t="s">
        <v>3142</v>
      </c>
      <c r="I7156" s="65" t="s">
        <v>4394</v>
      </c>
      <c r="J7156" s="65"/>
      <c r="K7156" s="65"/>
      <c r="L7156" s="65" t="s">
        <v>3144</v>
      </c>
      <c r="M7156" s="65"/>
      <c r="N7156" s="65" t="s">
        <v>40</v>
      </c>
      <c r="O7156" s="65" t="s">
        <v>80</v>
      </c>
      <c r="P7156" s="10">
        <v>0</v>
      </c>
      <c r="Q7156" s="162" t="s">
        <v>3145</v>
      </c>
      <c r="R7156" s="65"/>
      <c r="S7156" s="123">
        <v>3722.29</v>
      </c>
      <c r="T7156" s="13"/>
      <c r="U7156" s="13">
        <v>0</v>
      </c>
      <c r="V7156" s="13">
        <f t="shared" si="912"/>
        <v>3722.29</v>
      </c>
      <c r="W7156" s="13">
        <f t="shared" si="911"/>
        <v>0</v>
      </c>
      <c r="X7156" s="13"/>
      <c r="Y7156" s="13">
        <f t="shared" si="907"/>
        <v>0</v>
      </c>
      <c r="Z7156" s="14">
        <f t="shared" si="909"/>
        <v>0</v>
      </c>
      <c r="AA7156" s="13">
        <f t="shared" si="908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hidden="1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3146</v>
      </c>
      <c r="F7157" s="65" t="s">
        <v>3146</v>
      </c>
      <c r="G7157" s="65" t="s">
        <v>3146</v>
      </c>
      <c r="H7157" s="65" t="s">
        <v>3142</v>
      </c>
      <c r="I7157" s="65" t="s">
        <v>4394</v>
      </c>
      <c r="J7157" s="65"/>
      <c r="K7157" s="65"/>
      <c r="L7157" s="65" t="s">
        <v>3147</v>
      </c>
      <c r="M7157" s="65"/>
      <c r="N7157" s="65" t="s">
        <v>40</v>
      </c>
      <c r="O7157" s="65" t="s">
        <v>80</v>
      </c>
      <c r="P7157" s="10">
        <v>0</v>
      </c>
      <c r="Q7157" s="162" t="s">
        <v>3148</v>
      </c>
      <c r="R7157" s="65"/>
      <c r="S7157" s="123">
        <v>36819.410000000003</v>
      </c>
      <c r="T7157" s="13"/>
      <c r="U7157" s="13">
        <v>0</v>
      </c>
      <c r="V7157" s="13">
        <f t="shared" si="912"/>
        <v>36819.410000000003</v>
      </c>
      <c r="W7157" s="13">
        <f t="shared" si="911"/>
        <v>0</v>
      </c>
      <c r="X7157" s="13"/>
      <c r="Y7157" s="13">
        <f t="shared" si="907"/>
        <v>0</v>
      </c>
      <c r="Z7157" s="14">
        <f t="shared" si="909"/>
        <v>0</v>
      </c>
      <c r="AA7157" s="13">
        <f t="shared" si="908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hidden="1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3149</v>
      </c>
      <c r="F7158" s="65" t="s">
        <v>3149</v>
      </c>
      <c r="G7158" s="65" t="s">
        <v>3149</v>
      </c>
      <c r="H7158" s="65" t="s">
        <v>3142</v>
      </c>
      <c r="I7158" s="65" t="s">
        <v>4394</v>
      </c>
      <c r="J7158" s="65"/>
      <c r="K7158" s="65"/>
      <c r="L7158" s="65" t="s">
        <v>3149</v>
      </c>
      <c r="M7158" s="65"/>
      <c r="N7158" s="65" t="s">
        <v>40</v>
      </c>
      <c r="O7158" s="65" t="s">
        <v>41</v>
      </c>
      <c r="P7158" s="10">
        <v>0.03</v>
      </c>
      <c r="Q7158" s="162" t="s">
        <v>3150</v>
      </c>
      <c r="R7158" s="65"/>
      <c r="S7158" s="123">
        <v>-8540.57</v>
      </c>
      <c r="T7158" s="13"/>
      <c r="U7158" s="13">
        <v>0</v>
      </c>
      <c r="V7158" s="13">
        <f t="shared" si="912"/>
        <v>-8540.57</v>
      </c>
      <c r="W7158" s="13">
        <f t="shared" si="911"/>
        <v>0</v>
      </c>
      <c r="X7158" s="13"/>
      <c r="Y7158" s="13">
        <f t="shared" si="907"/>
        <v>0</v>
      </c>
      <c r="Z7158" s="14">
        <f t="shared" si="909"/>
        <v>0</v>
      </c>
      <c r="AA7158" s="13">
        <f t="shared" si="908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hidden="1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3144</v>
      </c>
      <c r="F7159" s="65" t="s">
        <v>3144</v>
      </c>
      <c r="G7159" s="65" t="s">
        <v>3144</v>
      </c>
      <c r="H7159" s="65" t="s">
        <v>3142</v>
      </c>
      <c r="I7159" s="65" t="s">
        <v>4394</v>
      </c>
      <c r="J7159" s="65"/>
      <c r="K7159" s="65"/>
      <c r="L7159" s="65" t="s">
        <v>3144</v>
      </c>
      <c r="M7159" s="65"/>
      <c r="N7159" s="65" t="s">
        <v>40</v>
      </c>
      <c r="O7159" s="65" t="s">
        <v>41</v>
      </c>
      <c r="P7159" s="10">
        <v>0.02</v>
      </c>
      <c r="Q7159" s="162" t="s">
        <v>3145</v>
      </c>
      <c r="R7159" s="65"/>
      <c r="S7159" s="123">
        <v>7103.19</v>
      </c>
      <c r="T7159" s="13"/>
      <c r="U7159" s="13">
        <v>0</v>
      </c>
      <c r="V7159" s="13">
        <f t="shared" si="912"/>
        <v>7103.19</v>
      </c>
      <c r="W7159" s="13">
        <f t="shared" si="911"/>
        <v>0</v>
      </c>
      <c r="X7159" s="13"/>
      <c r="Y7159" s="13">
        <f t="shared" si="907"/>
        <v>0</v>
      </c>
      <c r="Z7159" s="14">
        <f t="shared" si="909"/>
        <v>0</v>
      </c>
      <c r="AA7159" s="13">
        <f t="shared" si="908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hidden="1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3151</v>
      </c>
      <c r="F7160" s="65" t="s">
        <v>3151</v>
      </c>
      <c r="G7160" s="65" t="s">
        <v>3151</v>
      </c>
      <c r="H7160" s="65" t="s">
        <v>3142</v>
      </c>
      <c r="I7160" s="65" t="s">
        <v>4394</v>
      </c>
      <c r="J7160" s="65"/>
      <c r="K7160" s="65"/>
      <c r="L7160" s="65" t="s">
        <v>3151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2"/>
        <v>62013.87</v>
      </c>
      <c r="W7160" s="13">
        <f t="shared" si="911"/>
        <v>0</v>
      </c>
      <c r="X7160" s="13"/>
      <c r="Y7160" s="13">
        <f t="shared" si="907"/>
        <v>0</v>
      </c>
      <c r="Z7160" s="14">
        <f t="shared" si="909"/>
        <v>0</v>
      </c>
      <c r="AA7160" s="13">
        <f t="shared" si="908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hidden="1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3152</v>
      </c>
      <c r="F7161" s="65" t="s">
        <v>3152</v>
      </c>
      <c r="G7161" s="65" t="s">
        <v>3152</v>
      </c>
      <c r="H7161" s="65" t="s">
        <v>3142</v>
      </c>
      <c r="I7161" s="65" t="s">
        <v>4394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2"/>
        <v>-80.689999999999898</v>
      </c>
      <c r="W7161" s="13">
        <f t="shared" si="911"/>
        <v>0</v>
      </c>
      <c r="X7161" s="13"/>
      <c r="Y7161" s="13">
        <f t="shared" si="907"/>
        <v>0</v>
      </c>
      <c r="Z7161" s="14">
        <f t="shared" si="909"/>
        <v>0</v>
      </c>
      <c r="AA7161" s="13">
        <f t="shared" si="908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hidden="1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3153</v>
      </c>
      <c r="F7162" s="65" t="s">
        <v>3153</v>
      </c>
      <c r="G7162" s="65" t="s">
        <v>3153</v>
      </c>
      <c r="H7162" s="65" t="s">
        <v>3142</v>
      </c>
      <c r="I7162" s="65" t="s">
        <v>4394</v>
      </c>
      <c r="J7162" s="65"/>
      <c r="K7162" s="65"/>
      <c r="L7162" s="65" t="s">
        <v>3153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2"/>
        <v>138.31</v>
      </c>
      <c r="W7162" s="13">
        <f t="shared" si="911"/>
        <v>0</v>
      </c>
      <c r="X7162" s="13"/>
      <c r="Y7162" s="13">
        <f t="shared" si="907"/>
        <v>0</v>
      </c>
      <c r="Z7162" s="14">
        <f t="shared" si="909"/>
        <v>0</v>
      </c>
      <c r="AA7162" s="13">
        <f t="shared" si="908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hidden="1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3153</v>
      </c>
      <c r="F7163" s="65" t="s">
        <v>3153</v>
      </c>
      <c r="G7163" s="65" t="s">
        <v>3153</v>
      </c>
      <c r="H7163" s="65" t="s">
        <v>3142</v>
      </c>
      <c r="I7163" s="65" t="s">
        <v>4394</v>
      </c>
      <c r="J7163" s="65"/>
      <c r="K7163" s="65"/>
      <c r="L7163" s="65" t="s">
        <v>3153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2"/>
        <v>-146.72</v>
      </c>
      <c r="W7163" s="13">
        <f t="shared" si="911"/>
        <v>0</v>
      </c>
      <c r="X7163" s="13"/>
      <c r="Y7163" s="13">
        <f t="shared" si="907"/>
        <v>0</v>
      </c>
      <c r="Z7163" s="14">
        <f t="shared" si="909"/>
        <v>0</v>
      </c>
      <c r="AA7163" s="13">
        <f t="shared" si="908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hidden="1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3149</v>
      </c>
      <c r="F7164" s="65" t="s">
        <v>3149</v>
      </c>
      <c r="G7164" s="65" t="s">
        <v>3149</v>
      </c>
      <c r="H7164" s="65" t="s">
        <v>3142</v>
      </c>
      <c r="I7164" s="65" t="s">
        <v>4394</v>
      </c>
      <c r="J7164" s="65"/>
      <c r="K7164" s="65"/>
      <c r="L7164" s="65" t="s">
        <v>3154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2"/>
        <v>-1248.8699999999999</v>
      </c>
      <c r="W7164" s="13">
        <f t="shared" si="911"/>
        <v>0</v>
      </c>
      <c r="X7164" s="13"/>
      <c r="Y7164" s="13">
        <f t="shared" si="907"/>
        <v>0</v>
      </c>
      <c r="Z7164" s="14">
        <f t="shared" si="909"/>
        <v>0</v>
      </c>
      <c r="AA7164" s="13">
        <f t="shared" si="908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hidden="1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2735</v>
      </c>
      <c r="F7165" s="65" t="s">
        <v>2735</v>
      </c>
      <c r="G7165" s="65" t="s">
        <v>2735</v>
      </c>
      <c r="H7165" s="65" t="s">
        <v>3142</v>
      </c>
      <c r="I7165" s="65" t="s">
        <v>4394</v>
      </c>
      <c r="J7165" s="65"/>
      <c r="K7165" s="65"/>
      <c r="L7165" s="65" t="s">
        <v>2735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2"/>
        <v>8334.6200000000008</v>
      </c>
      <c r="W7165" s="13">
        <f t="shared" si="911"/>
        <v>0</v>
      </c>
      <c r="X7165" s="13"/>
      <c r="Y7165" s="13">
        <f t="shared" si="907"/>
        <v>0</v>
      </c>
      <c r="Z7165" s="14">
        <f t="shared" si="909"/>
        <v>0</v>
      </c>
      <c r="AA7165" s="13">
        <f t="shared" si="908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hidden="1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3155</v>
      </c>
      <c r="F7166" s="65" t="s">
        <v>3155</v>
      </c>
      <c r="G7166" s="65" t="s">
        <v>3155</v>
      </c>
      <c r="H7166" s="65" t="s">
        <v>3142</v>
      </c>
      <c r="I7166" s="65" t="s">
        <v>4394</v>
      </c>
      <c r="J7166" s="65"/>
      <c r="K7166" s="65"/>
      <c r="L7166" s="65" t="s">
        <v>3155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2"/>
        <v>-30949.5</v>
      </c>
      <c r="W7166" s="13">
        <f t="shared" si="911"/>
        <v>0</v>
      </c>
      <c r="X7166" s="13"/>
      <c r="Y7166" s="13">
        <f t="shared" si="907"/>
        <v>0</v>
      </c>
      <c r="Z7166" s="14">
        <f t="shared" si="909"/>
        <v>0</v>
      </c>
      <c r="AA7166" s="13">
        <f t="shared" si="908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hidden="1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3142</v>
      </c>
      <c r="I7167" s="65" t="s">
        <v>4394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2"/>
        <v>-140.31</v>
      </c>
      <c r="W7167" s="13">
        <f t="shared" si="911"/>
        <v>0</v>
      </c>
      <c r="X7167" s="13"/>
      <c r="Y7167" s="13">
        <f t="shared" si="907"/>
        <v>0</v>
      </c>
      <c r="Z7167" s="14">
        <f t="shared" si="909"/>
        <v>0</v>
      </c>
      <c r="AA7167" s="13">
        <f t="shared" si="908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hidden="1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1886</v>
      </c>
      <c r="F7168" s="65" t="s">
        <v>1886</v>
      </c>
      <c r="G7168" s="65" t="s">
        <v>1886</v>
      </c>
      <c r="H7168" s="65" t="s">
        <v>3142</v>
      </c>
      <c r="I7168" s="65" t="s">
        <v>4394</v>
      </c>
      <c r="J7168" s="65"/>
      <c r="K7168" s="65"/>
      <c r="L7168" s="65" t="s">
        <v>3156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2"/>
        <v>-16010.42</v>
      </c>
      <c r="W7168" s="13">
        <f t="shared" si="911"/>
        <v>0</v>
      </c>
      <c r="X7168" s="13"/>
      <c r="Y7168" s="13">
        <f t="shared" si="907"/>
        <v>0</v>
      </c>
      <c r="Z7168" s="14">
        <f t="shared" si="909"/>
        <v>0</v>
      </c>
      <c r="AA7168" s="13">
        <f t="shared" si="908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hidden="1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3062</v>
      </c>
      <c r="F7169" s="65" t="s">
        <v>3062</v>
      </c>
      <c r="G7169" s="65" t="s">
        <v>3062</v>
      </c>
      <c r="H7169" s="65" t="s">
        <v>3142</v>
      </c>
      <c r="I7169" s="65" t="s">
        <v>4394</v>
      </c>
      <c r="J7169" s="65"/>
      <c r="K7169" s="65"/>
      <c r="L7169" s="65" t="s">
        <v>3062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2"/>
        <v>-29.309999999999501</v>
      </c>
      <c r="W7169" s="13">
        <f t="shared" si="911"/>
        <v>0</v>
      </c>
      <c r="X7169" s="13"/>
      <c r="Y7169" s="13">
        <f t="shared" si="907"/>
        <v>0</v>
      </c>
      <c r="Z7169" s="14">
        <f t="shared" si="909"/>
        <v>0</v>
      </c>
      <c r="AA7169" s="13">
        <f t="shared" si="908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hidden="1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3157</v>
      </c>
      <c r="F7170" s="65" t="s">
        <v>3157</v>
      </c>
      <c r="G7170" s="65" t="s">
        <v>3157</v>
      </c>
      <c r="H7170" s="65" t="s">
        <v>3142</v>
      </c>
      <c r="I7170" s="65" t="s">
        <v>4394</v>
      </c>
      <c r="J7170" s="65"/>
      <c r="K7170" s="65"/>
      <c r="L7170" s="65" t="s">
        <v>3158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2"/>
        <v>-1795.07</v>
      </c>
      <c r="W7170" s="13">
        <f t="shared" si="911"/>
        <v>0</v>
      </c>
      <c r="X7170" s="13"/>
      <c r="Y7170" s="13">
        <f t="shared" si="907"/>
        <v>0</v>
      </c>
      <c r="Z7170" s="14">
        <f t="shared" si="909"/>
        <v>0</v>
      </c>
      <c r="AA7170" s="13">
        <f t="shared" si="908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hidden="1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3159</v>
      </c>
      <c r="F7171" s="65" t="s">
        <v>3159</v>
      </c>
      <c r="G7171" s="65" t="s">
        <v>3159</v>
      </c>
      <c r="H7171" s="65" t="s">
        <v>3142</v>
      </c>
      <c r="I7171" s="65" t="s">
        <v>4394</v>
      </c>
      <c r="J7171" s="65"/>
      <c r="K7171" s="65"/>
      <c r="L7171" s="65" t="s">
        <v>3160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2"/>
        <v>-31611.21</v>
      </c>
      <c r="W7171" s="13">
        <f t="shared" si="911"/>
        <v>0</v>
      </c>
      <c r="X7171" s="13"/>
      <c r="Y7171" s="13">
        <f t="shared" ref="Y7171:Y7234" si="913">IF(W7171-AB7171&lt;=0,0,IF(O7171="返现",MAX(W7171-AA7171-AB7171,0),MAX(W7171-AB7171,0)))</f>
        <v>0</v>
      </c>
      <c r="Z7171" s="14">
        <f t="shared" si="909"/>
        <v>0</v>
      </c>
      <c r="AA7171" s="13">
        <f t="shared" si="908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hidden="1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3161</v>
      </c>
      <c r="F7172" s="65" t="s">
        <v>3161</v>
      </c>
      <c r="G7172" s="65" t="s">
        <v>3161</v>
      </c>
      <c r="H7172" s="65" t="s">
        <v>3142</v>
      </c>
      <c r="I7172" s="65" t="s">
        <v>4394</v>
      </c>
      <c r="J7172" s="65"/>
      <c r="K7172" s="65"/>
      <c r="L7172" s="65" t="s">
        <v>3161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2"/>
        <v>-7483.45</v>
      </c>
      <c r="W7172" s="13">
        <f t="shared" si="911"/>
        <v>0</v>
      </c>
      <c r="X7172" s="13"/>
      <c r="Y7172" s="13">
        <f t="shared" si="913"/>
        <v>0</v>
      </c>
      <c r="Z7172" s="14">
        <f t="shared" si="909"/>
        <v>0</v>
      </c>
      <c r="AA7172" s="13">
        <f t="shared" si="908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hidden="1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3138</v>
      </c>
      <c r="G7173" s="65" t="s">
        <v>1053</v>
      </c>
      <c r="H7173" s="65" t="s">
        <v>3139</v>
      </c>
      <c r="I7173" s="65" t="s">
        <v>1995</v>
      </c>
      <c r="J7173" s="65" t="s">
        <v>4457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2"/>
        <v>-1855966.68</v>
      </c>
      <c r="W7173" s="13">
        <f t="shared" si="911"/>
        <v>0</v>
      </c>
      <c r="X7173" s="13"/>
      <c r="Y7173" s="13">
        <f t="shared" si="913"/>
        <v>0</v>
      </c>
      <c r="Z7173" s="14">
        <f t="shared" si="909"/>
        <v>0</v>
      </c>
      <c r="AA7173" s="13">
        <f t="shared" si="908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hidden="1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3142</v>
      </c>
      <c r="I7174" s="65" t="s">
        <v>4394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2"/>
        <v>30116.23</v>
      </c>
      <c r="W7174" s="13">
        <f t="shared" si="911"/>
        <v>0</v>
      </c>
      <c r="X7174" s="13"/>
      <c r="Y7174" s="13">
        <f t="shared" si="913"/>
        <v>0</v>
      </c>
      <c r="Z7174" s="14">
        <f t="shared" si="909"/>
        <v>0</v>
      </c>
      <c r="AA7174" s="13">
        <f t="shared" si="908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hidden="1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3142</v>
      </c>
      <c r="I7175" s="65" t="s">
        <v>4394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2"/>
        <v>-48.75</v>
      </c>
      <c r="W7175" s="13">
        <f t="shared" si="911"/>
        <v>0</v>
      </c>
      <c r="X7175" s="13"/>
      <c r="Y7175" s="13">
        <f t="shared" si="913"/>
        <v>0</v>
      </c>
      <c r="Z7175" s="14">
        <f t="shared" si="909"/>
        <v>0</v>
      </c>
      <c r="AA7175" s="13">
        <f t="shared" ref="AA7175:AA7238" si="914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hidden="1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2461</v>
      </c>
      <c r="F7176" s="65" t="s">
        <v>2461</v>
      </c>
      <c r="G7176" s="65" t="s">
        <v>2461</v>
      </c>
      <c r="H7176" s="65" t="s">
        <v>3142</v>
      </c>
      <c r="I7176" s="65" t="s">
        <v>4394</v>
      </c>
      <c r="J7176" s="65"/>
      <c r="K7176" s="65"/>
      <c r="L7176" s="65" t="s">
        <v>2461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2"/>
        <v>-240.69</v>
      </c>
      <c r="W7176" s="13">
        <f t="shared" si="911"/>
        <v>0</v>
      </c>
      <c r="X7176" s="13"/>
      <c r="Y7176" s="13">
        <f t="shared" si="913"/>
        <v>0</v>
      </c>
      <c r="Z7176" s="14">
        <f t="shared" si="909"/>
        <v>0</v>
      </c>
      <c r="AA7176" s="13">
        <f t="shared" si="914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hidden="1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1838</v>
      </c>
      <c r="F7177" s="65" t="s">
        <v>1838</v>
      </c>
      <c r="G7177" s="65" t="s">
        <v>1838</v>
      </c>
      <c r="H7177" s="65" t="s">
        <v>3142</v>
      </c>
      <c r="I7177" s="65" t="s">
        <v>4394</v>
      </c>
      <c r="J7177" s="65"/>
      <c r="K7177" s="65"/>
      <c r="L7177" s="65" t="s">
        <v>3162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2"/>
        <v>-53.53</v>
      </c>
      <c r="W7177" s="13">
        <f t="shared" si="911"/>
        <v>0</v>
      </c>
      <c r="X7177" s="13"/>
      <c r="Y7177" s="13">
        <f t="shared" si="913"/>
        <v>0</v>
      </c>
      <c r="Z7177" s="14">
        <f t="shared" si="909"/>
        <v>0</v>
      </c>
      <c r="AA7177" s="13">
        <f t="shared" si="914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hidden="1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3163</v>
      </c>
      <c r="F7178" s="65" t="s">
        <v>3164</v>
      </c>
      <c r="G7178" s="65" t="s">
        <v>3163</v>
      </c>
      <c r="H7178" s="65" t="s">
        <v>3142</v>
      </c>
      <c r="I7178" s="65" t="s">
        <v>4394</v>
      </c>
      <c r="J7178" s="65"/>
      <c r="K7178" s="65"/>
      <c r="L7178" s="65" t="s">
        <v>1862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2"/>
        <v>11376.98</v>
      </c>
      <c r="W7178" s="13">
        <f t="shared" si="911"/>
        <v>0</v>
      </c>
      <c r="X7178" s="13"/>
      <c r="Y7178" s="13">
        <f t="shared" si="913"/>
        <v>0</v>
      </c>
      <c r="Z7178" s="14">
        <f t="shared" si="909"/>
        <v>0</v>
      </c>
      <c r="AA7178" s="13">
        <f t="shared" si="914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hidden="1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3142</v>
      </c>
      <c r="I7179" s="65" t="s">
        <v>4394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2"/>
        <v>1567.27</v>
      </c>
      <c r="W7179" s="13">
        <f t="shared" si="911"/>
        <v>0</v>
      </c>
      <c r="X7179" s="13"/>
      <c r="Y7179" s="13">
        <f t="shared" si="913"/>
        <v>0</v>
      </c>
      <c r="Z7179" s="14">
        <f t="shared" si="909"/>
        <v>0</v>
      </c>
      <c r="AA7179" s="13">
        <f t="shared" si="914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hidden="1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2658</v>
      </c>
      <c r="F7180" s="65" t="s">
        <v>2658</v>
      </c>
      <c r="G7180" s="65" t="s">
        <v>2658</v>
      </c>
      <c r="H7180" s="65" t="s">
        <v>3142</v>
      </c>
      <c r="I7180" s="65" t="s">
        <v>4394</v>
      </c>
      <c r="J7180" s="65"/>
      <c r="K7180" s="65"/>
      <c r="L7180" s="65" t="s">
        <v>2658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2"/>
        <v>-76.92</v>
      </c>
      <c r="W7180" s="13">
        <f t="shared" si="911"/>
        <v>0</v>
      </c>
      <c r="X7180" s="13"/>
      <c r="Y7180" s="13">
        <f t="shared" si="913"/>
        <v>0</v>
      </c>
      <c r="Z7180" s="14">
        <f t="shared" si="909"/>
        <v>0</v>
      </c>
      <c r="AA7180" s="13">
        <f t="shared" si="914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hidden="1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3165</v>
      </c>
      <c r="F7181" s="65" t="s">
        <v>3165</v>
      </c>
      <c r="G7181" s="65" t="s">
        <v>3165</v>
      </c>
      <c r="H7181" s="65" t="s">
        <v>3142</v>
      </c>
      <c r="I7181" s="65" t="s">
        <v>4394</v>
      </c>
      <c r="J7181" s="65"/>
      <c r="K7181" s="65"/>
      <c r="L7181" s="65" t="s">
        <v>3166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2"/>
        <v>-6571.53</v>
      </c>
      <c r="W7181" s="13">
        <f t="shared" si="911"/>
        <v>0</v>
      </c>
      <c r="X7181" s="13"/>
      <c r="Y7181" s="13">
        <f t="shared" si="913"/>
        <v>0</v>
      </c>
      <c r="Z7181" s="14">
        <f t="shared" si="909"/>
        <v>0</v>
      </c>
      <c r="AA7181" s="13">
        <f t="shared" si="914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hidden="1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3142</v>
      </c>
      <c r="I7182" s="65" t="s">
        <v>4394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2"/>
        <v>-23.84</v>
      </c>
      <c r="W7182" s="13">
        <f t="shared" si="911"/>
        <v>0</v>
      </c>
      <c r="X7182" s="13"/>
      <c r="Y7182" s="13">
        <f t="shared" si="913"/>
        <v>0</v>
      </c>
      <c r="Z7182" s="14">
        <f t="shared" si="909"/>
        <v>0</v>
      </c>
      <c r="AA7182" s="13">
        <f t="shared" si="914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hidden="1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2084</v>
      </c>
      <c r="F7183" s="65" t="s">
        <v>2085</v>
      </c>
      <c r="G7183" s="65" t="s">
        <v>2084</v>
      </c>
      <c r="H7183" s="65" t="s">
        <v>3142</v>
      </c>
      <c r="I7183" s="65" t="s">
        <v>4394</v>
      </c>
      <c r="J7183" s="65"/>
      <c r="K7183" s="65"/>
      <c r="L7183" s="65" t="s">
        <v>2084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2"/>
        <v>-64.329999999999899</v>
      </c>
      <c r="W7183" s="13">
        <f t="shared" si="911"/>
        <v>0</v>
      </c>
      <c r="X7183" s="13"/>
      <c r="Y7183" s="13">
        <f t="shared" si="913"/>
        <v>0</v>
      </c>
      <c r="Z7183" s="14">
        <f t="shared" si="909"/>
        <v>0</v>
      </c>
      <c r="AA7183" s="13">
        <f t="shared" si="914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hidden="1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3142</v>
      </c>
      <c r="I7184" s="65" t="s">
        <v>4394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3167</v>
      </c>
      <c r="R7184" s="65"/>
      <c r="S7184" s="123">
        <v>29772.05</v>
      </c>
      <c r="T7184" s="13"/>
      <c r="U7184" s="13">
        <v>0</v>
      </c>
      <c r="V7184" s="13">
        <f t="shared" si="912"/>
        <v>29772.05</v>
      </c>
      <c r="W7184" s="13">
        <f t="shared" si="911"/>
        <v>0</v>
      </c>
      <c r="X7184" s="13"/>
      <c r="Y7184" s="13">
        <f t="shared" si="913"/>
        <v>0</v>
      </c>
      <c r="Z7184" s="14">
        <f t="shared" ref="Z7184:Z7247" si="915">W7184+X7184</f>
        <v>0</v>
      </c>
      <c r="AA7184" s="13">
        <f t="shared" si="914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hidden="1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2967</v>
      </c>
      <c r="G7185" s="65" t="s">
        <v>231</v>
      </c>
      <c r="H7185" s="65" t="s">
        <v>3142</v>
      </c>
      <c r="I7185" s="65" t="s">
        <v>4394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2"/>
        <v>18374.93</v>
      </c>
      <c r="W7185" s="13">
        <f t="shared" si="911"/>
        <v>0</v>
      </c>
      <c r="X7185" s="13"/>
      <c r="Y7185" s="13">
        <f t="shared" si="913"/>
        <v>0</v>
      </c>
      <c r="Z7185" s="14">
        <f t="shared" si="915"/>
        <v>0</v>
      </c>
      <c r="AA7185" s="13">
        <f t="shared" si="914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hidden="1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3142</v>
      </c>
      <c r="I7186" s="65" t="s">
        <v>4394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3168</v>
      </c>
      <c r="R7186" s="65"/>
      <c r="S7186" s="123">
        <v>8759.2000000000007</v>
      </c>
      <c r="T7186" s="13"/>
      <c r="U7186" s="13">
        <v>0</v>
      </c>
      <c r="V7186" s="13">
        <f t="shared" si="912"/>
        <v>8759.2000000000007</v>
      </c>
      <c r="W7186" s="13">
        <f t="shared" si="911"/>
        <v>0</v>
      </c>
      <c r="X7186" s="13"/>
      <c r="Y7186" s="13">
        <f t="shared" si="913"/>
        <v>0</v>
      </c>
      <c r="Z7186" s="14">
        <f t="shared" si="915"/>
        <v>0</v>
      </c>
      <c r="AA7186" s="13">
        <f t="shared" si="914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hidden="1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3141</v>
      </c>
      <c r="F7187" s="65" t="s">
        <v>3141</v>
      </c>
      <c r="G7187" s="65" t="s">
        <v>3141</v>
      </c>
      <c r="H7187" s="65" t="s">
        <v>3169</v>
      </c>
      <c r="I7187" s="65" t="s">
        <v>106</v>
      </c>
      <c r="J7187" s="65" t="s">
        <v>3170</v>
      </c>
      <c r="K7187" s="65" t="s">
        <v>32</v>
      </c>
      <c r="L7187" s="65" t="s">
        <v>3144</v>
      </c>
      <c r="M7187" s="65"/>
      <c r="N7187" s="65" t="s">
        <v>40</v>
      </c>
      <c r="O7187" s="65" t="s">
        <v>80</v>
      </c>
      <c r="P7187" s="10">
        <v>0</v>
      </c>
      <c r="Q7187" s="162" t="s">
        <v>3145</v>
      </c>
      <c r="R7187" s="65"/>
      <c r="S7187" s="123">
        <v>4609.1499999999996</v>
      </c>
      <c r="T7187" s="13"/>
      <c r="U7187" s="13">
        <v>0</v>
      </c>
      <c r="V7187" s="13">
        <f t="shared" si="912"/>
        <v>4609.1499999999996</v>
      </c>
      <c r="W7187" s="13">
        <f t="shared" si="911"/>
        <v>0</v>
      </c>
      <c r="X7187" s="13"/>
      <c r="Y7187" s="13">
        <f t="shared" si="913"/>
        <v>0</v>
      </c>
      <c r="Z7187" s="14">
        <f t="shared" si="915"/>
        <v>0</v>
      </c>
      <c r="AA7187" s="13">
        <f t="shared" si="914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hidden="1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3152</v>
      </c>
      <c r="F7188" s="65" t="s">
        <v>3152</v>
      </c>
      <c r="G7188" s="65" t="s">
        <v>3152</v>
      </c>
      <c r="H7188" s="65" t="s">
        <v>3169</v>
      </c>
      <c r="I7188" s="65" t="s">
        <v>106</v>
      </c>
      <c r="J7188" s="65" t="s">
        <v>3170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2"/>
        <v>-90.579999999999899</v>
      </c>
      <c r="W7188" s="13">
        <f t="shared" si="911"/>
        <v>4.8039215686274517</v>
      </c>
      <c r="X7188" s="13"/>
      <c r="Y7188" s="13">
        <f t="shared" si="913"/>
        <v>0</v>
      </c>
      <c r="Z7188" s="14">
        <f t="shared" si="915"/>
        <v>4.8039215686274517</v>
      </c>
      <c r="AA7188" s="13">
        <f t="shared" si="914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hidden="1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2084</v>
      </c>
      <c r="F7189" s="65" t="s">
        <v>2085</v>
      </c>
      <c r="G7189" s="65" t="s">
        <v>2084</v>
      </c>
      <c r="H7189" s="65" t="s">
        <v>3169</v>
      </c>
      <c r="I7189" s="65" t="s">
        <v>106</v>
      </c>
      <c r="J7189" s="65" t="s">
        <v>3170</v>
      </c>
      <c r="K7189" s="65" t="s">
        <v>32</v>
      </c>
      <c r="L7189" s="65" t="s">
        <v>2084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2"/>
        <v>-74.459999999999894</v>
      </c>
      <c r="W7189" s="13">
        <f t="shared" si="911"/>
        <v>0</v>
      </c>
      <c r="X7189" s="13"/>
      <c r="Y7189" s="13">
        <f t="shared" si="913"/>
        <v>0</v>
      </c>
      <c r="Z7189" s="14">
        <f t="shared" si="915"/>
        <v>0</v>
      </c>
      <c r="AA7189" s="13">
        <f t="shared" si="914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hidden="1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3171</v>
      </c>
      <c r="I7190" s="65" t="s">
        <v>106</v>
      </c>
      <c r="J7190" s="65" t="s">
        <v>3172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3173</v>
      </c>
      <c r="R7190" s="65"/>
      <c r="S7190" s="123">
        <v>-63302.14</v>
      </c>
      <c r="T7190" s="13"/>
      <c r="U7190" s="13">
        <v>54702.720000000001</v>
      </c>
      <c r="V7190" s="13">
        <f t="shared" si="912"/>
        <v>-118004.86</v>
      </c>
      <c r="W7190" s="13">
        <f t="shared" si="911"/>
        <v>53109.436893203885</v>
      </c>
      <c r="X7190" s="13"/>
      <c r="Y7190" s="13">
        <f t="shared" si="913"/>
        <v>0</v>
      </c>
      <c r="Z7190" s="14">
        <f t="shared" si="915"/>
        <v>53109.436893203885</v>
      </c>
      <c r="AA7190" s="13">
        <f t="shared" si="914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hidden="1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3171</v>
      </c>
      <c r="I7191" s="65" t="s">
        <v>106</v>
      </c>
      <c r="J7191" s="65" t="s">
        <v>3172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3174</v>
      </c>
      <c r="R7191" s="65"/>
      <c r="S7191" s="123">
        <v>-55978.51</v>
      </c>
      <c r="T7191" s="13"/>
      <c r="U7191" s="13">
        <v>49244.13</v>
      </c>
      <c r="V7191" s="13">
        <f t="shared" si="912"/>
        <v>-105222.64</v>
      </c>
      <c r="W7191" s="13">
        <f t="shared" si="911"/>
        <v>47809.834951456309</v>
      </c>
      <c r="X7191" s="13"/>
      <c r="Y7191" s="13">
        <f t="shared" si="913"/>
        <v>0</v>
      </c>
      <c r="Z7191" s="14">
        <f t="shared" si="915"/>
        <v>47809.834951456309</v>
      </c>
      <c r="AA7191" s="13">
        <f t="shared" si="914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hidden="1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3169</v>
      </c>
      <c r="I7192" s="65" t="s">
        <v>106</v>
      </c>
      <c r="J7192" s="65" t="s">
        <v>3170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2"/>
        <v>763.43</v>
      </c>
      <c r="W7192" s="13">
        <f t="shared" si="911"/>
        <v>782.1</v>
      </c>
      <c r="X7192" s="13"/>
      <c r="Y7192" s="13">
        <f t="shared" si="913"/>
        <v>0</v>
      </c>
      <c r="Z7192" s="14">
        <f t="shared" si="915"/>
        <v>782.1</v>
      </c>
      <c r="AA7192" s="13">
        <f t="shared" si="914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hidden="1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2658</v>
      </c>
      <c r="F7193" s="65" t="s">
        <v>2658</v>
      </c>
      <c r="G7193" s="65" t="s">
        <v>2658</v>
      </c>
      <c r="H7193" s="65" t="s">
        <v>3169</v>
      </c>
      <c r="I7193" s="65" t="s">
        <v>106</v>
      </c>
      <c r="J7193" s="65" t="s">
        <v>3170</v>
      </c>
      <c r="K7193" s="65" t="s">
        <v>32</v>
      </c>
      <c r="L7193" s="65" t="s">
        <v>2658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2"/>
        <v>-78.41</v>
      </c>
      <c r="W7193" s="13">
        <f t="shared" si="911"/>
        <v>0</v>
      </c>
      <c r="X7193" s="13"/>
      <c r="Y7193" s="13">
        <f t="shared" si="913"/>
        <v>0</v>
      </c>
      <c r="Z7193" s="14">
        <f t="shared" si="915"/>
        <v>0</v>
      </c>
      <c r="AA7193" s="13">
        <f t="shared" si="914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hidden="1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3153</v>
      </c>
      <c r="F7194" s="65" t="s">
        <v>3153</v>
      </c>
      <c r="G7194" s="65" t="s">
        <v>3153</v>
      </c>
      <c r="H7194" s="65" t="s">
        <v>3169</v>
      </c>
      <c r="I7194" s="65" t="s">
        <v>106</v>
      </c>
      <c r="J7194" s="65" t="s">
        <v>3170</v>
      </c>
      <c r="K7194" s="65" t="s">
        <v>32</v>
      </c>
      <c r="L7194" s="65" t="s">
        <v>3153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2"/>
        <v>134.82</v>
      </c>
      <c r="W7194" s="13">
        <f t="shared" si="911"/>
        <v>3.2924528301886791</v>
      </c>
      <c r="X7194" s="13"/>
      <c r="Y7194" s="13">
        <f t="shared" si="913"/>
        <v>0</v>
      </c>
      <c r="Z7194" s="14">
        <f t="shared" si="915"/>
        <v>3.2924528301886791</v>
      </c>
      <c r="AA7194" s="13">
        <f t="shared" si="914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hidden="1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3086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1"/>
        <v>55430.2</v>
      </c>
      <c r="X7195" s="13"/>
      <c r="Y7195" s="13">
        <f t="shared" si="913"/>
        <v>0</v>
      </c>
      <c r="Z7195" s="14">
        <f t="shared" si="915"/>
        <v>55430.2</v>
      </c>
      <c r="AA7195" s="13">
        <f t="shared" si="914"/>
        <v>0</v>
      </c>
      <c r="AB7195" s="123">
        <v>56538.8</v>
      </c>
      <c r="AC7195" s="10">
        <v>9.2999999999999999E-2</v>
      </c>
      <c r="AD7195" s="13"/>
      <c r="AE7195" s="65" t="s">
        <v>4395</v>
      </c>
      <c r="AF7195" s="65"/>
      <c r="AG7195" s="65" t="s">
        <v>42</v>
      </c>
      <c r="AH7195" s="10" t="s">
        <v>3264</v>
      </c>
      <c r="AI7195" t="e">
        <v>#N/A</v>
      </c>
    </row>
    <row r="7196" spans="1:35" ht="14.25" hidden="1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2319</v>
      </c>
      <c r="I7196" s="65" t="s">
        <v>106</v>
      </c>
      <c r="J7196" s="65" t="s">
        <v>3357</v>
      </c>
      <c r="K7196" s="65" t="s">
        <v>32</v>
      </c>
      <c r="L7196" s="65" t="s">
        <v>3236</v>
      </c>
      <c r="M7196" s="65"/>
      <c r="N7196" s="65" t="s">
        <v>3237</v>
      </c>
      <c r="O7196" s="65" t="s">
        <v>80</v>
      </c>
      <c r="P7196" s="10">
        <v>0</v>
      </c>
      <c r="Q7196" s="162"/>
      <c r="R7196" s="65" t="s">
        <v>4396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3"/>
        <v>6699.9799999997485</v>
      </c>
      <c r="Z7196" s="14">
        <f t="shared" si="915"/>
        <v>1104520.8499999999</v>
      </c>
      <c r="AA7196" s="13">
        <f t="shared" si="914"/>
        <v>64455.080000000075</v>
      </c>
      <c r="AB7196" s="123">
        <v>1097820.8700000001</v>
      </c>
      <c r="AC7196" s="10">
        <v>0.15</v>
      </c>
      <c r="AD7196" s="13"/>
      <c r="AE7196" s="65" t="s">
        <v>4397</v>
      </c>
      <c r="AF7196" s="65"/>
      <c r="AG7196" s="65" t="s">
        <v>42</v>
      </c>
      <c r="AH7196" s="10" t="s">
        <v>3264</v>
      </c>
      <c r="AI7196" t="e">
        <v>#N/A</v>
      </c>
    </row>
    <row r="7197" spans="1:35" ht="14.25" hidden="1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4032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3086</v>
      </c>
      <c r="O7197" s="65" t="s">
        <v>80</v>
      </c>
      <c r="P7197" s="10">
        <v>0</v>
      </c>
      <c r="Q7197" s="162"/>
      <c r="R7197" s="65" t="s">
        <v>3752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3"/>
        <v>0</v>
      </c>
      <c r="Z7197" s="14">
        <f t="shared" si="915"/>
        <v>0</v>
      </c>
      <c r="AA7197" s="13">
        <f t="shared" si="914"/>
        <v>100065</v>
      </c>
      <c r="AB7197" s="123">
        <v>100065</v>
      </c>
      <c r="AC7197" s="10">
        <v>9.2999999999999999E-2</v>
      </c>
      <c r="AD7197" s="13"/>
      <c r="AE7197" s="65" t="s">
        <v>3752</v>
      </c>
      <c r="AF7197" s="65"/>
      <c r="AG7197" s="65" t="s">
        <v>42</v>
      </c>
      <c r="AH7197" s="10" t="s">
        <v>3264</v>
      </c>
      <c r="AI7197" t="e">
        <v>#N/A</v>
      </c>
    </row>
    <row r="7198" spans="1:35" ht="14.25" hidden="1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3086</v>
      </c>
      <c r="O7198" s="65" t="s">
        <v>80</v>
      </c>
      <c r="P7198" s="10">
        <v>0</v>
      </c>
      <c r="Q7198" s="162"/>
      <c r="R7198" s="65" t="s">
        <v>3752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3"/>
        <v>0</v>
      </c>
      <c r="Z7198" s="14">
        <f t="shared" si="915"/>
        <v>0</v>
      </c>
      <c r="AA7198" s="13">
        <f t="shared" si="914"/>
        <v>50032.5</v>
      </c>
      <c r="AB7198" s="123">
        <v>50032.5</v>
      </c>
      <c r="AC7198" s="10">
        <v>9.2999999999999999E-2</v>
      </c>
      <c r="AD7198" s="13"/>
      <c r="AE7198" s="65" t="s">
        <v>3752</v>
      </c>
      <c r="AF7198" s="65"/>
      <c r="AG7198" s="65" t="s">
        <v>42</v>
      </c>
      <c r="AH7198" s="10" t="s">
        <v>3264</v>
      </c>
      <c r="AI7198" t="e">
        <v>#N/A</v>
      </c>
    </row>
    <row r="7199" spans="1:35" ht="14.25" hidden="1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3086</v>
      </c>
      <c r="O7199" s="65" t="s">
        <v>80</v>
      </c>
      <c r="P7199" s="10">
        <v>0</v>
      </c>
      <c r="Q7199" s="162"/>
      <c r="R7199" s="65" t="s">
        <v>3752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3"/>
        <v>0</v>
      </c>
      <c r="Z7199" s="14">
        <f t="shared" si="915"/>
        <v>0</v>
      </c>
      <c r="AA7199" s="13">
        <f t="shared" si="914"/>
        <v>50032.5</v>
      </c>
      <c r="AB7199" s="123">
        <v>50032.5</v>
      </c>
      <c r="AC7199" s="10">
        <v>9.2999999999999999E-2</v>
      </c>
      <c r="AD7199" s="13"/>
      <c r="AE7199" s="65" t="s">
        <v>3752</v>
      </c>
      <c r="AF7199" s="65"/>
      <c r="AG7199" s="65" t="s">
        <v>51</v>
      </c>
      <c r="AH7199" s="10" t="s">
        <v>3264</v>
      </c>
      <c r="AI7199" t="e">
        <v>#N/A</v>
      </c>
    </row>
    <row r="7200" spans="1:35" ht="14.25" hidden="1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3086</v>
      </c>
      <c r="O7200" s="65" t="s">
        <v>80</v>
      </c>
      <c r="P7200" s="10">
        <v>0</v>
      </c>
      <c r="Q7200" s="162"/>
      <c r="R7200" s="65" t="s">
        <v>3752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3"/>
        <v>0</v>
      </c>
      <c r="Z7200" s="14">
        <f t="shared" si="915"/>
        <v>0</v>
      </c>
      <c r="AA7200" s="13">
        <f t="shared" si="914"/>
        <v>50032.5</v>
      </c>
      <c r="AB7200" s="123">
        <v>50032.5</v>
      </c>
      <c r="AC7200" s="10">
        <v>9.2999999999999999E-2</v>
      </c>
      <c r="AD7200" s="13"/>
      <c r="AE7200" s="65" t="s">
        <v>3752</v>
      </c>
      <c r="AF7200" s="65"/>
      <c r="AG7200" s="65" t="s">
        <v>51</v>
      </c>
      <c r="AH7200" s="10" t="s">
        <v>3264</v>
      </c>
      <c r="AI7200" t="e">
        <v>#N/A</v>
      </c>
    </row>
    <row r="7201" spans="1:35" ht="14.25" hidden="1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3086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3"/>
        <v>0</v>
      </c>
      <c r="Z7201" s="14">
        <f t="shared" si="915"/>
        <v>114160</v>
      </c>
      <c r="AA7201" s="13">
        <f t="shared" si="914"/>
        <v>0</v>
      </c>
      <c r="AB7201" s="123">
        <v>114160</v>
      </c>
      <c r="AC7201" s="10">
        <v>9.2999999999999999E-2</v>
      </c>
      <c r="AD7201" s="13"/>
      <c r="AE7201" s="65" t="s">
        <v>4397</v>
      </c>
      <c r="AF7201" s="65"/>
      <c r="AG7201" s="65" t="s">
        <v>51</v>
      </c>
      <c r="AH7201" s="10" t="s">
        <v>3264</v>
      </c>
      <c r="AI7201" t="e">
        <v>#N/A</v>
      </c>
    </row>
    <row r="7202" spans="1:35" ht="14.25" hidden="1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4398</v>
      </c>
      <c r="F7202" s="65" t="s">
        <v>4398</v>
      </c>
      <c r="G7202" s="65" t="s">
        <v>4398</v>
      </c>
      <c r="H7202" s="65" t="s">
        <v>1314</v>
      </c>
      <c r="I7202" s="65" t="s">
        <v>4394</v>
      </c>
      <c r="J7202" s="65"/>
      <c r="K7202" s="65"/>
      <c r="L7202" s="65" t="s">
        <v>4398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2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3"/>
        <v>0</v>
      </c>
      <c r="Z7202" s="14">
        <f t="shared" si="915"/>
        <v>0</v>
      </c>
      <c r="AA7202" s="13">
        <f t="shared" si="914"/>
        <v>0</v>
      </c>
      <c r="AB7202" s="123">
        <v>0</v>
      </c>
      <c r="AC7202" s="10">
        <v>0</v>
      </c>
      <c r="AD7202" s="13"/>
      <c r="AE7202" s="65" t="s">
        <v>4399</v>
      </c>
      <c r="AF7202" s="65"/>
      <c r="AG7202" s="65" t="s">
        <v>42</v>
      </c>
      <c r="AH7202" s="10">
        <v>0</v>
      </c>
      <c r="AI7202" t="e">
        <v>#N/A</v>
      </c>
    </row>
    <row r="7203" spans="1:35" ht="14.25" hidden="1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3086</v>
      </c>
      <c r="O7203" s="65" t="s">
        <v>80</v>
      </c>
      <c r="P7203" s="10">
        <v>0</v>
      </c>
      <c r="Q7203" s="162"/>
      <c r="R7203" s="65" t="s">
        <v>3752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3"/>
        <v>0</v>
      </c>
      <c r="Z7203" s="14">
        <f t="shared" si="915"/>
        <v>0</v>
      </c>
      <c r="AA7203" s="13">
        <f t="shared" si="914"/>
        <v>50032.5</v>
      </c>
      <c r="AB7203" s="123">
        <v>50032.5</v>
      </c>
      <c r="AC7203" s="10">
        <v>9.2999999999999999E-2</v>
      </c>
      <c r="AD7203" s="13"/>
      <c r="AE7203" s="65" t="s">
        <v>3752</v>
      </c>
      <c r="AF7203" s="65"/>
      <c r="AG7203" s="65"/>
      <c r="AH7203" s="10"/>
      <c r="AI7203" t="e">
        <v>#N/A</v>
      </c>
    </row>
    <row r="7204" spans="1:35" ht="14.25" hidden="1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3086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3"/>
        <v>0</v>
      </c>
      <c r="Z7204" s="14">
        <f t="shared" si="915"/>
        <v>0</v>
      </c>
      <c r="AA7204" s="13">
        <f t="shared" si="914"/>
        <v>0</v>
      </c>
      <c r="AB7204" s="123">
        <v>0</v>
      </c>
      <c r="AC7204" s="10">
        <v>9.2999999999999999E-2</v>
      </c>
      <c r="AD7204" s="13"/>
      <c r="AE7204" s="65" t="s">
        <v>3252</v>
      </c>
      <c r="AF7204" s="65"/>
      <c r="AG7204" s="65"/>
      <c r="AH7204" s="10"/>
      <c r="AI7204" t="e">
        <v>#N/A</v>
      </c>
    </row>
    <row r="7205" spans="1:35" ht="14.25" hidden="1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3086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3"/>
        <v>0</v>
      </c>
      <c r="Z7205" s="14">
        <f t="shared" si="915"/>
        <v>31200</v>
      </c>
      <c r="AA7205" s="13">
        <f t="shared" si="914"/>
        <v>0</v>
      </c>
      <c r="AB7205" s="123">
        <v>31200</v>
      </c>
      <c r="AC7205" s="10">
        <v>9.2999999999999999E-2</v>
      </c>
      <c r="AD7205" s="13"/>
      <c r="AE7205" s="65" t="s">
        <v>3252</v>
      </c>
      <c r="AF7205" s="65"/>
      <c r="AG7205" s="65"/>
      <c r="AH7205" s="10"/>
      <c r="AI7205" t="e">
        <v>#N/A</v>
      </c>
    </row>
    <row r="7206" spans="1:35" ht="14.25" hidden="1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3086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3"/>
        <v>0</v>
      </c>
      <c r="Z7206" s="14">
        <f t="shared" si="915"/>
        <v>420000</v>
      </c>
      <c r="AA7206" s="13">
        <f t="shared" si="914"/>
        <v>0</v>
      </c>
      <c r="AB7206" s="123">
        <v>420000</v>
      </c>
      <c r="AC7206" s="10">
        <v>9.2999999999999999E-2</v>
      </c>
      <c r="AD7206" s="13"/>
      <c r="AE7206" s="65" t="s">
        <v>3252</v>
      </c>
      <c r="AF7206" s="65"/>
      <c r="AG7206" s="65"/>
      <c r="AH7206" s="10"/>
      <c r="AI7206" t="e">
        <v>#N/A</v>
      </c>
    </row>
    <row r="7207" spans="1:35" ht="14.25" hidden="1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3710</v>
      </c>
      <c r="J7207" s="65" t="s">
        <v>3323</v>
      </c>
      <c r="K7207" s="65" t="s">
        <v>32</v>
      </c>
      <c r="L7207" s="65" t="s">
        <v>4400</v>
      </c>
      <c r="M7207" s="65"/>
      <c r="N7207" s="65" t="s">
        <v>3086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3"/>
        <v>0</v>
      </c>
      <c r="Z7207" s="14">
        <f t="shared" si="915"/>
        <v>20000</v>
      </c>
      <c r="AA7207" s="13">
        <f t="shared" si="914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3264</v>
      </c>
      <c r="AI7207" t="e">
        <v>#N/A</v>
      </c>
    </row>
    <row r="7208" spans="1:35" ht="14.25" hidden="1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3710</v>
      </c>
      <c r="J7208" s="65" t="s">
        <v>3323</v>
      </c>
      <c r="K7208" s="65" t="s">
        <v>32</v>
      </c>
      <c r="L7208" s="65" t="s">
        <v>4401</v>
      </c>
      <c r="M7208" s="65"/>
      <c r="N7208" s="65" t="s">
        <v>3086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3"/>
        <v>0</v>
      </c>
      <c r="Z7208" s="14">
        <f t="shared" si="915"/>
        <v>0</v>
      </c>
      <c r="AA7208" s="13">
        <f t="shared" si="914"/>
        <v>0</v>
      </c>
      <c r="AB7208" s="123">
        <v>0</v>
      </c>
      <c r="AC7208" s="9">
        <v>4.4999999999999998E-2</v>
      </c>
      <c r="AD7208" s="13"/>
      <c r="AE7208" s="65" t="s">
        <v>4402</v>
      </c>
      <c r="AF7208" s="65"/>
      <c r="AG7208" s="65" t="s">
        <v>42</v>
      </c>
      <c r="AH7208" s="10" t="s">
        <v>3264</v>
      </c>
      <c r="AI7208" t="e">
        <v>#N/A</v>
      </c>
    </row>
    <row r="7209" spans="1:35" ht="14.25" hidden="1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3710</v>
      </c>
      <c r="J7209" s="65" t="s">
        <v>3323</v>
      </c>
      <c r="K7209" s="65" t="s">
        <v>32</v>
      </c>
      <c r="L7209" s="65" t="s">
        <v>1044</v>
      </c>
      <c r="M7209" s="65"/>
      <c r="N7209" s="65" t="s">
        <v>3086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6">IF(O7209="返货",U7209/(1+P7209),IF(O7209="返现",U7209,IF(O7209="折扣",U7209*P7209,IF(O7209="无",U7209))))</f>
        <v>7050</v>
      </c>
      <c r="X7209" s="13"/>
      <c r="Y7209" s="13">
        <f t="shared" si="913"/>
        <v>0</v>
      </c>
      <c r="Z7209" s="14">
        <f t="shared" si="915"/>
        <v>7050</v>
      </c>
      <c r="AA7209" s="13">
        <f t="shared" si="914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3264</v>
      </c>
      <c r="AI7209" t="e">
        <v>#N/A</v>
      </c>
    </row>
    <row r="7210" spans="1:35" ht="14.25" hidden="1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3710</v>
      </c>
      <c r="J7210" s="65" t="s">
        <v>3323</v>
      </c>
      <c r="K7210" s="65" t="s">
        <v>32</v>
      </c>
      <c r="L7210" s="65" t="s">
        <v>3233</v>
      </c>
      <c r="M7210" s="65"/>
      <c r="N7210" s="65" t="s">
        <v>4454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6"/>
        <v>177641.11</v>
      </c>
      <c r="X7210" s="13"/>
      <c r="Y7210" s="13">
        <f t="shared" si="913"/>
        <v>0</v>
      </c>
      <c r="Z7210" s="14">
        <f t="shared" si="915"/>
        <v>177641.11</v>
      </c>
      <c r="AA7210" s="13">
        <f t="shared" si="914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3264</v>
      </c>
      <c r="AI7210" t="e">
        <v>#N/A</v>
      </c>
    </row>
    <row r="7211" spans="1:35" ht="14.25" hidden="1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3710</v>
      </c>
      <c r="J7211" s="65" t="s">
        <v>3323</v>
      </c>
      <c r="K7211" s="65" t="s">
        <v>32</v>
      </c>
      <c r="L7211" s="65" t="s">
        <v>3233</v>
      </c>
      <c r="M7211" s="65"/>
      <c r="N7211" s="65" t="s">
        <v>3341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6"/>
        <v>70014.399999999994</v>
      </c>
      <c r="X7211" s="13"/>
      <c r="Y7211" s="13">
        <f t="shared" si="913"/>
        <v>0</v>
      </c>
      <c r="Z7211" s="14">
        <f t="shared" si="915"/>
        <v>70014.399999999994</v>
      </c>
      <c r="AA7211" s="13">
        <f t="shared" si="914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3264</v>
      </c>
      <c r="AI7211" t="e">
        <v>#N/A</v>
      </c>
    </row>
    <row r="7212" spans="1:35" ht="14.25" hidden="1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3191</v>
      </c>
      <c r="F7212" s="65" t="s">
        <v>3191</v>
      </c>
      <c r="G7212" s="65" t="s">
        <v>3191</v>
      </c>
      <c r="H7212" s="65" t="s">
        <v>3175</v>
      </c>
      <c r="I7212" s="65" t="s">
        <v>106</v>
      </c>
      <c r="J7212" s="65" t="s">
        <v>3176</v>
      </c>
      <c r="K7212" s="65" t="s">
        <v>32</v>
      </c>
      <c r="L7212" s="65" t="s">
        <v>3192</v>
      </c>
      <c r="M7212" s="65"/>
      <c r="N7212" s="65" t="s">
        <v>40</v>
      </c>
      <c r="O7212" s="65" t="s">
        <v>80</v>
      </c>
      <c r="P7212" s="10">
        <v>0</v>
      </c>
      <c r="Q7212" s="162" t="s">
        <v>4403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6"/>
        <v>15980</v>
      </c>
      <c r="X7212" s="13"/>
      <c r="Y7212" s="13">
        <f t="shared" si="913"/>
        <v>0</v>
      </c>
      <c r="Z7212" s="14">
        <f t="shared" si="915"/>
        <v>15980</v>
      </c>
      <c r="AA7212" s="13">
        <f t="shared" si="914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3264</v>
      </c>
      <c r="AI7212" t="e">
        <v>#N/A</v>
      </c>
    </row>
    <row r="7213" spans="1:35" ht="14.25" hidden="1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2378</v>
      </c>
      <c r="F7213" s="65" t="s">
        <v>2378</v>
      </c>
      <c r="G7213" s="65" t="s">
        <v>2378</v>
      </c>
      <c r="H7213" s="65" t="s">
        <v>3175</v>
      </c>
      <c r="I7213" s="65" t="s">
        <v>106</v>
      </c>
      <c r="J7213" s="65" t="s">
        <v>3176</v>
      </c>
      <c r="K7213" s="65" t="s">
        <v>32</v>
      </c>
      <c r="L7213" s="65" t="s">
        <v>3189</v>
      </c>
      <c r="M7213" s="65"/>
      <c r="N7213" s="65" t="s">
        <v>40</v>
      </c>
      <c r="O7213" s="65" t="s">
        <v>80</v>
      </c>
      <c r="P7213" s="10">
        <v>0</v>
      </c>
      <c r="Q7213" s="162" t="s">
        <v>4404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6"/>
        <v>8035.8</v>
      </c>
      <c r="X7213" s="13"/>
      <c r="Y7213" s="13">
        <f t="shared" si="913"/>
        <v>0</v>
      </c>
      <c r="Z7213" s="14">
        <f t="shared" si="915"/>
        <v>8035.8</v>
      </c>
      <c r="AA7213" s="13">
        <f t="shared" si="914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3264</v>
      </c>
      <c r="AI7213" t="e">
        <v>#N/A</v>
      </c>
    </row>
    <row r="7214" spans="1:35" ht="14.25" hidden="1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3141</v>
      </c>
      <c r="F7214" s="65" t="s">
        <v>3141</v>
      </c>
      <c r="G7214" s="65" t="s">
        <v>3141</v>
      </c>
      <c r="H7214" s="65" t="s">
        <v>3175</v>
      </c>
      <c r="I7214" s="65" t="s">
        <v>106</v>
      </c>
      <c r="J7214" s="65" t="s">
        <v>3176</v>
      </c>
      <c r="K7214" s="65" t="s">
        <v>32</v>
      </c>
      <c r="L7214" s="65" t="s">
        <v>3193</v>
      </c>
      <c r="M7214" s="65"/>
      <c r="N7214" s="65" t="s">
        <v>40</v>
      </c>
      <c r="O7214" s="65" t="s">
        <v>80</v>
      </c>
      <c r="P7214" s="10">
        <v>0</v>
      </c>
      <c r="Q7214" s="162" t="s">
        <v>4405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6"/>
        <v>23943.45</v>
      </c>
      <c r="X7214" s="13"/>
      <c r="Y7214" s="13">
        <f t="shared" si="913"/>
        <v>0</v>
      </c>
      <c r="Z7214" s="14">
        <f t="shared" si="915"/>
        <v>23943.45</v>
      </c>
      <c r="AA7214" s="13">
        <f t="shared" si="914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3264</v>
      </c>
      <c r="AI7214" t="e">
        <v>#N/A</v>
      </c>
    </row>
    <row r="7215" spans="1:35" ht="14.25" hidden="1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3567</v>
      </c>
      <c r="F7215" s="65" t="s">
        <v>3567</v>
      </c>
      <c r="G7215" s="65" t="s">
        <v>3567</v>
      </c>
      <c r="H7215" s="65" t="s">
        <v>3175</v>
      </c>
      <c r="I7215" s="65" t="s">
        <v>106</v>
      </c>
      <c r="J7215" s="65" t="s">
        <v>3176</v>
      </c>
      <c r="K7215" s="65" t="s">
        <v>32</v>
      </c>
      <c r="L7215" s="65" t="s">
        <v>3568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7">S7215+T7215-U7215</f>
        <v>0</v>
      </c>
      <c r="W7215" s="13">
        <f t="shared" si="916"/>
        <v>992</v>
      </c>
      <c r="X7215" s="13"/>
      <c r="Y7215" s="13">
        <f t="shared" si="913"/>
        <v>0</v>
      </c>
      <c r="Z7215" s="14">
        <f t="shared" si="915"/>
        <v>992</v>
      </c>
      <c r="AA7215" s="13">
        <f t="shared" si="914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hidden="1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1786</v>
      </c>
      <c r="F7216" s="65" t="s">
        <v>1786</v>
      </c>
      <c r="G7216" s="65" t="s">
        <v>1786</v>
      </c>
      <c r="H7216" s="65" t="s">
        <v>3175</v>
      </c>
      <c r="I7216" s="65" t="s">
        <v>106</v>
      </c>
      <c r="J7216" s="65" t="s">
        <v>3176</v>
      </c>
      <c r="K7216" s="65" t="s">
        <v>32</v>
      </c>
      <c r="L7216" s="65" t="s">
        <v>3177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7"/>
        <v>0</v>
      </c>
      <c r="W7216" s="13">
        <f t="shared" si="916"/>
        <v>0</v>
      </c>
      <c r="X7216" s="13"/>
      <c r="Y7216" s="13">
        <f t="shared" si="913"/>
        <v>0</v>
      </c>
      <c r="Z7216" s="14">
        <f t="shared" si="915"/>
        <v>0</v>
      </c>
      <c r="AA7216" s="13">
        <f t="shared" si="914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hidden="1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3178</v>
      </c>
      <c r="I7217" s="65" t="s">
        <v>4394</v>
      </c>
      <c r="J7217" s="65"/>
      <c r="K7217" s="65"/>
      <c r="L7217" s="65" t="s">
        <v>3180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7"/>
        <v>-56597.52</v>
      </c>
      <c r="W7217" s="13">
        <f t="shared" si="916"/>
        <v>0</v>
      </c>
      <c r="X7217" s="13"/>
      <c r="Y7217" s="13">
        <f t="shared" si="913"/>
        <v>0</v>
      </c>
      <c r="Z7217" s="14">
        <f t="shared" si="915"/>
        <v>0</v>
      </c>
      <c r="AA7217" s="13">
        <f t="shared" si="914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hidden="1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3175</v>
      </c>
      <c r="I7218" s="65" t="s">
        <v>106</v>
      </c>
      <c r="J7218" s="65" t="s">
        <v>3176</v>
      </c>
      <c r="K7218" s="65" t="s">
        <v>32</v>
      </c>
      <c r="L7218" s="65" t="s">
        <v>3184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7"/>
        <v>5811.6</v>
      </c>
      <c r="W7218" s="13">
        <f t="shared" si="916"/>
        <v>595.96</v>
      </c>
      <c r="X7218" s="13"/>
      <c r="Y7218" s="13">
        <f t="shared" si="913"/>
        <v>0</v>
      </c>
      <c r="Z7218" s="14">
        <f t="shared" si="915"/>
        <v>595.96</v>
      </c>
      <c r="AA7218" s="13">
        <f t="shared" si="914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hidden="1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3175</v>
      </c>
      <c r="I7219" s="65" t="s">
        <v>106</v>
      </c>
      <c r="J7219" s="65" t="s">
        <v>3176</v>
      </c>
      <c r="K7219" s="65" t="s">
        <v>32</v>
      </c>
      <c r="L7219" s="65" t="s">
        <v>3186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7"/>
        <v>-132876.06</v>
      </c>
      <c r="W7219" s="13">
        <f t="shared" si="916"/>
        <v>0</v>
      </c>
      <c r="X7219" s="13"/>
      <c r="Y7219" s="13">
        <f t="shared" si="913"/>
        <v>0</v>
      </c>
      <c r="Z7219" s="14">
        <f t="shared" si="915"/>
        <v>0</v>
      </c>
      <c r="AA7219" s="13">
        <f t="shared" si="914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hidden="1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3187</v>
      </c>
      <c r="G7220" s="65" t="s">
        <v>654</v>
      </c>
      <c r="H7220" s="65" t="s">
        <v>3175</v>
      </c>
      <c r="I7220" s="65" t="s">
        <v>106</v>
      </c>
      <c r="J7220" s="65" t="s">
        <v>3176</v>
      </c>
      <c r="K7220" s="65" t="s">
        <v>32</v>
      </c>
      <c r="L7220" s="65" t="s">
        <v>3188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7"/>
        <v>22492.5</v>
      </c>
      <c r="W7220" s="13">
        <f t="shared" si="916"/>
        <v>0</v>
      </c>
      <c r="X7220" s="13"/>
      <c r="Y7220" s="13">
        <f t="shared" si="913"/>
        <v>0</v>
      </c>
      <c r="Z7220" s="14">
        <f t="shared" si="915"/>
        <v>0</v>
      </c>
      <c r="AA7220" s="13">
        <f t="shared" si="914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hidden="1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3175</v>
      </c>
      <c r="I7221" s="65" t="s">
        <v>106</v>
      </c>
      <c r="J7221" s="65" t="s">
        <v>3176</v>
      </c>
      <c r="K7221" s="65" t="s">
        <v>32</v>
      </c>
      <c r="L7221" s="65" t="s">
        <v>3190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7"/>
        <v>-1516.75</v>
      </c>
      <c r="W7221" s="13">
        <f t="shared" si="916"/>
        <v>0</v>
      </c>
      <c r="X7221" s="13"/>
      <c r="Y7221" s="13">
        <f t="shared" si="913"/>
        <v>0</v>
      </c>
      <c r="Z7221" s="14">
        <f t="shared" si="915"/>
        <v>0</v>
      </c>
      <c r="AA7221" s="13">
        <f t="shared" si="914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hidden="1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2763</v>
      </c>
      <c r="F7222" s="65" t="s">
        <v>2763</v>
      </c>
      <c r="G7222" s="65" t="s">
        <v>2763</v>
      </c>
      <c r="H7222" s="65" t="s">
        <v>3175</v>
      </c>
      <c r="I7222" s="65" t="s">
        <v>106</v>
      </c>
      <c r="J7222" s="65" t="s">
        <v>3176</v>
      </c>
      <c r="K7222" s="65" t="s">
        <v>32</v>
      </c>
      <c r="L7222" s="65" t="s">
        <v>3196</v>
      </c>
      <c r="M7222" s="65"/>
      <c r="N7222" s="65" t="s">
        <v>40</v>
      </c>
      <c r="O7222" s="65" t="s">
        <v>41</v>
      </c>
      <c r="P7222" s="10">
        <v>0.02</v>
      </c>
      <c r="Q7222" s="162" t="s">
        <v>3197</v>
      </c>
      <c r="R7222" s="65"/>
      <c r="S7222" s="123">
        <v>25798.6</v>
      </c>
      <c r="T7222" s="13"/>
      <c r="U7222" s="13">
        <v>0</v>
      </c>
      <c r="V7222" s="13">
        <f t="shared" si="917"/>
        <v>25798.6</v>
      </c>
      <c r="W7222" s="13">
        <f t="shared" si="916"/>
        <v>0</v>
      </c>
      <c r="X7222" s="13"/>
      <c r="Y7222" s="13">
        <f t="shared" si="913"/>
        <v>0</v>
      </c>
      <c r="Z7222" s="14">
        <f t="shared" si="915"/>
        <v>0</v>
      </c>
      <c r="AA7222" s="13">
        <f t="shared" si="914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hidden="1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2369</v>
      </c>
      <c r="F7223" s="65" t="s">
        <v>2369</v>
      </c>
      <c r="G7223" s="65" t="s">
        <v>2369</v>
      </c>
      <c r="H7223" s="65" t="s">
        <v>3175</v>
      </c>
      <c r="I7223" s="65" t="s">
        <v>106</v>
      </c>
      <c r="J7223" s="65" t="s">
        <v>3176</v>
      </c>
      <c r="K7223" s="65" t="s">
        <v>32</v>
      </c>
      <c r="L7223" s="65" t="s">
        <v>3198</v>
      </c>
      <c r="M7223" s="65"/>
      <c r="N7223" s="65" t="s">
        <v>40</v>
      </c>
      <c r="O7223" s="65" t="s">
        <v>80</v>
      </c>
      <c r="P7223" s="10">
        <v>0</v>
      </c>
      <c r="Q7223" s="162" t="s">
        <v>3199</v>
      </c>
      <c r="R7223" s="65"/>
      <c r="S7223" s="123">
        <v>-6514.2</v>
      </c>
      <c r="T7223" s="13"/>
      <c r="U7223" s="13">
        <v>0</v>
      </c>
      <c r="V7223" s="13">
        <f t="shared" si="917"/>
        <v>-6514.2</v>
      </c>
      <c r="W7223" s="13">
        <f t="shared" si="916"/>
        <v>0</v>
      </c>
      <c r="X7223" s="13"/>
      <c r="Y7223" s="13">
        <f t="shared" si="913"/>
        <v>0</v>
      </c>
      <c r="Z7223" s="14">
        <f t="shared" si="915"/>
        <v>0</v>
      </c>
      <c r="AA7223" s="13">
        <f t="shared" si="914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hidden="1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3175</v>
      </c>
      <c r="I7224" s="65" t="s">
        <v>106</v>
      </c>
      <c r="J7224" s="65" t="s">
        <v>3176</v>
      </c>
      <c r="K7224" s="65" t="s">
        <v>32</v>
      </c>
      <c r="L7224" s="65" t="s">
        <v>3186</v>
      </c>
      <c r="M7224" s="65"/>
      <c r="N7224" s="65" t="s">
        <v>40</v>
      </c>
      <c r="O7224" s="65" t="s">
        <v>80</v>
      </c>
      <c r="P7224" s="10">
        <v>0</v>
      </c>
      <c r="Q7224" s="162" t="s">
        <v>3200</v>
      </c>
      <c r="R7224" s="65"/>
      <c r="S7224" s="123">
        <v>58394.6000000001</v>
      </c>
      <c r="T7224" s="13"/>
      <c r="U7224" s="13">
        <v>0</v>
      </c>
      <c r="V7224" s="13">
        <f t="shared" si="917"/>
        <v>58394.6000000001</v>
      </c>
      <c r="W7224" s="13">
        <f t="shared" si="916"/>
        <v>0</v>
      </c>
      <c r="X7224" s="13"/>
      <c r="Y7224" s="13">
        <f t="shared" si="913"/>
        <v>0</v>
      </c>
      <c r="Z7224" s="14">
        <f t="shared" si="915"/>
        <v>0</v>
      </c>
      <c r="AA7224" s="13">
        <f t="shared" si="914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hidden="1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3178</v>
      </c>
      <c r="I7225" s="65" t="s">
        <v>4394</v>
      </c>
      <c r="J7225" s="65"/>
      <c r="K7225" s="65"/>
      <c r="L7225" s="65" t="s">
        <v>3181</v>
      </c>
      <c r="M7225" s="65"/>
      <c r="N7225" s="65" t="s">
        <v>57</v>
      </c>
      <c r="O7225" s="65" t="s">
        <v>41</v>
      </c>
      <c r="P7225" s="10">
        <v>0.04</v>
      </c>
      <c r="Q7225" s="162" t="s">
        <v>3201</v>
      </c>
      <c r="R7225" s="65"/>
      <c r="S7225" s="123">
        <v>68831.960000000006</v>
      </c>
      <c r="T7225" s="13"/>
      <c r="U7225" s="13">
        <v>0</v>
      </c>
      <c r="V7225" s="13">
        <f t="shared" si="917"/>
        <v>68831.960000000006</v>
      </c>
      <c r="W7225" s="13">
        <f t="shared" si="916"/>
        <v>0</v>
      </c>
      <c r="X7225" s="13"/>
      <c r="Y7225" s="13">
        <f t="shared" si="913"/>
        <v>0</v>
      </c>
      <c r="Z7225" s="14">
        <f t="shared" si="915"/>
        <v>0</v>
      </c>
      <c r="AA7225" s="13">
        <f t="shared" si="914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hidden="1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3178</v>
      </c>
      <c r="I7226" s="65" t="s">
        <v>4394</v>
      </c>
      <c r="J7226" s="65"/>
      <c r="K7226" s="65"/>
      <c r="L7226" s="65" t="s">
        <v>3181</v>
      </c>
      <c r="M7226" s="65"/>
      <c r="N7226" s="65" t="s">
        <v>40</v>
      </c>
      <c r="O7226" s="65" t="s">
        <v>80</v>
      </c>
      <c r="P7226" s="10">
        <v>0</v>
      </c>
      <c r="Q7226" s="162" t="s">
        <v>3201</v>
      </c>
      <c r="R7226" s="65"/>
      <c r="S7226" s="123">
        <v>70420.280000000101</v>
      </c>
      <c r="T7226" s="13"/>
      <c r="U7226" s="13">
        <v>0</v>
      </c>
      <c r="V7226" s="13">
        <f t="shared" si="917"/>
        <v>70420.280000000101</v>
      </c>
      <c r="W7226" s="13">
        <f t="shared" si="916"/>
        <v>0</v>
      </c>
      <c r="X7226" s="13"/>
      <c r="Y7226" s="13">
        <f t="shared" si="913"/>
        <v>0</v>
      </c>
      <c r="Z7226" s="14">
        <f t="shared" si="915"/>
        <v>0</v>
      </c>
      <c r="AA7226" s="13">
        <f t="shared" si="914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hidden="1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3178</v>
      </c>
      <c r="I7227" s="65" t="s">
        <v>4394</v>
      </c>
      <c r="J7227" s="65"/>
      <c r="K7227" s="65"/>
      <c r="L7227" s="65" t="s">
        <v>3181</v>
      </c>
      <c r="M7227" s="65"/>
      <c r="N7227" s="65" t="s">
        <v>331</v>
      </c>
      <c r="O7227" s="65" t="s">
        <v>41</v>
      </c>
      <c r="P7227" s="10">
        <v>0.02</v>
      </c>
      <c r="Q7227" s="162" t="s">
        <v>3201</v>
      </c>
      <c r="R7227" s="65"/>
      <c r="S7227" s="123">
        <v>73.66</v>
      </c>
      <c r="T7227" s="13"/>
      <c r="U7227" s="13">
        <v>0</v>
      </c>
      <c r="V7227" s="13">
        <f t="shared" si="917"/>
        <v>73.66</v>
      </c>
      <c r="W7227" s="13">
        <f t="shared" si="916"/>
        <v>0</v>
      </c>
      <c r="X7227" s="13"/>
      <c r="Y7227" s="13">
        <f t="shared" si="913"/>
        <v>0</v>
      </c>
      <c r="Z7227" s="14">
        <f t="shared" si="915"/>
        <v>0</v>
      </c>
      <c r="AA7227" s="13">
        <f t="shared" si="914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hidden="1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3202</v>
      </c>
      <c r="I7228" s="65" t="s">
        <v>4394</v>
      </c>
      <c r="J7228" s="65"/>
      <c r="K7228" s="65"/>
      <c r="L7228" s="65" t="s">
        <v>3203</v>
      </c>
      <c r="M7228" s="65"/>
      <c r="N7228" s="65" t="s">
        <v>40</v>
      </c>
      <c r="O7228" s="65" t="s">
        <v>80</v>
      </c>
      <c r="P7228" s="10">
        <v>0</v>
      </c>
      <c r="Q7228" s="162" t="s">
        <v>3204</v>
      </c>
      <c r="R7228" s="65"/>
      <c r="S7228" s="123">
        <v>-72524.27</v>
      </c>
      <c r="T7228" s="13"/>
      <c r="U7228" s="13">
        <v>0</v>
      </c>
      <c r="V7228" s="13">
        <f t="shared" si="917"/>
        <v>-72524.27</v>
      </c>
      <c r="W7228" s="13">
        <f t="shared" si="916"/>
        <v>0</v>
      </c>
      <c r="X7228" s="13"/>
      <c r="Y7228" s="13">
        <f t="shared" si="913"/>
        <v>0</v>
      </c>
      <c r="Z7228" s="14">
        <f t="shared" si="915"/>
        <v>0</v>
      </c>
      <c r="AA7228" s="13">
        <f t="shared" si="914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hidden="1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2482</v>
      </c>
      <c r="F7229" s="65" t="s">
        <v>2482</v>
      </c>
      <c r="G7229" s="65" t="s">
        <v>2482</v>
      </c>
      <c r="H7229" s="65" t="s">
        <v>3175</v>
      </c>
      <c r="I7229" s="65" t="s">
        <v>106</v>
      </c>
      <c r="J7229" s="65" t="s">
        <v>3176</v>
      </c>
      <c r="K7229" s="65" t="s">
        <v>32</v>
      </c>
      <c r="L7229" s="65" t="s">
        <v>3205</v>
      </c>
      <c r="M7229" s="65"/>
      <c r="N7229" s="65" t="s">
        <v>40</v>
      </c>
      <c r="O7229" s="65" t="s">
        <v>41</v>
      </c>
      <c r="P7229" s="10">
        <v>0.02</v>
      </c>
      <c r="Q7229" s="162" t="s">
        <v>3206</v>
      </c>
      <c r="R7229" s="65"/>
      <c r="S7229" s="123">
        <v>45.899999999999899</v>
      </c>
      <c r="T7229" s="13"/>
      <c r="U7229" s="13">
        <v>0</v>
      </c>
      <c r="V7229" s="13">
        <f t="shared" si="917"/>
        <v>45.899999999999899</v>
      </c>
      <c r="W7229" s="13">
        <f t="shared" si="916"/>
        <v>0</v>
      </c>
      <c r="X7229" s="13"/>
      <c r="Y7229" s="13">
        <f t="shared" si="913"/>
        <v>0</v>
      </c>
      <c r="Z7229" s="14">
        <f t="shared" si="915"/>
        <v>0</v>
      </c>
      <c r="AA7229" s="13">
        <f t="shared" si="914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hidden="1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3178</v>
      </c>
      <c r="I7230" s="65" t="s">
        <v>4394</v>
      </c>
      <c r="J7230" s="65"/>
      <c r="K7230" s="65"/>
      <c r="L7230" s="65" t="s">
        <v>3180</v>
      </c>
      <c r="M7230" s="65"/>
      <c r="N7230" s="65" t="s">
        <v>57</v>
      </c>
      <c r="O7230" s="65" t="s">
        <v>80</v>
      </c>
      <c r="P7230" s="10">
        <v>0</v>
      </c>
      <c r="Q7230" s="162" t="s">
        <v>3207</v>
      </c>
      <c r="R7230" s="65"/>
      <c r="S7230" s="123">
        <v>396732.18</v>
      </c>
      <c r="T7230" s="13"/>
      <c r="U7230" s="13">
        <v>0</v>
      </c>
      <c r="V7230" s="13">
        <f t="shared" si="917"/>
        <v>396732.18</v>
      </c>
      <c r="W7230" s="13">
        <f t="shared" si="916"/>
        <v>0</v>
      </c>
      <c r="X7230" s="13"/>
      <c r="Y7230" s="13">
        <f t="shared" si="913"/>
        <v>0</v>
      </c>
      <c r="Z7230" s="14">
        <f t="shared" si="915"/>
        <v>0</v>
      </c>
      <c r="AA7230" s="13">
        <f t="shared" si="914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hidden="1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2369</v>
      </c>
      <c r="F7231" s="65" t="s">
        <v>2369</v>
      </c>
      <c r="G7231" s="65" t="s">
        <v>2369</v>
      </c>
      <c r="H7231" s="65" t="s">
        <v>3175</v>
      </c>
      <c r="I7231" s="65" t="s">
        <v>106</v>
      </c>
      <c r="J7231" s="65" t="s">
        <v>3176</v>
      </c>
      <c r="K7231" s="65" t="s">
        <v>32</v>
      </c>
      <c r="L7231" s="65" t="s">
        <v>3198</v>
      </c>
      <c r="M7231" s="65"/>
      <c r="N7231" s="65" t="s">
        <v>40</v>
      </c>
      <c r="O7231" s="65" t="s">
        <v>80</v>
      </c>
      <c r="P7231" s="10">
        <v>0</v>
      </c>
      <c r="Q7231" s="162" t="s">
        <v>3199</v>
      </c>
      <c r="R7231" s="65"/>
      <c r="S7231" s="123">
        <v>-13001.65</v>
      </c>
      <c r="T7231" s="13"/>
      <c r="U7231" s="13">
        <v>0</v>
      </c>
      <c r="V7231" s="13">
        <f t="shared" si="917"/>
        <v>-13001.65</v>
      </c>
      <c r="W7231" s="13">
        <f t="shared" si="916"/>
        <v>0</v>
      </c>
      <c r="X7231" s="13"/>
      <c r="Y7231" s="13">
        <f t="shared" si="913"/>
        <v>0</v>
      </c>
      <c r="Z7231" s="14">
        <f t="shared" si="915"/>
        <v>0</v>
      </c>
      <c r="AA7231" s="13">
        <f t="shared" si="914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hidden="1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3209</v>
      </c>
      <c r="I7232" s="65" t="s">
        <v>4394</v>
      </c>
      <c r="J7232" s="65"/>
      <c r="K7232" s="65"/>
      <c r="L7232" s="65" t="s">
        <v>3210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7"/>
        <v>-132620.76999999999</v>
      </c>
      <c r="W7232" s="13">
        <f t="shared" si="916"/>
        <v>0</v>
      </c>
      <c r="X7232" s="13"/>
      <c r="Y7232" s="13">
        <f t="shared" si="913"/>
        <v>0</v>
      </c>
      <c r="Z7232" s="14">
        <f t="shared" si="915"/>
        <v>0</v>
      </c>
      <c r="AA7232" s="13">
        <f t="shared" si="914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hidden="1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3209</v>
      </c>
      <c r="I7233" s="65" t="s">
        <v>4394</v>
      </c>
      <c r="J7233" s="65"/>
      <c r="K7233" s="65"/>
      <c r="L7233" s="65" t="s">
        <v>3210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7"/>
        <v>-81833.960000000006</v>
      </c>
      <c r="W7233" s="13">
        <f t="shared" si="916"/>
        <v>0</v>
      </c>
      <c r="X7233" s="13"/>
      <c r="Y7233" s="13">
        <f t="shared" si="913"/>
        <v>0</v>
      </c>
      <c r="Z7233" s="14">
        <f t="shared" si="915"/>
        <v>0</v>
      </c>
      <c r="AA7233" s="13">
        <f t="shared" si="914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hidden="1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3209</v>
      </c>
      <c r="I7234" s="65" t="s">
        <v>4394</v>
      </c>
      <c r="J7234" s="65"/>
      <c r="K7234" s="65"/>
      <c r="L7234" s="65" t="s">
        <v>3211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7"/>
        <v>14646.16</v>
      </c>
      <c r="W7234" s="13">
        <f t="shared" si="916"/>
        <v>0</v>
      </c>
      <c r="X7234" s="13"/>
      <c r="Y7234" s="13">
        <f t="shared" si="913"/>
        <v>0</v>
      </c>
      <c r="Z7234" s="14">
        <f t="shared" si="915"/>
        <v>0</v>
      </c>
      <c r="AA7234" s="13">
        <f t="shared" si="914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hidden="1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3209</v>
      </c>
      <c r="I7235" s="65" t="s">
        <v>4394</v>
      </c>
      <c r="J7235" s="65"/>
      <c r="K7235" s="65"/>
      <c r="L7235" s="65" t="s">
        <v>3212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7"/>
        <v>-18.600000000000001</v>
      </c>
      <c r="W7235" s="13">
        <f t="shared" si="916"/>
        <v>0</v>
      </c>
      <c r="X7235" s="13"/>
      <c r="Y7235" s="13">
        <f t="shared" ref="Y7235:Y7298" si="918">IF(W7235-AB7235&lt;=0,0,IF(O7235="返现",MAX(W7235-AA7235-AB7235,0),MAX(W7235-AB7235,0)))</f>
        <v>0</v>
      </c>
      <c r="Z7235" s="14">
        <f t="shared" si="915"/>
        <v>0</v>
      </c>
      <c r="AA7235" s="13">
        <f t="shared" si="914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hidden="1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3209</v>
      </c>
      <c r="I7236" s="65" t="s">
        <v>4394</v>
      </c>
      <c r="J7236" s="65"/>
      <c r="K7236" s="65"/>
      <c r="L7236" s="65" t="s">
        <v>3213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7"/>
        <v>15598.88</v>
      </c>
      <c r="W7236" s="13">
        <f t="shared" si="916"/>
        <v>0</v>
      </c>
      <c r="X7236" s="13"/>
      <c r="Y7236" s="13">
        <f t="shared" si="918"/>
        <v>0</v>
      </c>
      <c r="Z7236" s="14">
        <f t="shared" si="915"/>
        <v>0</v>
      </c>
      <c r="AA7236" s="13">
        <f t="shared" si="914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hidden="1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3209</v>
      </c>
      <c r="I7237" s="65" t="s">
        <v>4394</v>
      </c>
      <c r="J7237" s="65"/>
      <c r="K7237" s="65"/>
      <c r="L7237" s="65" t="s">
        <v>3214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7"/>
        <v>81833.960000000006</v>
      </c>
      <c r="W7237" s="13">
        <f t="shared" si="916"/>
        <v>0</v>
      </c>
      <c r="X7237" s="13"/>
      <c r="Y7237" s="13">
        <f t="shared" si="918"/>
        <v>0</v>
      </c>
      <c r="Z7237" s="14">
        <f t="shared" si="915"/>
        <v>0</v>
      </c>
      <c r="AA7237" s="13">
        <f t="shared" si="914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hidden="1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2369</v>
      </c>
      <c r="F7238" s="65" t="s">
        <v>2369</v>
      </c>
      <c r="G7238" s="65" t="s">
        <v>2369</v>
      </c>
      <c r="H7238" s="65" t="s">
        <v>3175</v>
      </c>
      <c r="I7238" s="65" t="s">
        <v>106</v>
      </c>
      <c r="J7238" s="65" t="s">
        <v>3176</v>
      </c>
      <c r="K7238" s="65" t="s">
        <v>32</v>
      </c>
      <c r="L7238" s="65" t="s">
        <v>3198</v>
      </c>
      <c r="M7238" s="65"/>
      <c r="N7238" s="65" t="s">
        <v>40</v>
      </c>
      <c r="O7238" s="65" t="s">
        <v>80</v>
      </c>
      <c r="P7238" s="10">
        <v>0</v>
      </c>
      <c r="Q7238" s="162" t="s">
        <v>3199</v>
      </c>
      <c r="R7238" s="65"/>
      <c r="S7238" s="123">
        <v>17089.75</v>
      </c>
      <c r="T7238" s="13"/>
      <c r="U7238" s="13">
        <v>0</v>
      </c>
      <c r="V7238" s="13">
        <f t="shared" si="917"/>
        <v>17089.75</v>
      </c>
      <c r="W7238" s="13">
        <f t="shared" si="916"/>
        <v>0</v>
      </c>
      <c r="X7238" s="13"/>
      <c r="Y7238" s="13">
        <f t="shared" si="918"/>
        <v>0</v>
      </c>
      <c r="Z7238" s="14">
        <f t="shared" si="915"/>
        <v>0</v>
      </c>
      <c r="AA7238" s="13">
        <f t="shared" si="914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hidden="1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3062</v>
      </c>
      <c r="F7239" s="65" t="s">
        <v>3062</v>
      </c>
      <c r="G7239" s="65" t="s">
        <v>3062</v>
      </c>
      <c r="H7239" s="65" t="s">
        <v>3215</v>
      </c>
      <c r="I7239" s="65" t="s">
        <v>4394</v>
      </c>
      <c r="J7239" s="65"/>
      <c r="K7239" s="65"/>
      <c r="L7239" s="65" t="s">
        <v>3216</v>
      </c>
      <c r="M7239" s="65"/>
      <c r="N7239" s="65" t="s">
        <v>40</v>
      </c>
      <c r="O7239" s="65" t="s">
        <v>80</v>
      </c>
      <c r="P7239" s="10">
        <v>0</v>
      </c>
      <c r="Q7239" s="162" t="s">
        <v>3217</v>
      </c>
      <c r="R7239" s="65"/>
      <c r="S7239" s="123">
        <v>-196.07999999999799</v>
      </c>
      <c r="T7239" s="13"/>
      <c r="U7239" s="13">
        <v>0</v>
      </c>
      <c r="V7239" s="13">
        <f t="shared" si="917"/>
        <v>-196.07999999999799</v>
      </c>
      <c r="W7239" s="13">
        <f t="shared" si="916"/>
        <v>0</v>
      </c>
      <c r="X7239" s="13"/>
      <c r="Y7239" s="13">
        <f t="shared" si="918"/>
        <v>0</v>
      </c>
      <c r="Z7239" s="14">
        <f t="shared" si="915"/>
        <v>0</v>
      </c>
      <c r="AA7239" s="13">
        <f t="shared" ref="AA7239:AA7302" si="919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hidden="1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3209</v>
      </c>
      <c r="I7240" s="65" t="s">
        <v>4394</v>
      </c>
      <c r="J7240" s="65"/>
      <c r="K7240" s="65"/>
      <c r="L7240" s="65" t="s">
        <v>3218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7"/>
        <v>2500</v>
      </c>
      <c r="W7240" s="13">
        <f t="shared" si="916"/>
        <v>0</v>
      </c>
      <c r="X7240" s="13"/>
      <c r="Y7240" s="13">
        <f t="shared" si="918"/>
        <v>0</v>
      </c>
      <c r="Z7240" s="14">
        <f t="shared" si="915"/>
        <v>0</v>
      </c>
      <c r="AA7240" s="13">
        <f t="shared" si="919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hidden="1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3219</v>
      </c>
      <c r="F7241" s="65" t="s">
        <v>3219</v>
      </c>
      <c r="G7241" s="65" t="s">
        <v>3219</v>
      </c>
      <c r="H7241" s="65" t="s">
        <v>3209</v>
      </c>
      <c r="I7241" s="65" t="s">
        <v>4394</v>
      </c>
      <c r="J7241" s="65"/>
      <c r="K7241" s="65"/>
      <c r="L7241" s="65" t="s">
        <v>3220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7"/>
        <v>7.2</v>
      </c>
      <c r="W7241" s="13">
        <f t="shared" si="916"/>
        <v>0</v>
      </c>
      <c r="X7241" s="13"/>
      <c r="Y7241" s="13">
        <f t="shared" si="918"/>
        <v>0</v>
      </c>
      <c r="Z7241" s="14">
        <f t="shared" si="915"/>
        <v>0</v>
      </c>
      <c r="AA7241" s="13">
        <f t="shared" si="919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hidden="1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3219</v>
      </c>
      <c r="F7242" s="65" t="s">
        <v>3219</v>
      </c>
      <c r="G7242" s="65" t="s">
        <v>3219</v>
      </c>
      <c r="H7242" s="65" t="s">
        <v>3178</v>
      </c>
      <c r="I7242" s="65" t="s">
        <v>4394</v>
      </c>
      <c r="J7242" s="65"/>
      <c r="K7242" s="65"/>
      <c r="L7242" s="65" t="s">
        <v>3221</v>
      </c>
      <c r="M7242" s="65"/>
      <c r="N7242" s="65" t="s">
        <v>40</v>
      </c>
      <c r="O7242" s="65" t="s">
        <v>41</v>
      </c>
      <c r="P7242" s="10">
        <v>0.04</v>
      </c>
      <c r="Q7242" s="162" t="s">
        <v>3222</v>
      </c>
      <c r="R7242" s="65"/>
      <c r="S7242" s="123">
        <v>-50774.25</v>
      </c>
      <c r="T7242" s="13"/>
      <c r="U7242" s="13">
        <v>0</v>
      </c>
      <c r="V7242" s="13">
        <f t="shared" si="917"/>
        <v>-50774.25</v>
      </c>
      <c r="W7242" s="13">
        <f t="shared" si="916"/>
        <v>0</v>
      </c>
      <c r="X7242" s="13"/>
      <c r="Y7242" s="13">
        <f t="shared" si="918"/>
        <v>0</v>
      </c>
      <c r="Z7242" s="14">
        <f t="shared" si="915"/>
        <v>0</v>
      </c>
      <c r="AA7242" s="13">
        <f t="shared" si="919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hidden="1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3219</v>
      </c>
      <c r="F7243" s="65" t="s">
        <v>3219</v>
      </c>
      <c r="G7243" s="65" t="s">
        <v>3219</v>
      </c>
      <c r="H7243" s="65" t="s">
        <v>3175</v>
      </c>
      <c r="I7243" s="65" t="s">
        <v>106</v>
      </c>
      <c r="J7243" s="65" t="s">
        <v>3176</v>
      </c>
      <c r="K7243" s="65" t="s">
        <v>32</v>
      </c>
      <c r="L7243" s="65" t="s">
        <v>3223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7"/>
        <v>80000</v>
      </c>
      <c r="W7243" s="13">
        <f t="shared" si="916"/>
        <v>0</v>
      </c>
      <c r="X7243" s="13"/>
      <c r="Y7243" s="13">
        <f t="shared" si="918"/>
        <v>0</v>
      </c>
      <c r="Z7243" s="14">
        <f t="shared" si="915"/>
        <v>0</v>
      </c>
      <c r="AA7243" s="13">
        <f t="shared" si="919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hidden="1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3219</v>
      </c>
      <c r="F7244" s="65" t="s">
        <v>3219</v>
      </c>
      <c r="G7244" s="65" t="s">
        <v>3219</v>
      </c>
      <c r="H7244" s="65" t="s">
        <v>3175</v>
      </c>
      <c r="I7244" s="65" t="s">
        <v>106</v>
      </c>
      <c r="J7244" s="65" t="s">
        <v>3176</v>
      </c>
      <c r="K7244" s="65" t="s">
        <v>32</v>
      </c>
      <c r="L7244" s="65" t="s">
        <v>3224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7"/>
        <v>40000</v>
      </c>
      <c r="W7244" s="13">
        <f t="shared" si="916"/>
        <v>0</v>
      </c>
      <c r="X7244" s="13"/>
      <c r="Y7244" s="13">
        <f t="shared" si="918"/>
        <v>0</v>
      </c>
      <c r="Z7244" s="14">
        <f t="shared" si="915"/>
        <v>0</v>
      </c>
      <c r="AA7244" s="13">
        <f t="shared" si="919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hidden="1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3219</v>
      </c>
      <c r="F7245" s="65" t="s">
        <v>3219</v>
      </c>
      <c r="G7245" s="65" t="s">
        <v>3219</v>
      </c>
      <c r="H7245" s="65" t="s">
        <v>3175</v>
      </c>
      <c r="I7245" s="65" t="s">
        <v>106</v>
      </c>
      <c r="J7245" s="65" t="s">
        <v>3176</v>
      </c>
      <c r="K7245" s="65" t="s">
        <v>32</v>
      </c>
      <c r="L7245" s="65" t="s">
        <v>3225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7"/>
        <v>186117.1</v>
      </c>
      <c r="W7245" s="13">
        <f t="shared" si="916"/>
        <v>0</v>
      </c>
      <c r="X7245" s="13"/>
      <c r="Y7245" s="13">
        <f t="shared" si="918"/>
        <v>0</v>
      </c>
      <c r="Z7245" s="14">
        <f t="shared" si="915"/>
        <v>0</v>
      </c>
      <c r="AA7245" s="13">
        <f t="shared" si="919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hidden="1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3219</v>
      </c>
      <c r="F7246" s="65" t="s">
        <v>3219</v>
      </c>
      <c r="G7246" s="65" t="s">
        <v>3219</v>
      </c>
      <c r="H7246" s="65" t="s">
        <v>3175</v>
      </c>
      <c r="I7246" s="65" t="s">
        <v>106</v>
      </c>
      <c r="J7246" s="65" t="s">
        <v>3176</v>
      </c>
      <c r="K7246" s="65" t="s">
        <v>32</v>
      </c>
      <c r="L7246" s="65" t="s">
        <v>3225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7"/>
        <v>3882.9</v>
      </c>
      <c r="W7246" s="13">
        <f t="shared" si="916"/>
        <v>0</v>
      </c>
      <c r="X7246" s="13"/>
      <c r="Y7246" s="13">
        <f t="shared" si="918"/>
        <v>0</v>
      </c>
      <c r="Z7246" s="14">
        <f t="shared" si="915"/>
        <v>0</v>
      </c>
      <c r="AA7246" s="13">
        <f t="shared" si="919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hidden="1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3175</v>
      </c>
      <c r="I7247" s="65" t="s">
        <v>106</v>
      </c>
      <c r="J7247" s="65" t="s">
        <v>3176</v>
      </c>
      <c r="K7247" s="65" t="s">
        <v>32</v>
      </c>
      <c r="L7247" s="65" t="s">
        <v>3226</v>
      </c>
      <c r="M7247" s="65"/>
      <c r="N7247" s="65" t="s">
        <v>40</v>
      </c>
      <c r="O7247" s="65" t="s">
        <v>80</v>
      </c>
      <c r="P7247" s="10">
        <v>0</v>
      </c>
      <c r="Q7247" s="162" t="s">
        <v>3227</v>
      </c>
      <c r="R7247" s="65"/>
      <c r="S7247" s="123">
        <v>159441.73000000001</v>
      </c>
      <c r="T7247" s="13"/>
      <c r="U7247" s="13">
        <v>0</v>
      </c>
      <c r="V7247" s="13">
        <f t="shared" si="917"/>
        <v>159441.73000000001</v>
      </c>
      <c r="W7247" s="13">
        <f t="shared" si="916"/>
        <v>0</v>
      </c>
      <c r="X7247" s="13"/>
      <c r="Y7247" s="13">
        <f t="shared" si="918"/>
        <v>0</v>
      </c>
      <c r="Z7247" s="14">
        <f t="shared" si="915"/>
        <v>0</v>
      </c>
      <c r="AA7247" s="13">
        <f t="shared" si="919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hidden="1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1786</v>
      </c>
      <c r="F7248" s="65" t="s">
        <v>1786</v>
      </c>
      <c r="G7248" s="65" t="s">
        <v>1786</v>
      </c>
      <c r="H7248" s="65" t="s">
        <v>3175</v>
      </c>
      <c r="I7248" s="65" t="s">
        <v>106</v>
      </c>
      <c r="J7248" s="65" t="s">
        <v>3176</v>
      </c>
      <c r="K7248" s="65" t="s">
        <v>32</v>
      </c>
      <c r="L7248" s="65" t="s">
        <v>3228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7"/>
        <v>0</v>
      </c>
      <c r="W7248" s="13">
        <f t="shared" si="916"/>
        <v>0</v>
      </c>
      <c r="X7248" s="13"/>
      <c r="Y7248" s="13">
        <f t="shared" si="918"/>
        <v>0</v>
      </c>
      <c r="Z7248" s="14">
        <f t="shared" ref="Z7248:Z7275" si="920">W7248+X7248</f>
        <v>0</v>
      </c>
      <c r="AA7248" s="13">
        <f t="shared" si="919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hidden="1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3175</v>
      </c>
      <c r="I7249" s="65" t="s">
        <v>106</v>
      </c>
      <c r="J7249" s="65" t="s">
        <v>3176</v>
      </c>
      <c r="K7249" s="65" t="s">
        <v>32</v>
      </c>
      <c r="L7249" s="65" t="s">
        <v>3229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7"/>
        <v>9968.7000000000007</v>
      </c>
      <c r="W7249" s="13">
        <f t="shared" si="916"/>
        <v>0</v>
      </c>
      <c r="X7249" s="13"/>
      <c r="Y7249" s="13">
        <f t="shared" si="918"/>
        <v>0</v>
      </c>
      <c r="Z7249" s="14">
        <f t="shared" si="920"/>
        <v>0</v>
      </c>
      <c r="AA7249" s="13">
        <f t="shared" si="919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hidden="1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3230</v>
      </c>
      <c r="F7250" s="65" t="s">
        <v>3230</v>
      </c>
      <c r="G7250" s="65" t="s">
        <v>3230</v>
      </c>
      <c r="H7250" s="65" t="s">
        <v>3175</v>
      </c>
      <c r="I7250" s="65" t="s">
        <v>106</v>
      </c>
      <c r="J7250" s="65" t="s">
        <v>3176</v>
      </c>
      <c r="K7250" s="65" t="s">
        <v>32</v>
      </c>
      <c r="L7250" s="65" t="s">
        <v>3231</v>
      </c>
      <c r="M7250" s="65"/>
      <c r="N7250" s="65" t="s">
        <v>40</v>
      </c>
      <c r="O7250" s="65" t="s">
        <v>80</v>
      </c>
      <c r="P7250" s="10">
        <v>0</v>
      </c>
      <c r="Q7250" s="162" t="s">
        <v>3232</v>
      </c>
      <c r="R7250" s="65"/>
      <c r="S7250" s="123">
        <v>-2059.96</v>
      </c>
      <c r="T7250" s="13"/>
      <c r="U7250" s="13">
        <v>0</v>
      </c>
      <c r="V7250" s="13">
        <f t="shared" si="917"/>
        <v>-2059.96</v>
      </c>
      <c r="W7250" s="13">
        <f t="shared" si="916"/>
        <v>0</v>
      </c>
      <c r="X7250" s="13"/>
      <c r="Y7250" s="13">
        <f t="shared" si="918"/>
        <v>0</v>
      </c>
      <c r="Z7250" s="14">
        <f t="shared" si="920"/>
        <v>0</v>
      </c>
      <c r="AA7250" s="13">
        <f t="shared" si="919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hidden="1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4406</v>
      </c>
      <c r="F7251" s="65" t="s">
        <v>4407</v>
      </c>
      <c r="G7251" s="65" t="s">
        <v>4406</v>
      </c>
      <c r="H7251" s="65" t="s">
        <v>4408</v>
      </c>
      <c r="I7251" s="65" t="s">
        <v>4394</v>
      </c>
      <c r="J7251" s="65" t="s">
        <v>3688</v>
      </c>
      <c r="K7251" s="65" t="s">
        <v>4409</v>
      </c>
      <c r="L7251" s="65" t="s">
        <v>4406</v>
      </c>
      <c r="M7251" s="65"/>
      <c r="N7251" s="65" t="s">
        <v>3086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6"/>
        <v>388215</v>
      </c>
      <c r="X7251" s="13"/>
      <c r="Y7251" s="13">
        <f t="shared" si="918"/>
        <v>0</v>
      </c>
      <c r="Z7251" s="14">
        <f t="shared" si="920"/>
        <v>388215</v>
      </c>
      <c r="AA7251" s="13">
        <f t="shared" si="919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3264</v>
      </c>
      <c r="AI7251" t="e">
        <v>#N/A</v>
      </c>
    </row>
    <row r="7252" spans="1:35" ht="14.25" hidden="1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3511</v>
      </c>
      <c r="G7252" s="92" t="s">
        <v>4467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3086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6"/>
        <v>270000</v>
      </c>
      <c r="X7252" s="96"/>
      <c r="Y7252" s="13">
        <f t="shared" si="918"/>
        <v>0</v>
      </c>
      <c r="Z7252" s="14">
        <f t="shared" si="920"/>
        <v>270000</v>
      </c>
      <c r="AA7252" s="96">
        <f t="shared" si="919"/>
        <v>0</v>
      </c>
      <c r="AB7252" s="126">
        <v>300000</v>
      </c>
      <c r="AC7252" s="93">
        <v>0.16</v>
      </c>
      <c r="AD7252" s="96"/>
      <c r="AE7252" s="65"/>
      <c r="AF7252" s="92"/>
      <c r="AG7252" s="92" t="s">
        <v>51</v>
      </c>
      <c r="AH7252" s="93" t="s">
        <v>3264</v>
      </c>
      <c r="AI7252" t="e">
        <v>#N/A</v>
      </c>
    </row>
    <row r="7253" spans="1:35" ht="14.25" hidden="1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3072</v>
      </c>
      <c r="F7253" s="65" t="s">
        <v>3072</v>
      </c>
      <c r="G7253" s="65" t="s">
        <v>3072</v>
      </c>
      <c r="H7253" s="65" t="s">
        <v>4410</v>
      </c>
      <c r="I7253" s="65" t="s">
        <v>4394</v>
      </c>
      <c r="J7253" s="65" t="s">
        <v>4411</v>
      </c>
      <c r="K7253" s="65" t="s">
        <v>4409</v>
      </c>
      <c r="L7253" s="65" t="s">
        <v>3072</v>
      </c>
      <c r="M7253" s="65"/>
      <c r="N7253" s="65" t="s">
        <v>3075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7"/>
        <v>-18753</v>
      </c>
      <c r="W7253" s="13">
        <f t="shared" si="916"/>
        <v>75012</v>
      </c>
      <c r="X7253" s="13"/>
      <c r="Y7253" s="13">
        <f t="shared" si="918"/>
        <v>18753</v>
      </c>
      <c r="Z7253" s="14">
        <f t="shared" si="920"/>
        <v>75012</v>
      </c>
      <c r="AA7253" s="13">
        <f t="shared" si="919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3264</v>
      </c>
      <c r="AI7253" t="e">
        <v>#N/A</v>
      </c>
    </row>
    <row r="7254" spans="1:35" ht="14.25" hidden="1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1746</v>
      </c>
      <c r="F7254" s="65" t="s">
        <v>4412</v>
      </c>
      <c r="G7254" s="65" t="s">
        <v>74</v>
      </c>
      <c r="H7254" s="65" t="s">
        <v>3077</v>
      </c>
      <c r="I7254" s="65" t="s">
        <v>4394</v>
      </c>
      <c r="J7254" s="65" t="s">
        <v>4413</v>
      </c>
      <c r="K7254" s="65" t="s">
        <v>4414</v>
      </c>
      <c r="L7254" s="65" t="s">
        <v>1746</v>
      </c>
      <c r="M7254" s="65"/>
      <c r="N7254" s="65" t="s">
        <v>3079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6"/>
        <v>218000</v>
      </c>
      <c r="X7254" s="13"/>
      <c r="Y7254" s="13">
        <f t="shared" si="918"/>
        <v>46500</v>
      </c>
      <c r="Z7254" s="14">
        <f t="shared" si="920"/>
        <v>218000</v>
      </c>
      <c r="AA7254" s="13">
        <f t="shared" si="919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4415</v>
      </c>
      <c r="AI7254" t="e">
        <v>#N/A</v>
      </c>
    </row>
    <row r="7255" spans="1:35" ht="14.25" hidden="1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1746</v>
      </c>
      <c r="F7255" s="65" t="s">
        <v>4416</v>
      </c>
      <c r="G7255" s="65" t="s">
        <v>74</v>
      </c>
      <c r="H7255" s="65" t="s">
        <v>3077</v>
      </c>
      <c r="I7255" s="65" t="s">
        <v>4394</v>
      </c>
      <c r="J7255" s="65" t="s">
        <v>4413</v>
      </c>
      <c r="K7255" s="65" t="s">
        <v>4414</v>
      </c>
      <c r="L7255" s="65" t="s">
        <v>1746</v>
      </c>
      <c r="M7255" s="65"/>
      <c r="N7255" s="65" t="s">
        <v>3079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6"/>
        <v>228442</v>
      </c>
      <c r="X7255" s="13"/>
      <c r="Y7255" s="13">
        <f t="shared" si="918"/>
        <v>67592</v>
      </c>
      <c r="Z7255" s="14">
        <f t="shared" si="920"/>
        <v>228442</v>
      </c>
      <c r="AA7255" s="13">
        <f t="shared" si="919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4415</v>
      </c>
      <c r="AI7255" t="e">
        <v>#N/A</v>
      </c>
    </row>
    <row r="7256" spans="1:35" ht="14.25" hidden="1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2851</v>
      </c>
      <c r="F7256" s="65" t="s">
        <v>4417</v>
      </c>
      <c r="G7256" s="65" t="s">
        <v>74</v>
      </c>
      <c r="H7256" s="65" t="s">
        <v>3077</v>
      </c>
      <c r="I7256" s="65" t="s">
        <v>4394</v>
      </c>
      <c r="J7256" s="65" t="s">
        <v>4413</v>
      </c>
      <c r="K7256" s="65" t="s">
        <v>4414</v>
      </c>
      <c r="L7256" s="65" t="s">
        <v>2851</v>
      </c>
      <c r="M7256" s="65"/>
      <c r="N7256" s="65" t="s">
        <v>3079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6"/>
        <v>360000</v>
      </c>
      <c r="X7256" s="13"/>
      <c r="Y7256" s="13">
        <f t="shared" si="918"/>
        <v>136750</v>
      </c>
      <c r="Z7256" s="14">
        <f t="shared" si="920"/>
        <v>360000</v>
      </c>
      <c r="AA7256" s="13">
        <f t="shared" si="919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3264</v>
      </c>
      <c r="AI7256" t="e">
        <v>#N/A</v>
      </c>
    </row>
    <row r="7257" spans="1:35" ht="14.25" hidden="1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2851</v>
      </c>
      <c r="F7257" s="65" t="s">
        <v>4418</v>
      </c>
      <c r="G7257" s="65" t="s">
        <v>74</v>
      </c>
      <c r="H7257" s="65" t="s">
        <v>3077</v>
      </c>
      <c r="I7257" s="65" t="s">
        <v>4394</v>
      </c>
      <c r="J7257" s="65" t="s">
        <v>4413</v>
      </c>
      <c r="K7257" s="65" t="s">
        <v>4414</v>
      </c>
      <c r="L7257" s="65" t="s">
        <v>2851</v>
      </c>
      <c r="M7257" s="65"/>
      <c r="N7257" s="65" t="s">
        <v>3079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6"/>
        <v>94000</v>
      </c>
      <c r="X7257" s="13"/>
      <c r="Y7257" s="13">
        <f t="shared" si="918"/>
        <v>33450</v>
      </c>
      <c r="Z7257" s="14">
        <f t="shared" si="920"/>
        <v>94000</v>
      </c>
      <c r="AA7257" s="13">
        <f t="shared" si="919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4415</v>
      </c>
      <c r="AI7257" t="e">
        <v>#N/A</v>
      </c>
    </row>
    <row r="7258" spans="1:35" ht="14.25" hidden="1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3088</v>
      </c>
      <c r="I7258" s="65" t="s">
        <v>106</v>
      </c>
      <c r="J7258" s="65" t="s">
        <v>3089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1">S7258+T7258-U7258</f>
        <v>-1479030.0499999998</v>
      </c>
      <c r="W7258" s="13">
        <v>4500000</v>
      </c>
      <c r="X7258" s="13">
        <f>W7258*R7258</f>
        <v>225000</v>
      </c>
      <c r="Y7258" s="13">
        <f t="shared" si="918"/>
        <v>0</v>
      </c>
      <c r="Z7258" s="14">
        <f t="shared" si="920"/>
        <v>4725000</v>
      </c>
      <c r="AA7258" s="13">
        <f t="shared" si="919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3264</v>
      </c>
      <c r="AI7258" t="e">
        <v>#N/A</v>
      </c>
    </row>
    <row r="7259" spans="1:35" ht="14.25" hidden="1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4419</v>
      </c>
      <c r="G7259" s="65" t="s">
        <v>74</v>
      </c>
      <c r="H7259" s="65" t="s">
        <v>3077</v>
      </c>
      <c r="I7259" s="65" t="s">
        <v>4394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1"/>
        <v>-31249.16</v>
      </c>
      <c r="W7259" s="13">
        <f>U7259/(1+P7259+AH7259)</f>
        <v>0</v>
      </c>
      <c r="X7259" s="13"/>
      <c r="Y7259" s="13">
        <f t="shared" si="918"/>
        <v>0</v>
      </c>
      <c r="Z7259" s="14">
        <f t="shared" si="920"/>
        <v>0</v>
      </c>
      <c r="AA7259" s="13">
        <f t="shared" si="919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4370</v>
      </c>
      <c r="AI7259" t="e">
        <v>#N/A</v>
      </c>
    </row>
    <row r="7260" spans="1:35" ht="14.25" hidden="1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4420</v>
      </c>
      <c r="F7260" s="65" t="s">
        <v>4421</v>
      </c>
      <c r="G7260" s="65" t="s">
        <v>74</v>
      </c>
      <c r="H7260" s="65" t="s">
        <v>4422</v>
      </c>
      <c r="I7260" s="65" t="s">
        <v>4394</v>
      </c>
      <c r="J7260" s="65" t="s">
        <v>4413</v>
      </c>
      <c r="K7260" s="65" t="s">
        <v>4414</v>
      </c>
      <c r="L7260" s="65" t="s">
        <v>4420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1"/>
        <v>-1263180.1499999999</v>
      </c>
      <c r="W7260" s="13">
        <f>U7260/(1+P7260+AH7260)</f>
        <v>1892243.0869565215</v>
      </c>
      <c r="X7260" s="13"/>
      <c r="Y7260" s="13">
        <f t="shared" si="918"/>
        <v>84423.153110367712</v>
      </c>
      <c r="Z7260" s="14">
        <f t="shared" si="920"/>
        <v>1892243.0869565215</v>
      </c>
      <c r="AA7260" s="13">
        <f t="shared" si="919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4370</v>
      </c>
      <c r="AI7260" t="e">
        <v>#N/A</v>
      </c>
    </row>
    <row r="7261" spans="1:35" ht="14.25" hidden="1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4423</v>
      </c>
      <c r="I7261" s="65" t="s">
        <v>4394</v>
      </c>
      <c r="J7261" s="65" t="s">
        <v>4424</v>
      </c>
      <c r="K7261" s="65" t="s">
        <v>4409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1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8"/>
        <v>0</v>
      </c>
      <c r="Z7261" s="14">
        <f t="shared" si="920"/>
        <v>220000</v>
      </c>
      <c r="AA7261" s="13">
        <f t="shared" si="919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3264</v>
      </c>
      <c r="AI7261" t="e">
        <v>#N/A</v>
      </c>
    </row>
    <row r="7262" spans="1:35" ht="14.25" hidden="1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3097</v>
      </c>
      <c r="I7262" s="65" t="s">
        <v>4394</v>
      </c>
      <c r="J7262" s="65" t="s">
        <v>4425</v>
      </c>
      <c r="K7262" s="65" t="s">
        <v>4409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8"/>
        <v>0</v>
      </c>
      <c r="Z7262" s="14">
        <f t="shared" si="920"/>
        <v>150000</v>
      </c>
      <c r="AA7262" s="13">
        <f t="shared" si="919"/>
        <v>0</v>
      </c>
      <c r="AB7262" s="13">
        <v>150000</v>
      </c>
      <c r="AC7262" s="10">
        <v>0</v>
      </c>
      <c r="AD7262" s="13"/>
      <c r="AE7262" s="65" t="s">
        <v>4504</v>
      </c>
      <c r="AF7262" s="65"/>
      <c r="AG7262" s="65" t="s">
        <v>42</v>
      </c>
      <c r="AH7262" s="10" t="s">
        <v>3264</v>
      </c>
      <c r="AI7262" t="e">
        <v>#N/A</v>
      </c>
    </row>
    <row r="7263" spans="1:35" ht="14.25" hidden="1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3095</v>
      </c>
      <c r="I7263" s="65" t="s">
        <v>4394</v>
      </c>
      <c r="J7263" s="65" t="s">
        <v>4426</v>
      </c>
      <c r="K7263" s="65" t="s">
        <v>4409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1"/>
        <v>-13820</v>
      </c>
      <c r="W7263" s="13">
        <f>U7263/(1+P7263+AH7263)</f>
        <v>-75420.560747663549</v>
      </c>
      <c r="X7263" s="13"/>
      <c r="Y7263" s="13">
        <f t="shared" si="918"/>
        <v>0</v>
      </c>
      <c r="Z7263" s="14">
        <f t="shared" si="920"/>
        <v>-75420.560747663549</v>
      </c>
      <c r="AA7263" s="13">
        <f t="shared" si="919"/>
        <v>-5279.4392523364513</v>
      </c>
      <c r="AB7263" s="123">
        <v>-64560</v>
      </c>
      <c r="AC7263" s="10">
        <v>0</v>
      </c>
      <c r="AD7263" s="13"/>
      <c r="AE7263" s="65" t="s">
        <v>4505</v>
      </c>
      <c r="AF7263" s="65"/>
      <c r="AG7263" s="65" t="s">
        <v>42</v>
      </c>
      <c r="AH7263" s="10" t="s">
        <v>3264</v>
      </c>
      <c r="AI7263" t="e">
        <v>#N/A</v>
      </c>
    </row>
    <row r="7264" spans="1:35" ht="14.25" hidden="1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3095</v>
      </c>
      <c r="I7264" s="65" t="s">
        <v>4394</v>
      </c>
      <c r="J7264" s="65" t="s">
        <v>4426</v>
      </c>
      <c r="K7264" s="65" t="s">
        <v>4409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8"/>
        <v>82080</v>
      </c>
      <c r="Z7264" s="14">
        <f t="shared" si="920"/>
        <v>570000</v>
      </c>
      <c r="AA7264" s="13">
        <f t="shared" si="919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3264</v>
      </c>
      <c r="AI7264" t="e">
        <v>#N/A</v>
      </c>
    </row>
    <row r="7265" spans="1:35" ht="14.25" hidden="1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1878</v>
      </c>
      <c r="F7265" s="65" t="s">
        <v>4427</v>
      </c>
      <c r="G7265" s="65" t="s">
        <v>1878</v>
      </c>
      <c r="H7265" s="65" t="s">
        <v>4428</v>
      </c>
      <c r="I7265" s="65" t="s">
        <v>106</v>
      </c>
      <c r="J7265" s="65" t="s">
        <v>3692</v>
      </c>
      <c r="K7265" s="65" t="s">
        <v>32</v>
      </c>
      <c r="L7265" s="65" t="s">
        <v>1878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1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8"/>
        <v>0</v>
      </c>
      <c r="Z7265" s="14">
        <f t="shared" si="920"/>
        <v>182691</v>
      </c>
      <c r="AA7265" s="13">
        <f t="shared" si="919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3264</v>
      </c>
      <c r="AI7265" t="e">
        <v>#N/A</v>
      </c>
    </row>
    <row r="7266" spans="1:35" ht="14.25" hidden="1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3099</v>
      </c>
      <c r="F7266" s="65" t="s">
        <v>4429</v>
      </c>
      <c r="G7266" s="65" t="s">
        <v>1922</v>
      </c>
      <c r="H7266" s="65" t="s">
        <v>3101</v>
      </c>
      <c r="I7266" s="65" t="s">
        <v>4394</v>
      </c>
      <c r="J7266" s="65" t="s">
        <v>4430</v>
      </c>
      <c r="K7266" s="65" t="s">
        <v>4414</v>
      </c>
      <c r="L7266" s="65" t="s">
        <v>3099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1"/>
        <v>-464.76999999998952</v>
      </c>
      <c r="W7266" s="13">
        <f>U7266/(1+P7266+AH7266)</f>
        <v>94655.20689655171</v>
      </c>
      <c r="X7266" s="13"/>
      <c r="Y7266" s="13">
        <f t="shared" si="918"/>
        <v>4818.8105329153477</v>
      </c>
      <c r="Z7266" s="14">
        <f t="shared" si="920"/>
        <v>94655.20689655171</v>
      </c>
      <c r="AA7266" s="13">
        <f t="shared" si="919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4431</v>
      </c>
      <c r="AI7266" t="e">
        <v>#N/A</v>
      </c>
    </row>
    <row r="7267" spans="1:35" ht="14.25" hidden="1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3090</v>
      </c>
      <c r="F7267" s="65" t="s">
        <v>3091</v>
      </c>
      <c r="G7267" s="65" t="s">
        <v>74</v>
      </c>
      <c r="H7267" s="65" t="s">
        <v>3077</v>
      </c>
      <c r="I7267" s="65" t="s">
        <v>4394</v>
      </c>
      <c r="J7267" s="65"/>
      <c r="K7267" s="65"/>
      <c r="L7267" s="65" t="s">
        <v>3090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4432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8"/>
        <v>0</v>
      </c>
      <c r="Z7267" s="14">
        <f t="shared" si="920"/>
        <v>0</v>
      </c>
      <c r="AA7267" s="13">
        <f t="shared" si="919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hidden="1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3092</v>
      </c>
      <c r="F7268" s="65" t="s">
        <v>3093</v>
      </c>
      <c r="G7268" s="65" t="s">
        <v>74</v>
      </c>
      <c r="H7268" s="65" t="s">
        <v>3077</v>
      </c>
      <c r="I7268" s="65" t="s">
        <v>4394</v>
      </c>
      <c r="J7268" s="65"/>
      <c r="K7268" s="65"/>
      <c r="L7268" s="65" t="s">
        <v>3092</v>
      </c>
      <c r="M7268" s="65"/>
      <c r="N7268" s="65" t="s">
        <v>57</v>
      </c>
      <c r="O7268" s="65" t="s">
        <v>41</v>
      </c>
      <c r="P7268" s="10">
        <v>0.08</v>
      </c>
      <c r="Q7268" s="162" t="s">
        <v>4433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2">S7268+T7268-U7268</f>
        <v>-1521367.78</v>
      </c>
      <c r="W7268" s="13">
        <f>U7268/(1+P7268+AH7268)</f>
        <v>0</v>
      </c>
      <c r="X7268" s="13"/>
      <c r="Y7268" s="13">
        <f t="shared" si="918"/>
        <v>0</v>
      </c>
      <c r="Z7268" s="14">
        <f t="shared" si="920"/>
        <v>0</v>
      </c>
      <c r="AA7268" s="13">
        <f t="shared" si="919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hidden="1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3099</v>
      </c>
      <c r="F7269" s="65" t="s">
        <v>3100</v>
      </c>
      <c r="G7269" s="65" t="s">
        <v>1922</v>
      </c>
      <c r="H7269" s="65" t="s">
        <v>3101</v>
      </c>
      <c r="I7269" s="65" t="s">
        <v>4394</v>
      </c>
      <c r="J7269" s="65"/>
      <c r="K7269" s="65"/>
      <c r="L7269" s="65" t="s">
        <v>3099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8"/>
        <v>0</v>
      </c>
      <c r="Z7269" s="14">
        <f t="shared" si="920"/>
        <v>0</v>
      </c>
      <c r="AA7269" s="13">
        <f t="shared" si="919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hidden="1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3092</v>
      </c>
      <c r="F7270" s="65" t="s">
        <v>3093</v>
      </c>
      <c r="G7270" s="65" t="s">
        <v>74</v>
      </c>
      <c r="H7270" s="65" t="s">
        <v>3077</v>
      </c>
      <c r="I7270" s="65" t="s">
        <v>4394</v>
      </c>
      <c r="J7270" s="65"/>
      <c r="K7270" s="65"/>
      <c r="L7270" s="65" t="s">
        <v>3092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2"/>
        <v>-1736095.88</v>
      </c>
      <c r="W7270" s="13">
        <f>U7270/(1+P7270+AH7270)</f>
        <v>0</v>
      </c>
      <c r="X7270" s="13"/>
      <c r="Y7270" s="13">
        <f t="shared" si="918"/>
        <v>0</v>
      </c>
      <c r="Z7270" s="14">
        <f t="shared" si="920"/>
        <v>0</v>
      </c>
      <c r="AA7270" s="13">
        <f t="shared" si="919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hidden="1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3103</v>
      </c>
      <c r="F7271" s="65" t="s">
        <v>3103</v>
      </c>
      <c r="G7271" s="65" t="s">
        <v>3103</v>
      </c>
      <c r="H7271" s="65" t="s">
        <v>3095</v>
      </c>
      <c r="I7271" s="65" t="s">
        <v>4394</v>
      </c>
      <c r="J7271" s="65"/>
      <c r="K7271" s="65"/>
      <c r="L7271" s="65" t="s">
        <v>3103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8"/>
        <v>0</v>
      </c>
      <c r="Z7271" s="14">
        <f t="shared" si="920"/>
        <v>0</v>
      </c>
      <c r="AA7271" s="13">
        <f t="shared" si="919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hidden="1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3077</v>
      </c>
      <c r="I7272" s="65" t="s">
        <v>4394</v>
      </c>
      <c r="J7272" s="65" t="s">
        <v>4413</v>
      </c>
      <c r="K7272" s="65" t="s">
        <v>4414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2"/>
        <v>-52321.5</v>
      </c>
      <c r="W7272" s="13">
        <f>U7272/(1+P7272+AH7272)</f>
        <v>17622.609523809526</v>
      </c>
      <c r="X7272" s="13"/>
      <c r="Y7272" s="13">
        <f t="shared" si="918"/>
        <v>969.24352380952405</v>
      </c>
      <c r="Z7272" s="14">
        <f t="shared" si="920"/>
        <v>17622.609523809526</v>
      </c>
      <c r="AA7272" s="13">
        <f t="shared" si="919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hidden="1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3099</v>
      </c>
      <c r="F7273" s="65" t="s">
        <v>3100</v>
      </c>
      <c r="G7273" s="65" t="s">
        <v>1922</v>
      </c>
      <c r="H7273" s="65" t="s">
        <v>3104</v>
      </c>
      <c r="I7273" s="65" t="s">
        <v>4394</v>
      </c>
      <c r="J7273" s="65"/>
      <c r="K7273" s="65"/>
      <c r="L7273" s="65" t="s">
        <v>3099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2"/>
        <v>-551851</v>
      </c>
      <c r="W7273" s="13">
        <f>U7273/(1+P7273+AH7273)</f>
        <v>0</v>
      </c>
      <c r="X7273" s="13"/>
      <c r="Y7273" s="13">
        <f t="shared" si="918"/>
        <v>0</v>
      </c>
      <c r="Z7273" s="14">
        <f t="shared" si="920"/>
        <v>0</v>
      </c>
      <c r="AA7273" s="13">
        <f t="shared" si="919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hidden="1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2887</v>
      </c>
      <c r="F7274" s="65" t="s">
        <v>2887</v>
      </c>
      <c r="G7274" s="65" t="s">
        <v>2887</v>
      </c>
      <c r="H7274" s="65" t="s">
        <v>3105</v>
      </c>
      <c r="I7274" s="65" t="s">
        <v>4394</v>
      </c>
      <c r="J7274" s="65"/>
      <c r="K7274" s="65"/>
      <c r="L7274" s="65" t="s">
        <v>2887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8"/>
        <v>0</v>
      </c>
      <c r="Z7274" s="14">
        <f t="shared" si="920"/>
        <v>0</v>
      </c>
      <c r="AA7274" s="13">
        <f t="shared" si="919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hidden="1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3077</v>
      </c>
      <c r="I7275" s="65" t="s">
        <v>4394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8"/>
        <v>0</v>
      </c>
      <c r="Z7275" s="14">
        <f t="shared" si="920"/>
        <v>0</v>
      </c>
      <c r="AA7275" s="13">
        <f t="shared" si="919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hidden="1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3106</v>
      </c>
      <c r="F7276" s="65" t="s">
        <v>3106</v>
      </c>
      <c r="G7276" s="65" t="s">
        <v>3106</v>
      </c>
      <c r="H7276" s="65" t="s">
        <v>3107</v>
      </c>
      <c r="I7276" s="65" t="s">
        <v>4394</v>
      </c>
      <c r="J7276" s="65"/>
      <c r="K7276" s="65"/>
      <c r="L7276" s="65" t="s">
        <v>3106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2"/>
        <v>-1638.43</v>
      </c>
      <c r="W7276" s="13">
        <f t="shared" ref="W7276:W7283" si="923">IF(O7276="返货",U7276/(1+P7276),IF(O7276="返现",U7276,IF(O7276="折扣",U7276*P7276,IF(O7276="无",U7276))))</f>
        <v>0</v>
      </c>
      <c r="X7276" s="13"/>
      <c r="Y7276" s="13">
        <f t="shared" si="918"/>
        <v>0</v>
      </c>
      <c r="Z7276" s="13"/>
      <c r="AA7276" s="13">
        <f t="shared" si="919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hidden="1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3108</v>
      </c>
      <c r="G7277" s="65" t="s">
        <v>74</v>
      </c>
      <c r="H7277" s="65" t="s">
        <v>3109</v>
      </c>
      <c r="I7277" s="65" t="s">
        <v>4394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2"/>
        <v>40943.42</v>
      </c>
      <c r="W7277" s="13">
        <f t="shared" si="923"/>
        <v>0</v>
      </c>
      <c r="X7277" s="13"/>
      <c r="Y7277" s="13">
        <f t="shared" si="918"/>
        <v>0</v>
      </c>
      <c r="Z7277" s="14">
        <f t="shared" ref="Z7277:Z7340" si="924">W7277+X7277</f>
        <v>0</v>
      </c>
      <c r="AA7277" s="13">
        <f t="shared" si="919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hidden="1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3108</v>
      </c>
      <c r="G7278" s="65" t="s">
        <v>74</v>
      </c>
      <c r="H7278" s="65" t="s">
        <v>3109</v>
      </c>
      <c r="I7278" s="65" t="s">
        <v>4394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2"/>
        <v>14857.4</v>
      </c>
      <c r="W7278" s="13">
        <f t="shared" si="923"/>
        <v>0</v>
      </c>
      <c r="X7278" s="13"/>
      <c r="Y7278" s="13">
        <f t="shared" si="918"/>
        <v>0</v>
      </c>
      <c r="Z7278" s="14">
        <f t="shared" si="924"/>
        <v>0</v>
      </c>
      <c r="AA7278" s="13">
        <f t="shared" si="919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hidden="1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3110</v>
      </c>
      <c r="F7279" s="65" t="s">
        <v>3111</v>
      </c>
      <c r="G7279" s="65" t="s">
        <v>74</v>
      </c>
      <c r="H7279" s="65" t="s">
        <v>3112</v>
      </c>
      <c r="I7279" s="65" t="s">
        <v>4394</v>
      </c>
      <c r="J7279" s="65"/>
      <c r="K7279" s="65"/>
      <c r="L7279" s="65" t="s">
        <v>3110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2"/>
        <v>2648920.3199999998</v>
      </c>
      <c r="W7279" s="13">
        <f t="shared" si="923"/>
        <v>0</v>
      </c>
      <c r="X7279" s="13"/>
      <c r="Y7279" s="13">
        <f t="shared" si="918"/>
        <v>0</v>
      </c>
      <c r="Z7279" s="14">
        <f t="shared" si="924"/>
        <v>0</v>
      </c>
      <c r="AA7279" s="13">
        <f t="shared" si="919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hidden="1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3113</v>
      </c>
      <c r="F7280" s="65" t="s">
        <v>3113</v>
      </c>
      <c r="G7280" s="65" t="s">
        <v>3113</v>
      </c>
      <c r="H7280" s="65" t="s">
        <v>3107</v>
      </c>
      <c r="I7280" s="65" t="s">
        <v>4394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3114</v>
      </c>
      <c r="R7280" s="65"/>
      <c r="S7280" s="123">
        <v>-35392.47</v>
      </c>
      <c r="T7280" s="13">
        <v>0</v>
      </c>
      <c r="U7280" s="13">
        <v>0</v>
      </c>
      <c r="V7280" s="13">
        <f t="shared" si="922"/>
        <v>-35392.47</v>
      </c>
      <c r="W7280" s="13">
        <f t="shared" si="923"/>
        <v>0</v>
      </c>
      <c r="X7280" s="13"/>
      <c r="Y7280" s="13">
        <f t="shared" si="918"/>
        <v>0</v>
      </c>
      <c r="Z7280" s="14">
        <f t="shared" si="924"/>
        <v>0</v>
      </c>
      <c r="AA7280" s="13">
        <f t="shared" si="919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hidden="1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2376</v>
      </c>
      <c r="F7281" s="65" t="s">
        <v>2376</v>
      </c>
      <c r="G7281" s="65" t="s">
        <v>2376</v>
      </c>
      <c r="H7281" s="65" t="s">
        <v>3107</v>
      </c>
      <c r="I7281" s="65" t="s">
        <v>4394</v>
      </c>
      <c r="J7281" s="65"/>
      <c r="K7281" s="65"/>
      <c r="L7281" s="65" t="s">
        <v>2376</v>
      </c>
      <c r="M7281" s="65"/>
      <c r="N7281" s="65" t="s">
        <v>57</v>
      </c>
      <c r="O7281" s="65" t="s">
        <v>80</v>
      </c>
      <c r="P7281" s="10">
        <v>0</v>
      </c>
      <c r="Q7281" s="162" t="s">
        <v>3115</v>
      </c>
      <c r="R7281" s="65"/>
      <c r="S7281" s="123">
        <v>-5000.01</v>
      </c>
      <c r="T7281" s="13">
        <v>0</v>
      </c>
      <c r="U7281" s="13">
        <v>0</v>
      </c>
      <c r="V7281" s="13">
        <f t="shared" si="922"/>
        <v>-5000.01</v>
      </c>
      <c r="W7281" s="13">
        <f t="shared" si="923"/>
        <v>0</v>
      </c>
      <c r="X7281" s="13"/>
      <c r="Y7281" s="13">
        <f t="shared" si="918"/>
        <v>0</v>
      </c>
      <c r="Z7281" s="14">
        <f t="shared" si="924"/>
        <v>0</v>
      </c>
      <c r="AA7281" s="13">
        <f t="shared" si="919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hidden="1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3116</v>
      </c>
      <c r="F7282" s="65" t="s">
        <v>3116</v>
      </c>
      <c r="G7282" s="65" t="s">
        <v>3116</v>
      </c>
      <c r="H7282" s="65" t="s">
        <v>3107</v>
      </c>
      <c r="I7282" s="65" t="s">
        <v>4394</v>
      </c>
      <c r="J7282" s="65"/>
      <c r="K7282" s="65"/>
      <c r="L7282" s="65" t="s">
        <v>3117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2"/>
        <v>-6406.44</v>
      </c>
      <c r="W7282" s="13">
        <f t="shared" si="923"/>
        <v>0</v>
      </c>
      <c r="X7282" s="13"/>
      <c r="Y7282" s="13">
        <f t="shared" si="918"/>
        <v>0</v>
      </c>
      <c r="Z7282" s="14">
        <f t="shared" si="924"/>
        <v>0</v>
      </c>
      <c r="AA7282" s="13">
        <f t="shared" si="919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hidden="1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3118</v>
      </c>
      <c r="F7283" s="65" t="s">
        <v>3118</v>
      </c>
      <c r="G7283" s="65" t="s">
        <v>3118</v>
      </c>
      <c r="H7283" s="65" t="s">
        <v>3107</v>
      </c>
      <c r="I7283" s="65" t="s">
        <v>4394</v>
      </c>
      <c r="J7283" s="65"/>
      <c r="K7283" s="65"/>
      <c r="L7283" s="65" t="s">
        <v>3119</v>
      </c>
      <c r="M7283" s="65"/>
      <c r="N7283" s="65" t="s">
        <v>57</v>
      </c>
      <c r="O7283" s="65" t="s">
        <v>41</v>
      </c>
      <c r="P7283" s="10">
        <v>0.12</v>
      </c>
      <c r="Q7283" s="162" t="s">
        <v>3120</v>
      </c>
      <c r="R7283" s="65"/>
      <c r="S7283" s="123">
        <v>-630.86</v>
      </c>
      <c r="T7283" s="13">
        <v>0</v>
      </c>
      <c r="U7283" s="13">
        <v>0</v>
      </c>
      <c r="V7283" s="13">
        <f t="shared" si="922"/>
        <v>-630.86</v>
      </c>
      <c r="W7283" s="13">
        <f t="shared" si="923"/>
        <v>0</v>
      </c>
      <c r="X7283" s="13"/>
      <c r="Y7283" s="13">
        <f t="shared" si="918"/>
        <v>0</v>
      </c>
      <c r="Z7283" s="14">
        <f t="shared" si="924"/>
        <v>0</v>
      </c>
      <c r="AA7283" s="13">
        <f t="shared" si="919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hidden="1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3121</v>
      </c>
      <c r="F7284" s="65" t="s">
        <v>3121</v>
      </c>
      <c r="G7284" s="65" t="s">
        <v>3121</v>
      </c>
      <c r="H7284" s="65" t="s">
        <v>3077</v>
      </c>
      <c r="I7284" s="65" t="s">
        <v>4394</v>
      </c>
      <c r="J7284" s="65"/>
      <c r="K7284" s="65"/>
      <c r="L7284" s="65" t="s">
        <v>3121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2"/>
        <v>3683.98</v>
      </c>
      <c r="W7284" s="13">
        <f>U7284/(1+P7284+AH7284)</f>
        <v>0</v>
      </c>
      <c r="X7284" s="13"/>
      <c r="Y7284" s="13">
        <f t="shared" si="918"/>
        <v>0</v>
      </c>
      <c r="Z7284" s="14">
        <f t="shared" si="924"/>
        <v>0</v>
      </c>
      <c r="AA7284" s="13">
        <f t="shared" si="919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hidden="1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2887</v>
      </c>
      <c r="F7285" s="65" t="s">
        <v>2887</v>
      </c>
      <c r="G7285" s="65" t="s">
        <v>2887</v>
      </c>
      <c r="H7285" s="65" t="s">
        <v>3122</v>
      </c>
      <c r="I7285" s="65" t="s">
        <v>4394</v>
      </c>
      <c r="J7285" s="65"/>
      <c r="K7285" s="65"/>
      <c r="L7285" s="65" t="s">
        <v>2887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2"/>
        <v>-195.3</v>
      </c>
      <c r="W7285" s="13">
        <f t="shared" ref="W7285:W7291" si="925">IF(O7285="返货",U7285/(1+P7285),IF(O7285="返现",U7285,IF(O7285="折扣",U7285*P7285,IF(O7285="无",U7285))))</f>
        <v>0</v>
      </c>
      <c r="X7285" s="13"/>
      <c r="Y7285" s="13">
        <f t="shared" si="918"/>
        <v>0</v>
      </c>
      <c r="Z7285" s="14">
        <f t="shared" si="924"/>
        <v>0</v>
      </c>
      <c r="AA7285" s="13">
        <f t="shared" si="919"/>
        <v>0</v>
      </c>
      <c r="AB7285" s="123">
        <v>0</v>
      </c>
      <c r="AC7285" s="10">
        <v>0</v>
      </c>
      <c r="AD7285" s="13"/>
      <c r="AE7285" s="65"/>
      <c r="AF7285" s="65"/>
      <c r="AG7285" s="8" t="s">
        <v>1553</v>
      </c>
      <c r="AH7285" s="10"/>
      <c r="AI7285" t="e">
        <v>#N/A</v>
      </c>
    </row>
    <row r="7286" spans="1:35" ht="14.25" hidden="1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2887</v>
      </c>
      <c r="F7286" s="65" t="s">
        <v>2887</v>
      </c>
      <c r="G7286" s="65" t="s">
        <v>2887</v>
      </c>
      <c r="H7286" s="65" t="s">
        <v>3122</v>
      </c>
      <c r="I7286" s="65" t="s">
        <v>4394</v>
      </c>
      <c r="J7286" s="65"/>
      <c r="K7286" s="65"/>
      <c r="L7286" s="65" t="s">
        <v>2887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2"/>
        <v>4532.58</v>
      </c>
      <c r="W7286" s="13">
        <f t="shared" si="925"/>
        <v>0</v>
      </c>
      <c r="X7286" s="13"/>
      <c r="Y7286" s="13">
        <f t="shared" si="918"/>
        <v>0</v>
      </c>
      <c r="Z7286" s="14">
        <f t="shared" si="924"/>
        <v>0</v>
      </c>
      <c r="AA7286" s="13">
        <f t="shared" si="919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hidden="1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2340</v>
      </c>
      <c r="F7287" s="65" t="s">
        <v>2340</v>
      </c>
      <c r="G7287" s="65" t="s">
        <v>2340</v>
      </c>
      <c r="H7287" s="65" t="s">
        <v>3112</v>
      </c>
      <c r="I7287" s="65" t="s">
        <v>4394</v>
      </c>
      <c r="J7287" s="65"/>
      <c r="K7287" s="65"/>
      <c r="L7287" s="65" t="s">
        <v>2340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2"/>
        <v>-37523.379999999997</v>
      </c>
      <c r="W7287" s="13">
        <f t="shared" si="925"/>
        <v>0</v>
      </c>
      <c r="X7287" s="13"/>
      <c r="Y7287" s="13">
        <f t="shared" si="918"/>
        <v>0</v>
      </c>
      <c r="Z7287" s="14">
        <f t="shared" si="924"/>
        <v>0</v>
      </c>
      <c r="AA7287" s="13">
        <f t="shared" si="919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hidden="1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3123</v>
      </c>
      <c r="I7288" s="65" t="s">
        <v>4394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2"/>
        <v>4.5999999999999099</v>
      </c>
      <c r="W7288" s="13">
        <f t="shared" si="925"/>
        <v>0</v>
      </c>
      <c r="X7288" s="13"/>
      <c r="Y7288" s="13">
        <f t="shared" si="918"/>
        <v>0</v>
      </c>
      <c r="Z7288" s="14">
        <f t="shared" si="924"/>
        <v>0</v>
      </c>
      <c r="AA7288" s="13">
        <f t="shared" si="919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hidden="1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3124</v>
      </c>
      <c r="I7289" s="65" t="s">
        <v>4394</v>
      </c>
      <c r="J7289" s="65"/>
      <c r="K7289" s="65"/>
      <c r="L7289" s="65" t="s">
        <v>3125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2"/>
        <v>2</v>
      </c>
      <c r="W7289" s="13">
        <f t="shared" si="925"/>
        <v>0</v>
      </c>
      <c r="X7289" s="13"/>
      <c r="Y7289" s="13">
        <f t="shared" si="918"/>
        <v>0</v>
      </c>
      <c r="Z7289" s="14">
        <f t="shared" si="924"/>
        <v>0</v>
      </c>
      <c r="AA7289" s="13">
        <f t="shared" si="919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hidden="1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3112</v>
      </c>
      <c r="I7290" s="65" t="s">
        <v>4394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2"/>
        <v>2931.72</v>
      </c>
      <c r="W7290" s="13">
        <f t="shared" si="925"/>
        <v>0</v>
      </c>
      <c r="X7290" s="13"/>
      <c r="Y7290" s="13">
        <f t="shared" si="918"/>
        <v>0</v>
      </c>
      <c r="Z7290" s="14">
        <f t="shared" si="924"/>
        <v>0</v>
      </c>
      <c r="AA7290" s="13">
        <f t="shared" si="919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hidden="1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3112</v>
      </c>
      <c r="I7291" s="65" t="s">
        <v>4394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2"/>
        <v>1629.48</v>
      </c>
      <c r="W7291" s="13">
        <f t="shared" si="925"/>
        <v>0</v>
      </c>
      <c r="X7291" s="13"/>
      <c r="Y7291" s="13">
        <f t="shared" si="918"/>
        <v>0</v>
      </c>
      <c r="Z7291" s="14">
        <f t="shared" si="924"/>
        <v>0</v>
      </c>
      <c r="AA7291" s="13">
        <f t="shared" si="919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hidden="1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3104</v>
      </c>
      <c r="I7292" s="65" t="s">
        <v>4394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2"/>
        <v>14688</v>
      </c>
      <c r="W7292" s="13">
        <f>U7292/(1+P7292+AH7292)</f>
        <v>0</v>
      </c>
      <c r="X7292" s="13"/>
      <c r="Y7292" s="13">
        <f t="shared" si="918"/>
        <v>0</v>
      </c>
      <c r="Z7292" s="14">
        <f t="shared" si="924"/>
        <v>0</v>
      </c>
      <c r="AA7292" s="13">
        <f t="shared" si="919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hidden="1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3101</v>
      </c>
      <c r="I7293" s="65" t="s">
        <v>4394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2"/>
        <v>-1382.2</v>
      </c>
      <c r="W7293" s="13">
        <f>U7293/(1+P7293+AH7293)</f>
        <v>0</v>
      </c>
      <c r="X7293" s="13"/>
      <c r="Y7293" s="13">
        <f t="shared" si="918"/>
        <v>0</v>
      </c>
      <c r="Z7293" s="14">
        <f t="shared" si="924"/>
        <v>0</v>
      </c>
      <c r="AA7293" s="13">
        <f t="shared" si="919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hidden="1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3123</v>
      </c>
      <c r="I7294" s="65" t="s">
        <v>4394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2"/>
        <v>15770</v>
      </c>
      <c r="W7294" s="13">
        <f t="shared" ref="W7294:W7299" si="926">IF(O7294="返货",U7294/(1+P7294),IF(O7294="返现",U7294,IF(O7294="折扣",U7294*P7294,IF(O7294="无",U7294))))</f>
        <v>0</v>
      </c>
      <c r="X7294" s="13"/>
      <c r="Y7294" s="13">
        <f t="shared" si="918"/>
        <v>0</v>
      </c>
      <c r="Z7294" s="14">
        <f t="shared" si="924"/>
        <v>0</v>
      </c>
      <c r="AA7294" s="13">
        <f t="shared" si="919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hidden="1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1838</v>
      </c>
      <c r="F7295" s="65" t="s">
        <v>1838</v>
      </c>
      <c r="G7295" s="65" t="s">
        <v>1838</v>
      </c>
      <c r="H7295" s="65" t="s">
        <v>3123</v>
      </c>
      <c r="I7295" s="65" t="s">
        <v>4394</v>
      </c>
      <c r="J7295" s="65"/>
      <c r="K7295" s="65"/>
      <c r="L7295" s="65" t="s">
        <v>1838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2"/>
        <v>2692</v>
      </c>
      <c r="W7295" s="13">
        <f t="shared" si="926"/>
        <v>0</v>
      </c>
      <c r="X7295" s="13"/>
      <c r="Y7295" s="13">
        <f t="shared" si="918"/>
        <v>0</v>
      </c>
      <c r="Z7295" s="14">
        <f t="shared" si="924"/>
        <v>0</v>
      </c>
      <c r="AA7295" s="13">
        <f t="shared" si="919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hidden="1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3126</v>
      </c>
      <c r="I7296" s="65" t="s">
        <v>4394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2"/>
        <v>18870.099999999999</v>
      </c>
      <c r="W7296" s="13">
        <f t="shared" si="926"/>
        <v>0</v>
      </c>
      <c r="X7296" s="13"/>
      <c r="Y7296" s="13">
        <f t="shared" si="918"/>
        <v>0</v>
      </c>
      <c r="Z7296" s="14">
        <f t="shared" si="924"/>
        <v>0</v>
      </c>
      <c r="AA7296" s="13">
        <f t="shared" si="919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hidden="1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3099</v>
      </c>
      <c r="F7297" s="65" t="s">
        <v>3099</v>
      </c>
      <c r="G7297" s="65" t="s">
        <v>3099</v>
      </c>
      <c r="H7297" s="65" t="s">
        <v>4434</v>
      </c>
      <c r="I7297" s="65" t="s">
        <v>4394</v>
      </c>
      <c r="J7297" s="65"/>
      <c r="K7297" s="65"/>
      <c r="L7297" s="65" t="s">
        <v>3099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2"/>
        <v>81000</v>
      </c>
      <c r="W7297" s="13">
        <f t="shared" si="926"/>
        <v>0</v>
      </c>
      <c r="X7297" s="13"/>
      <c r="Y7297" s="13">
        <f t="shared" si="918"/>
        <v>0</v>
      </c>
      <c r="Z7297" s="14">
        <f t="shared" si="924"/>
        <v>0</v>
      </c>
      <c r="AA7297" s="13">
        <f t="shared" si="919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hidden="1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3129</v>
      </c>
      <c r="F7298" s="65" t="s">
        <v>3129</v>
      </c>
      <c r="G7298" s="65" t="s">
        <v>3129</v>
      </c>
      <c r="H7298" s="65" t="s">
        <v>2838</v>
      </c>
      <c r="I7298" s="65" t="s">
        <v>2839</v>
      </c>
      <c r="J7298" s="65" t="s">
        <v>2840</v>
      </c>
      <c r="K7298" s="65" t="s">
        <v>32</v>
      </c>
      <c r="L7298" s="65" t="s">
        <v>3129</v>
      </c>
      <c r="M7298" s="65"/>
      <c r="N7298" s="65" t="s">
        <v>3079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6"/>
        <v>129000</v>
      </c>
      <c r="X7298" s="13"/>
      <c r="Y7298" s="13">
        <f t="shared" si="918"/>
        <v>0</v>
      </c>
      <c r="Z7298" s="14">
        <f t="shared" si="924"/>
        <v>129000</v>
      </c>
      <c r="AA7298" s="13">
        <f t="shared" si="919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3264</v>
      </c>
      <c r="AI7298" t="e">
        <v>#N/A</v>
      </c>
    </row>
    <row r="7299" spans="1:35" ht="14.25" hidden="1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2838</v>
      </c>
      <c r="I7299" s="65" t="s">
        <v>2839</v>
      </c>
      <c r="J7299" s="65" t="s">
        <v>2840</v>
      </c>
      <c r="K7299" s="65" t="s">
        <v>32</v>
      </c>
      <c r="L7299" s="65" t="s">
        <v>317</v>
      </c>
      <c r="M7299" s="65"/>
      <c r="N7299" s="65" t="s">
        <v>3079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6"/>
        <v>0</v>
      </c>
      <c r="X7299" s="13"/>
      <c r="Y7299" s="13">
        <f t="shared" ref="Y7299:Y7362" si="927">IF(W7299-AB7299&lt;=0,0,IF(O7299="返现",MAX(W7299-AA7299-AB7299,0),MAX(W7299-AB7299,0)))</f>
        <v>0</v>
      </c>
      <c r="Z7299" s="14">
        <f t="shared" si="924"/>
        <v>0</v>
      </c>
      <c r="AA7299" s="13">
        <f t="shared" si="919"/>
        <v>0</v>
      </c>
      <c r="AB7299" s="123">
        <v>0</v>
      </c>
      <c r="AC7299" s="10">
        <v>0.05</v>
      </c>
      <c r="AD7299" s="13"/>
      <c r="AE7299" s="65" t="s">
        <v>4435</v>
      </c>
      <c r="AF7299" s="65"/>
      <c r="AG7299" s="65" t="s">
        <v>42</v>
      </c>
      <c r="AH7299" s="10" t="s">
        <v>3264</v>
      </c>
      <c r="AI7299" t="e">
        <v>#N/A</v>
      </c>
    </row>
    <row r="7300" spans="1:35" ht="14.25" hidden="1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2887</v>
      </c>
      <c r="F7300" s="65" t="s">
        <v>2887</v>
      </c>
      <c r="G7300" s="65" t="s">
        <v>2887</v>
      </c>
      <c r="H7300" s="65" t="s">
        <v>2838</v>
      </c>
      <c r="I7300" s="65" t="s">
        <v>2839</v>
      </c>
      <c r="J7300" s="65" t="s">
        <v>2840</v>
      </c>
      <c r="K7300" s="65" t="s">
        <v>32</v>
      </c>
      <c r="L7300" s="65" t="s">
        <v>2887</v>
      </c>
      <c r="M7300" s="65"/>
      <c r="N7300" s="65" t="s">
        <v>3086</v>
      </c>
      <c r="O7300" s="65" t="s">
        <v>80</v>
      </c>
      <c r="P7300" s="10">
        <v>0</v>
      </c>
      <c r="Q7300" s="162"/>
      <c r="R7300" s="65" t="s">
        <v>4436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7"/>
        <v>61600</v>
      </c>
      <c r="Z7300" s="14">
        <f t="shared" si="924"/>
        <v>2156000</v>
      </c>
      <c r="AA7300" s="13">
        <f t="shared" si="919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3264</v>
      </c>
      <c r="AI7300" t="e">
        <v>#N/A</v>
      </c>
    </row>
    <row r="7301" spans="1:35" ht="14.25" hidden="1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4437</v>
      </c>
      <c r="G7301" s="65" t="s">
        <v>542</v>
      </c>
      <c r="H7301" s="65" t="s">
        <v>2838</v>
      </c>
      <c r="I7301" s="65" t="s">
        <v>2839</v>
      </c>
      <c r="J7301" s="65" t="s">
        <v>2840</v>
      </c>
      <c r="K7301" s="65" t="s">
        <v>32</v>
      </c>
      <c r="L7301" s="65" t="s">
        <v>542</v>
      </c>
      <c r="M7301" s="65"/>
      <c r="N7301" s="65" t="s">
        <v>3079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8">IF(O7301="返货",U7301/(1+P7301),IF(O7301="返现",U7301,IF(O7301="折扣",U7301*P7301,IF(O7301="无",U7301))))</f>
        <v>168400</v>
      </c>
      <c r="X7301" s="13"/>
      <c r="Y7301" s="13">
        <f t="shared" si="927"/>
        <v>0</v>
      </c>
      <c r="Z7301" s="14">
        <f t="shared" si="924"/>
        <v>168400</v>
      </c>
      <c r="AA7301" s="13">
        <f t="shared" si="919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4415</v>
      </c>
      <c r="AI7301" t="e">
        <v>#N/A</v>
      </c>
    </row>
    <row r="7302" spans="1:35" ht="14.25" hidden="1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2838</v>
      </c>
      <c r="I7302" s="65" t="s">
        <v>2839</v>
      </c>
      <c r="J7302" s="65" t="s">
        <v>2840</v>
      </c>
      <c r="K7302" s="65" t="s">
        <v>32</v>
      </c>
      <c r="L7302" s="65" t="s">
        <v>805</v>
      </c>
      <c r="M7302" s="65"/>
      <c r="N7302" s="65" t="s">
        <v>3079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8"/>
        <v>819400</v>
      </c>
      <c r="X7302" s="13"/>
      <c r="Y7302" s="13">
        <f t="shared" si="927"/>
        <v>0</v>
      </c>
      <c r="Z7302" s="14">
        <f t="shared" si="924"/>
        <v>819400</v>
      </c>
      <c r="AA7302" s="13">
        <f t="shared" si="919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3264</v>
      </c>
      <c r="AI7302" t="e">
        <v>#N/A</v>
      </c>
    </row>
    <row r="7303" spans="1:35" ht="14.25" hidden="1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2847</v>
      </c>
      <c r="F7303" s="65" t="s">
        <v>2847</v>
      </c>
      <c r="G7303" s="65" t="s">
        <v>2847</v>
      </c>
      <c r="H7303" s="65" t="s">
        <v>2838</v>
      </c>
      <c r="I7303" s="65" t="s">
        <v>2839</v>
      </c>
      <c r="J7303" s="65" t="s">
        <v>2840</v>
      </c>
      <c r="K7303" s="65" t="s">
        <v>32</v>
      </c>
      <c r="L7303" s="65" t="s">
        <v>2847</v>
      </c>
      <c r="M7303" s="65"/>
      <c r="N7303" s="65" t="s">
        <v>3079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8"/>
        <v>80000</v>
      </c>
      <c r="X7303" s="13"/>
      <c r="Y7303" s="13">
        <f t="shared" si="927"/>
        <v>0</v>
      </c>
      <c r="Z7303" s="14">
        <f t="shared" si="924"/>
        <v>80000</v>
      </c>
      <c r="AA7303" s="13">
        <f t="shared" ref="AA7303:AA7310" si="929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3264</v>
      </c>
      <c r="AI7303" t="e">
        <v>#N/A</v>
      </c>
    </row>
    <row r="7304" spans="1:35" ht="14.25" hidden="1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3133</v>
      </c>
      <c r="F7304" s="65" t="s">
        <v>3133</v>
      </c>
      <c r="G7304" s="65" t="s">
        <v>3133</v>
      </c>
      <c r="H7304" s="65" t="s">
        <v>2838</v>
      </c>
      <c r="I7304" s="65" t="s">
        <v>2839</v>
      </c>
      <c r="J7304" s="65" t="s">
        <v>2840</v>
      </c>
      <c r="K7304" s="65" t="s">
        <v>32</v>
      </c>
      <c r="L7304" s="65" t="s">
        <v>3133</v>
      </c>
      <c r="M7304" s="65"/>
      <c r="N7304" s="65" t="s">
        <v>3079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8"/>
        <v>47400</v>
      </c>
      <c r="X7304" s="13"/>
      <c r="Y7304" s="13">
        <f t="shared" si="927"/>
        <v>0</v>
      </c>
      <c r="Z7304" s="14">
        <f t="shared" si="924"/>
        <v>47400</v>
      </c>
      <c r="AA7304" s="13">
        <f t="shared" si="929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4415</v>
      </c>
      <c r="AI7304" t="e">
        <v>#N/A</v>
      </c>
    </row>
    <row r="7305" spans="1:35" ht="14.25" hidden="1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2838</v>
      </c>
      <c r="I7305" s="65" t="s">
        <v>2839</v>
      </c>
      <c r="J7305" s="65" t="s">
        <v>2840</v>
      </c>
      <c r="K7305" s="65" t="s">
        <v>32</v>
      </c>
      <c r="L7305" s="65" t="s">
        <v>1143</v>
      </c>
      <c r="M7305" s="65"/>
      <c r="N7305" s="65" t="s">
        <v>3079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8"/>
        <v>545000</v>
      </c>
      <c r="X7305" s="13"/>
      <c r="Y7305" s="13">
        <f t="shared" si="927"/>
        <v>0</v>
      </c>
      <c r="Z7305" s="14">
        <f t="shared" si="924"/>
        <v>545000</v>
      </c>
      <c r="AA7305" s="13">
        <f t="shared" si="929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3264</v>
      </c>
      <c r="AI7305" t="e">
        <v>#N/A</v>
      </c>
    </row>
    <row r="7306" spans="1:35" ht="14.25" hidden="1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1887</v>
      </c>
      <c r="F7306" s="65" t="s">
        <v>1888</v>
      </c>
      <c r="G7306" s="65" t="s">
        <v>1887</v>
      </c>
      <c r="H7306" s="65" t="s">
        <v>2838</v>
      </c>
      <c r="I7306" s="65" t="s">
        <v>2839</v>
      </c>
      <c r="J7306" s="65" t="s">
        <v>2840</v>
      </c>
      <c r="K7306" s="65" t="s">
        <v>32</v>
      </c>
      <c r="L7306" s="65" t="s">
        <v>1887</v>
      </c>
      <c r="M7306" s="65"/>
      <c r="N7306" s="65" t="s">
        <v>3086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8"/>
        <v>500047.1</v>
      </c>
      <c r="X7306" s="13"/>
      <c r="Y7306" s="13">
        <f t="shared" si="927"/>
        <v>0</v>
      </c>
      <c r="Z7306" s="14">
        <f t="shared" si="924"/>
        <v>500047.1</v>
      </c>
      <c r="AA7306" s="13">
        <f t="shared" si="929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3264</v>
      </c>
      <c r="AI7306" t="e">
        <v>#N/A</v>
      </c>
    </row>
    <row r="7307" spans="1:35" ht="14.25" hidden="1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1887</v>
      </c>
      <c r="F7307" s="65" t="s">
        <v>1888</v>
      </c>
      <c r="G7307" s="65" t="s">
        <v>1887</v>
      </c>
      <c r="H7307" s="65" t="s">
        <v>2838</v>
      </c>
      <c r="I7307" s="65" t="s">
        <v>2839</v>
      </c>
      <c r="J7307" s="65" t="s">
        <v>2840</v>
      </c>
      <c r="K7307" s="65" t="s">
        <v>32</v>
      </c>
      <c r="L7307" s="65" t="s">
        <v>1887</v>
      </c>
      <c r="M7307" s="65"/>
      <c r="N7307" s="65" t="s">
        <v>3079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8"/>
        <v>579840</v>
      </c>
      <c r="X7307" s="13"/>
      <c r="Y7307" s="13">
        <f t="shared" si="927"/>
        <v>0</v>
      </c>
      <c r="Z7307" s="14">
        <f t="shared" si="924"/>
        <v>579840</v>
      </c>
      <c r="AA7307" s="13">
        <f t="shared" si="929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3264</v>
      </c>
      <c r="AI7307" t="e">
        <v>#N/A</v>
      </c>
    </row>
    <row r="7308" spans="1:35" ht="14.25" hidden="1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2838</v>
      </c>
      <c r="I7308" s="65" t="s">
        <v>2839</v>
      </c>
      <c r="J7308" s="65" t="s">
        <v>2840</v>
      </c>
      <c r="K7308" s="65" t="s">
        <v>32</v>
      </c>
      <c r="L7308" s="65" t="s">
        <v>1402</v>
      </c>
      <c r="M7308" s="65"/>
      <c r="N7308" s="65" t="s">
        <v>3079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8"/>
        <v>122912</v>
      </c>
      <c r="X7308" s="13"/>
      <c r="Y7308" s="13">
        <f t="shared" si="927"/>
        <v>0</v>
      </c>
      <c r="Z7308" s="14">
        <f t="shared" si="924"/>
        <v>122912</v>
      </c>
      <c r="AA7308" s="13">
        <f t="shared" si="929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3264</v>
      </c>
      <c r="AI7308" t="e">
        <v>#N/A</v>
      </c>
    </row>
    <row r="7309" spans="1:35" ht="14.25" hidden="1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1564</v>
      </c>
      <c r="F7309" s="65" t="s">
        <v>1564</v>
      </c>
      <c r="G7309" s="65" t="s">
        <v>1564</v>
      </c>
      <c r="H7309" s="65" t="s">
        <v>2838</v>
      </c>
      <c r="I7309" s="65" t="s">
        <v>2839</v>
      </c>
      <c r="J7309" s="65" t="s">
        <v>2840</v>
      </c>
      <c r="K7309" s="65" t="s">
        <v>32</v>
      </c>
      <c r="L7309" s="65" t="s">
        <v>1564</v>
      </c>
      <c r="M7309" s="65"/>
      <c r="N7309" s="65" t="s">
        <v>3237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8"/>
        <v>460385.39</v>
      </c>
      <c r="X7309" s="13"/>
      <c r="Y7309" s="13">
        <f t="shared" si="927"/>
        <v>0</v>
      </c>
      <c r="Z7309" s="14">
        <f t="shared" si="924"/>
        <v>460385.39</v>
      </c>
      <c r="AA7309" s="13">
        <f t="shared" si="929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3264</v>
      </c>
      <c r="AI7309" t="e">
        <v>#N/A</v>
      </c>
    </row>
    <row r="7310" spans="1:35" ht="14.25" hidden="1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2838</v>
      </c>
      <c r="I7310" s="65" t="s">
        <v>2839</v>
      </c>
      <c r="J7310" s="65" t="s">
        <v>2840</v>
      </c>
      <c r="K7310" s="65" t="s">
        <v>32</v>
      </c>
      <c r="L7310" s="65" t="s">
        <v>4438</v>
      </c>
      <c r="M7310" s="65"/>
      <c r="N7310" s="65" t="s">
        <v>3237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8"/>
        <v>27920.799999999999</v>
      </c>
      <c r="X7310" s="13"/>
      <c r="Y7310" s="13">
        <f t="shared" si="927"/>
        <v>0</v>
      </c>
      <c r="Z7310" s="14">
        <f t="shared" si="924"/>
        <v>27920.799999999999</v>
      </c>
      <c r="AA7310" s="13">
        <f t="shared" si="929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3264</v>
      </c>
      <c r="AI7310" t="e">
        <v>#N/A</v>
      </c>
    </row>
    <row r="7311" spans="1:35" ht="14.25" hidden="1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4439</v>
      </c>
      <c r="G7311" s="65" t="s">
        <v>365</v>
      </c>
      <c r="H7311" s="65" t="s">
        <v>36</v>
      </c>
      <c r="I7311" s="65" t="s">
        <v>3710</v>
      </c>
      <c r="J7311" s="65" t="s">
        <v>3323</v>
      </c>
      <c r="K7311" s="65" t="s">
        <v>32</v>
      </c>
      <c r="L7311" s="124"/>
      <c r="M7311" s="65"/>
      <c r="N7311" s="65" t="s">
        <v>4013</v>
      </c>
      <c r="O7311" s="65" t="s">
        <v>80</v>
      </c>
      <c r="P7311" s="10">
        <v>0</v>
      </c>
      <c r="Q7311" s="182"/>
      <c r="R7311" s="65" t="s">
        <v>4440</v>
      </c>
      <c r="S7311" s="124"/>
      <c r="T7311" s="124"/>
      <c r="U7311" s="124"/>
      <c r="V7311" s="124"/>
      <c r="W7311" s="124"/>
      <c r="X7311" s="13">
        <v>138.68</v>
      </c>
      <c r="Y7311" s="13">
        <f t="shared" si="927"/>
        <v>0</v>
      </c>
      <c r="Z7311" s="14">
        <f t="shared" si="924"/>
        <v>138.68</v>
      </c>
      <c r="AA7311" s="124"/>
      <c r="AB7311" s="124"/>
      <c r="AC7311" s="9">
        <v>0.06</v>
      </c>
      <c r="AD7311" s="124"/>
      <c r="AE7311" s="65"/>
      <c r="AF7311" s="124"/>
      <c r="AG7311" s="124"/>
      <c r="AH7311" s="124"/>
      <c r="AI7311" t="e">
        <v>#N/A</v>
      </c>
    </row>
    <row r="7312" spans="1:35" ht="14.25" hidden="1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1676</v>
      </c>
      <c r="F7312" s="65" t="s">
        <v>1677</v>
      </c>
      <c r="G7312" s="65" t="s">
        <v>1676</v>
      </c>
      <c r="H7312" s="65" t="s">
        <v>2838</v>
      </c>
      <c r="I7312" s="65" t="s">
        <v>2839</v>
      </c>
      <c r="J7312" s="65" t="s">
        <v>2840</v>
      </c>
      <c r="K7312" s="65" t="s">
        <v>32</v>
      </c>
      <c r="L7312" s="65"/>
      <c r="M7312" s="65"/>
      <c r="N7312" s="65" t="s">
        <v>4441</v>
      </c>
      <c r="O7312" s="65" t="s">
        <v>80</v>
      </c>
      <c r="P7312" s="10">
        <v>0</v>
      </c>
      <c r="Q7312" s="162"/>
      <c r="R7312" s="65" t="s">
        <v>4440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7"/>
        <v>0</v>
      </c>
      <c r="Z7312" s="14">
        <f t="shared" si="924"/>
        <v>40919.199999999997</v>
      </c>
      <c r="AA7312" s="13">
        <f t="shared" ref="AA7312:AA7318" si="930">U7312-W7312</f>
        <v>0</v>
      </c>
      <c r="AB7312" s="13">
        <f t="shared" ref="AB7312:AB7318" si="931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hidden="1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1564</v>
      </c>
      <c r="F7313" s="65" t="s">
        <v>1564</v>
      </c>
      <c r="G7313" s="65" t="s">
        <v>1564</v>
      </c>
      <c r="H7313" s="65" t="s">
        <v>2838</v>
      </c>
      <c r="I7313" s="65" t="s">
        <v>2839</v>
      </c>
      <c r="J7313" s="65" t="s">
        <v>2840</v>
      </c>
      <c r="K7313" s="65" t="s">
        <v>32</v>
      </c>
      <c r="L7313" s="65" t="s">
        <v>1564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7"/>
        <v>0</v>
      </c>
      <c r="Z7313" s="14">
        <f t="shared" si="924"/>
        <v>100000</v>
      </c>
      <c r="AA7313" s="13">
        <f t="shared" si="930"/>
        <v>1369.8630136986321</v>
      </c>
      <c r="AB7313" s="13">
        <f t="shared" si="931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hidden="1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1536</v>
      </c>
      <c r="F7314" s="65" t="s">
        <v>4392</v>
      </c>
      <c r="G7314" s="65" t="s">
        <v>1536</v>
      </c>
      <c r="H7314" s="65" t="s">
        <v>2838</v>
      </c>
      <c r="I7314" s="65" t="s">
        <v>2839</v>
      </c>
      <c r="J7314" s="65" t="s">
        <v>2840</v>
      </c>
      <c r="K7314" s="65" t="s">
        <v>32</v>
      </c>
      <c r="L7314" s="65" t="s">
        <v>1564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2">S7314+T7314-U7314</f>
        <v>101369.86</v>
      </c>
      <c r="W7314" s="13">
        <f>U7314*(1+AH7314)/(1+AH7314+P7314)</f>
        <v>0</v>
      </c>
      <c r="X7314" s="13"/>
      <c r="Y7314" s="13">
        <f t="shared" si="927"/>
        <v>0</v>
      </c>
      <c r="Z7314" s="14">
        <f t="shared" si="924"/>
        <v>0</v>
      </c>
      <c r="AA7314" s="13">
        <f t="shared" si="930"/>
        <v>0</v>
      </c>
      <c r="AB7314" s="13">
        <f t="shared" si="931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hidden="1" customHeight="1">
      <c r="A7315" s="7">
        <v>43891</v>
      </c>
      <c r="B7315" s="65" t="s">
        <v>32</v>
      </c>
      <c r="C7315" s="65" t="s">
        <v>1516</v>
      </c>
      <c r="D7315" s="65" t="s">
        <v>1554</v>
      </c>
      <c r="E7315" s="65" t="s">
        <v>1588</v>
      </c>
      <c r="F7315" s="65" t="s">
        <v>1588</v>
      </c>
      <c r="G7315" s="65" t="s">
        <v>1588</v>
      </c>
      <c r="H7315" s="65" t="s">
        <v>2838</v>
      </c>
      <c r="I7315" s="65" t="s">
        <v>2839</v>
      </c>
      <c r="J7315" s="65" t="s">
        <v>2840</v>
      </c>
      <c r="K7315" s="65" t="s">
        <v>32</v>
      </c>
      <c r="L7315" s="65" t="s">
        <v>1564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3">S7315+T7315-U7315</f>
        <v>9589.0400000000009</v>
      </c>
      <c r="W7315" s="13">
        <f>U7315*(1+AH7315)/(1+P7315)</f>
        <v>0</v>
      </c>
      <c r="X7315" s="13"/>
      <c r="Y7315" s="13">
        <f t="shared" si="927"/>
        <v>0</v>
      </c>
      <c r="Z7315" s="14">
        <f t="shared" si="924"/>
        <v>0</v>
      </c>
      <c r="AA7315" s="13">
        <f t="shared" si="930"/>
        <v>0</v>
      </c>
      <c r="AB7315" s="13">
        <f t="shared" si="931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hidden="1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1604</v>
      </c>
      <c r="F7316" s="65" t="s">
        <v>1604</v>
      </c>
      <c r="G7316" s="65" t="s">
        <v>1604</v>
      </c>
      <c r="H7316" s="65" t="s">
        <v>2838</v>
      </c>
      <c r="I7316" s="65" t="s">
        <v>2839</v>
      </c>
      <c r="J7316" s="65" t="s">
        <v>2840</v>
      </c>
      <c r="K7316" s="65" t="s">
        <v>32</v>
      </c>
      <c r="L7316" s="65" t="s">
        <v>1564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3"/>
        <v>58767.12</v>
      </c>
      <c r="W7316" s="13">
        <f>U7316*(1+AH7316)/(1+P7316)</f>
        <v>0</v>
      </c>
      <c r="X7316" s="13"/>
      <c r="Y7316" s="13">
        <f t="shared" si="927"/>
        <v>0</v>
      </c>
      <c r="Z7316" s="14">
        <f t="shared" si="924"/>
        <v>0</v>
      </c>
      <c r="AA7316" s="13">
        <f t="shared" si="930"/>
        <v>0</v>
      </c>
      <c r="AB7316" s="13">
        <f t="shared" si="931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hidden="1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1548</v>
      </c>
      <c r="F7317" s="65" t="s">
        <v>1548</v>
      </c>
      <c r="G7317" s="65" t="s">
        <v>1548</v>
      </c>
      <c r="H7317" s="65" t="s">
        <v>2838</v>
      </c>
      <c r="I7317" s="65" t="s">
        <v>2839</v>
      </c>
      <c r="J7317" s="65" t="s">
        <v>2840</v>
      </c>
      <c r="K7317" s="65" t="s">
        <v>32</v>
      </c>
      <c r="L7317" s="65" t="s">
        <v>1564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3"/>
        <v>48287.67</v>
      </c>
      <c r="W7317" s="13">
        <f>U7317*(1+AH7317)/(1+P7317)</f>
        <v>0</v>
      </c>
      <c r="X7317" s="13"/>
      <c r="Y7317" s="13">
        <f t="shared" si="927"/>
        <v>0</v>
      </c>
      <c r="Z7317" s="14">
        <f t="shared" si="924"/>
        <v>0</v>
      </c>
      <c r="AA7317" s="13">
        <f t="shared" si="930"/>
        <v>0</v>
      </c>
      <c r="AB7317" s="13">
        <f t="shared" si="931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hidden="1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2934</v>
      </c>
      <c r="F7318" s="65" t="s">
        <v>2934</v>
      </c>
      <c r="G7318" s="65" t="s">
        <v>2934</v>
      </c>
      <c r="H7318" s="65" t="s">
        <v>2838</v>
      </c>
      <c r="I7318" s="65" t="s">
        <v>2839</v>
      </c>
      <c r="J7318" s="65" t="s">
        <v>2840</v>
      </c>
      <c r="K7318" s="65" t="s">
        <v>32</v>
      </c>
      <c r="L7318" s="65" t="s">
        <v>1564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3"/>
        <v>41139.32</v>
      </c>
      <c r="W7318" s="13">
        <f>U7318*(1+AH7318)/(1+P7318)</f>
        <v>7401.8375886524818</v>
      </c>
      <c r="X7318" s="13"/>
      <c r="Y7318" s="13">
        <f t="shared" si="927"/>
        <v>253.48758865248328</v>
      </c>
      <c r="Z7318" s="14">
        <f t="shared" si="924"/>
        <v>7401.8375886524818</v>
      </c>
      <c r="AA7318" s="13">
        <f t="shared" si="930"/>
        <v>-253.48758865248328</v>
      </c>
      <c r="AB7318" s="13">
        <f t="shared" si="931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hidden="1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3139</v>
      </c>
      <c r="I7319" s="65" t="s">
        <v>1995</v>
      </c>
      <c r="J7319" s="65" t="s">
        <v>4457</v>
      </c>
      <c r="K7319" s="65" t="s">
        <v>32</v>
      </c>
      <c r="L7319" s="65"/>
      <c r="M7319" s="65"/>
      <c r="N7319" s="65" t="s">
        <v>3365</v>
      </c>
      <c r="O7319" s="65" t="s">
        <v>80</v>
      </c>
      <c r="P7319" s="10">
        <v>0</v>
      </c>
      <c r="Q7319" s="162"/>
      <c r="R7319" s="65" t="s">
        <v>4440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7"/>
        <v>0</v>
      </c>
      <c r="Z7319" s="14">
        <f t="shared" si="924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3264</v>
      </c>
      <c r="AI7319" t="e">
        <v>#N/A</v>
      </c>
    </row>
    <row r="7320" spans="1:35" ht="14.25" hidden="1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4440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7"/>
        <v>0</v>
      </c>
      <c r="Z7320" s="14">
        <f t="shared" si="924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hidden="1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3617</v>
      </c>
      <c r="F7321" s="65" t="s">
        <v>3617</v>
      </c>
      <c r="G7321" s="65" t="s">
        <v>3617</v>
      </c>
      <c r="H7321" s="65" t="s">
        <v>1994</v>
      </c>
      <c r="I7321" s="65" t="s">
        <v>1995</v>
      </c>
      <c r="J7321" s="65" t="s">
        <v>1996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4440</v>
      </c>
      <c r="S7321" s="124"/>
      <c r="T7321" s="124"/>
      <c r="U7321" s="124"/>
      <c r="V7321" s="124"/>
      <c r="W7321" s="124"/>
      <c r="X7321" s="13">
        <v>735.99</v>
      </c>
      <c r="Y7321" s="13">
        <f t="shared" si="927"/>
        <v>0</v>
      </c>
      <c r="Z7321" s="14">
        <f t="shared" si="924"/>
        <v>735.99</v>
      </c>
      <c r="AA7321" s="124"/>
      <c r="AB7321" s="124"/>
      <c r="AC7321" s="10">
        <v>0.08</v>
      </c>
      <c r="AD7321" s="124"/>
      <c r="AE7321" s="65"/>
      <c r="AF7321" s="124"/>
      <c r="AG7321" s="124"/>
      <c r="AH7321" s="124"/>
      <c r="AI7321" t="e">
        <v>#N/A</v>
      </c>
    </row>
    <row r="7322" spans="1:35" ht="14.25" hidden="1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4440</v>
      </c>
      <c r="S7322" s="124"/>
      <c r="T7322" s="124"/>
      <c r="U7322" s="124"/>
      <c r="V7322" s="124"/>
      <c r="W7322" s="124"/>
      <c r="X7322" s="13">
        <v>15253.86</v>
      </c>
      <c r="Y7322" s="13">
        <f t="shared" si="927"/>
        <v>0</v>
      </c>
      <c r="Z7322" s="14">
        <f t="shared" si="924"/>
        <v>15253.86</v>
      </c>
      <c r="AA7322" s="124"/>
      <c r="AB7322" s="124"/>
      <c r="AC7322" s="10">
        <v>7.0000000000000007E-2</v>
      </c>
      <c r="AD7322" s="124"/>
      <c r="AE7322" s="65"/>
      <c r="AF7322" s="124"/>
      <c r="AG7322" s="124"/>
      <c r="AH7322" s="124"/>
      <c r="AI7322" t="e">
        <v>#N/A</v>
      </c>
    </row>
    <row r="7323" spans="1:35" ht="14.25" hidden="1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2022</v>
      </c>
      <c r="F7323" s="65" t="s">
        <v>2022</v>
      </c>
      <c r="G7323" s="65" t="s">
        <v>2022</v>
      </c>
      <c r="H7323" s="65" t="s">
        <v>1994</v>
      </c>
      <c r="I7323" s="65" t="s">
        <v>1995</v>
      </c>
      <c r="J7323" s="65" t="s">
        <v>1996</v>
      </c>
      <c r="K7323" s="65" t="s">
        <v>32</v>
      </c>
      <c r="L7323" s="65"/>
      <c r="M7323" s="65"/>
      <c r="N7323" s="65" t="s">
        <v>4013</v>
      </c>
      <c r="O7323" s="65" t="s">
        <v>80</v>
      </c>
      <c r="P7323" s="10">
        <v>0</v>
      </c>
      <c r="Q7323" s="162"/>
      <c r="R7323" s="65" t="s">
        <v>4442</v>
      </c>
      <c r="S7323" s="122"/>
      <c r="T7323" s="13"/>
      <c r="U7323" s="13"/>
      <c r="V7323" s="13"/>
      <c r="W7323" s="13">
        <v>-1228734.44</v>
      </c>
      <c r="X7323" s="13"/>
      <c r="Y7323" s="13">
        <f t="shared" si="927"/>
        <v>0</v>
      </c>
      <c r="Z7323" s="14">
        <f t="shared" si="924"/>
        <v>-1228734.44</v>
      </c>
      <c r="AA7323" s="13">
        <f t="shared" ref="AA7323:AA7324" si="934">U7323-W7323</f>
        <v>1228734.44</v>
      </c>
      <c r="AB7323" s="13">
        <f t="shared" ref="AB7323:AB7324" si="935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hidden="1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2022</v>
      </c>
      <c r="F7324" s="65" t="s">
        <v>2022</v>
      </c>
      <c r="G7324" s="65" t="s">
        <v>2022</v>
      </c>
      <c r="H7324" s="65" t="s">
        <v>36</v>
      </c>
      <c r="I7324" s="65" t="s">
        <v>3710</v>
      </c>
      <c r="J7324" s="65" t="s">
        <v>3323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4442</v>
      </c>
      <c r="S7324" s="122"/>
      <c r="T7324" s="13"/>
      <c r="U7324" s="13"/>
      <c r="V7324" s="13"/>
      <c r="W7324" s="13">
        <v>-1794.39</v>
      </c>
      <c r="X7324" s="13"/>
      <c r="Y7324" s="13">
        <f t="shared" si="927"/>
        <v>0</v>
      </c>
      <c r="Z7324" s="14">
        <f t="shared" si="924"/>
        <v>-1794.39</v>
      </c>
      <c r="AA7324" s="13">
        <f t="shared" si="934"/>
        <v>1794.39</v>
      </c>
      <c r="AB7324" s="13">
        <f t="shared" si="935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hidden="1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4443</v>
      </c>
      <c r="F7325" s="65" t="s">
        <v>1178</v>
      </c>
      <c r="G7325" s="65" t="s">
        <v>312</v>
      </c>
      <c r="H7325" s="65" t="s">
        <v>1994</v>
      </c>
      <c r="I7325" s="65" t="s">
        <v>1995</v>
      </c>
      <c r="J7325" s="65" t="s">
        <v>1996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4440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7"/>
        <v>0</v>
      </c>
      <c r="Z7325" s="14">
        <f t="shared" si="924"/>
        <v>17440.169999999998</v>
      </c>
      <c r="AA7325" s="124"/>
      <c r="AB7325" s="124"/>
      <c r="AC7325" s="10">
        <v>7.0000000000000007E-2</v>
      </c>
      <c r="AD7325" s="124"/>
      <c r="AE7325" s="65"/>
      <c r="AF7325" s="124"/>
      <c r="AG7325" s="124"/>
      <c r="AH7325" s="124"/>
      <c r="AI7325" t="e">
        <v>#N/A</v>
      </c>
    </row>
    <row r="7326" spans="1:35" ht="14.25" hidden="1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4443</v>
      </c>
      <c r="F7326" s="65" t="s">
        <v>1178</v>
      </c>
      <c r="G7326" s="65" t="s">
        <v>312</v>
      </c>
      <c r="H7326" s="65" t="s">
        <v>1994</v>
      </c>
      <c r="I7326" s="65" t="s">
        <v>1995</v>
      </c>
      <c r="J7326" s="65" t="s">
        <v>1996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4440</v>
      </c>
      <c r="S7326" s="124"/>
      <c r="T7326" s="124"/>
      <c r="U7326" s="124"/>
      <c r="V7326" s="124"/>
      <c r="W7326" s="124"/>
      <c r="X7326" s="13">
        <v>1616.47</v>
      </c>
      <c r="Y7326" s="13">
        <f t="shared" si="927"/>
        <v>0</v>
      </c>
      <c r="Z7326" s="14">
        <f t="shared" si="924"/>
        <v>1616.47</v>
      </c>
      <c r="AA7326" s="124"/>
      <c r="AB7326" s="124"/>
      <c r="AC7326" s="10">
        <v>7.0000000000000007E-2</v>
      </c>
      <c r="AD7326" s="124"/>
      <c r="AE7326" s="65"/>
      <c r="AF7326" s="124"/>
      <c r="AG7326" s="124"/>
      <c r="AH7326" s="124"/>
      <c r="AI7326" t="e">
        <v>#N/A</v>
      </c>
    </row>
    <row r="7327" spans="1:35" ht="14.25" hidden="1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4443</v>
      </c>
      <c r="F7327" s="65" t="s">
        <v>1178</v>
      </c>
      <c r="G7327" s="65" t="s">
        <v>312</v>
      </c>
      <c r="H7327" s="65" t="s">
        <v>36</v>
      </c>
      <c r="I7327" s="65" t="s">
        <v>3710</v>
      </c>
      <c r="J7327" s="65" t="s">
        <v>3323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4440</v>
      </c>
      <c r="S7327" s="124"/>
      <c r="T7327" s="124"/>
      <c r="U7327" s="124"/>
      <c r="V7327" s="124"/>
      <c r="W7327" s="124"/>
      <c r="X7327" s="13">
        <v>1385.51</v>
      </c>
      <c r="Y7327" s="13">
        <f t="shared" si="927"/>
        <v>0</v>
      </c>
      <c r="Z7327" s="14">
        <f t="shared" si="924"/>
        <v>1385.51</v>
      </c>
      <c r="AA7327" s="124"/>
      <c r="AB7327" s="124"/>
      <c r="AC7327" s="9">
        <v>4.4999999999999998E-2</v>
      </c>
      <c r="AD7327" s="124"/>
      <c r="AE7327" s="65"/>
      <c r="AF7327" s="124"/>
      <c r="AG7327" s="124"/>
      <c r="AH7327" s="124"/>
      <c r="AI7327" t="e">
        <v>#N/A</v>
      </c>
    </row>
    <row r="7328" spans="1:35" ht="14.25" hidden="1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4443</v>
      </c>
      <c r="F7328" s="65" t="s">
        <v>311</v>
      </c>
      <c r="G7328" s="65" t="s">
        <v>312</v>
      </c>
      <c r="H7328" s="65" t="s">
        <v>1994</v>
      </c>
      <c r="I7328" s="65" t="s">
        <v>1995</v>
      </c>
      <c r="J7328" s="65" t="s">
        <v>1996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4440</v>
      </c>
      <c r="S7328" s="124"/>
      <c r="T7328" s="124"/>
      <c r="U7328" s="124"/>
      <c r="V7328" s="124"/>
      <c r="W7328" s="124"/>
      <c r="X7328" s="13">
        <v>1503.27</v>
      </c>
      <c r="Y7328" s="13">
        <f t="shared" si="927"/>
        <v>0</v>
      </c>
      <c r="Z7328" s="14">
        <f t="shared" si="924"/>
        <v>1503.27</v>
      </c>
      <c r="AA7328" s="124"/>
      <c r="AB7328" s="124"/>
      <c r="AC7328" s="10">
        <v>7.0000000000000007E-2</v>
      </c>
      <c r="AD7328" s="124"/>
      <c r="AE7328" s="65"/>
      <c r="AF7328" s="124"/>
      <c r="AG7328" s="124"/>
      <c r="AH7328" s="124"/>
      <c r="AI7328" t="e">
        <v>#N/A</v>
      </c>
    </row>
    <row r="7329" spans="1:35" ht="14.25" hidden="1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4443</v>
      </c>
      <c r="F7329" s="65" t="s">
        <v>311</v>
      </c>
      <c r="G7329" s="65" t="s">
        <v>312</v>
      </c>
      <c r="H7329" s="65" t="s">
        <v>36</v>
      </c>
      <c r="I7329" s="65" t="s">
        <v>3710</v>
      </c>
      <c r="J7329" s="65" t="s">
        <v>3323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4440</v>
      </c>
      <c r="S7329" s="124"/>
      <c r="T7329" s="124"/>
      <c r="U7329" s="124"/>
      <c r="V7329" s="124"/>
      <c r="W7329" s="124"/>
      <c r="X7329" s="13">
        <v>1000</v>
      </c>
      <c r="Y7329" s="13">
        <f t="shared" si="927"/>
        <v>0</v>
      </c>
      <c r="Z7329" s="14">
        <f t="shared" si="924"/>
        <v>1000</v>
      </c>
      <c r="AA7329" s="124"/>
      <c r="AB7329" s="124"/>
      <c r="AC7329" s="9">
        <v>4.4999999999999998E-2</v>
      </c>
      <c r="AD7329" s="124"/>
      <c r="AE7329" s="65"/>
      <c r="AF7329" s="124"/>
      <c r="AG7329" s="124"/>
      <c r="AH7329" s="124"/>
      <c r="AI7329" t="e">
        <v>#N/A</v>
      </c>
    </row>
    <row r="7330" spans="1:35" ht="14.25" hidden="1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4443</v>
      </c>
      <c r="F7330" s="65" t="s">
        <v>311</v>
      </c>
      <c r="G7330" s="65" t="s">
        <v>312</v>
      </c>
      <c r="H7330" s="65" t="s">
        <v>1994</v>
      </c>
      <c r="I7330" s="65" t="s">
        <v>1995</v>
      </c>
      <c r="J7330" s="65" t="s">
        <v>1996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4440</v>
      </c>
      <c r="S7330" s="124"/>
      <c r="T7330" s="124"/>
      <c r="U7330" s="124"/>
      <c r="V7330" s="124"/>
      <c r="W7330" s="124"/>
      <c r="X7330" s="13">
        <v>169.82</v>
      </c>
      <c r="Y7330" s="13">
        <f t="shared" si="927"/>
        <v>0</v>
      </c>
      <c r="Z7330" s="14">
        <f t="shared" si="924"/>
        <v>169.82</v>
      </c>
      <c r="AA7330" s="124"/>
      <c r="AB7330" s="124"/>
      <c r="AC7330" s="10">
        <v>7.0000000000000007E-2</v>
      </c>
      <c r="AD7330" s="124"/>
      <c r="AE7330" s="65"/>
      <c r="AF7330" s="124"/>
      <c r="AG7330" s="124"/>
      <c r="AH7330" s="124"/>
      <c r="AI7330" t="e">
        <v>#N/A</v>
      </c>
    </row>
    <row r="7331" spans="1:35" ht="14.25" hidden="1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4443</v>
      </c>
      <c r="F7331" s="65" t="s">
        <v>311</v>
      </c>
      <c r="G7331" s="65" t="s">
        <v>312</v>
      </c>
      <c r="H7331" s="65" t="s">
        <v>36</v>
      </c>
      <c r="I7331" s="65" t="s">
        <v>3710</v>
      </c>
      <c r="J7331" s="65" t="s">
        <v>3323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4440</v>
      </c>
      <c r="S7331" s="124"/>
      <c r="T7331" s="124"/>
      <c r="U7331" s="124"/>
      <c r="V7331" s="124"/>
      <c r="W7331" s="124"/>
      <c r="X7331" s="13">
        <v>208</v>
      </c>
      <c r="Y7331" s="13">
        <f t="shared" si="927"/>
        <v>0</v>
      </c>
      <c r="Z7331" s="14">
        <f t="shared" si="924"/>
        <v>208</v>
      </c>
      <c r="AA7331" s="124"/>
      <c r="AB7331" s="124"/>
      <c r="AC7331" s="9">
        <v>4.4999999999999998E-2</v>
      </c>
      <c r="AD7331" s="124"/>
      <c r="AE7331" s="65"/>
      <c r="AF7331" s="124"/>
      <c r="AG7331" s="124"/>
      <c r="AH7331" s="124"/>
      <c r="AI7331" t="e">
        <v>#N/A</v>
      </c>
    </row>
    <row r="7332" spans="1:35" ht="14.25" hidden="1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4443</v>
      </c>
      <c r="F7332" s="65" t="s">
        <v>1178</v>
      </c>
      <c r="G7332" s="65" t="s">
        <v>312</v>
      </c>
      <c r="H7332" s="65" t="s">
        <v>1994</v>
      </c>
      <c r="I7332" s="65" t="s">
        <v>1995</v>
      </c>
      <c r="J7332" s="65" t="s">
        <v>1996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4440</v>
      </c>
      <c r="S7332" s="124"/>
      <c r="T7332" s="124"/>
      <c r="U7332" s="124"/>
      <c r="V7332" s="124"/>
      <c r="W7332" s="124"/>
      <c r="X7332" s="13">
        <v>1901</v>
      </c>
      <c r="Y7332" s="13">
        <f t="shared" si="927"/>
        <v>0</v>
      </c>
      <c r="Z7332" s="14">
        <f t="shared" si="924"/>
        <v>1901</v>
      </c>
      <c r="AA7332" s="124"/>
      <c r="AB7332" s="124"/>
      <c r="AC7332" s="10">
        <v>7.0000000000000007E-2</v>
      </c>
      <c r="AD7332" s="124"/>
      <c r="AE7332" s="65"/>
      <c r="AF7332" s="124"/>
      <c r="AG7332" s="124"/>
      <c r="AH7332" s="124"/>
      <c r="AI7332" t="e">
        <v>#N/A</v>
      </c>
    </row>
    <row r="7333" spans="1:35" ht="14.25" hidden="1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4443</v>
      </c>
      <c r="F7333" s="65" t="s">
        <v>311</v>
      </c>
      <c r="G7333" s="65" t="s">
        <v>312</v>
      </c>
      <c r="H7333" s="65" t="s">
        <v>1994</v>
      </c>
      <c r="I7333" s="65" t="s">
        <v>1995</v>
      </c>
      <c r="J7333" s="65" t="s">
        <v>1996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4440</v>
      </c>
      <c r="S7333" s="124"/>
      <c r="T7333" s="124"/>
      <c r="U7333" s="124"/>
      <c r="V7333" s="124"/>
      <c r="W7333" s="124"/>
      <c r="X7333" s="13">
        <v>962.58</v>
      </c>
      <c r="Y7333" s="13">
        <f t="shared" si="927"/>
        <v>0</v>
      </c>
      <c r="Z7333" s="14">
        <f t="shared" si="924"/>
        <v>962.58</v>
      </c>
      <c r="AA7333" s="124"/>
      <c r="AB7333" s="124"/>
      <c r="AC7333" s="10">
        <v>0.08</v>
      </c>
      <c r="AD7333" s="124"/>
      <c r="AE7333" s="65"/>
      <c r="AF7333" s="124"/>
      <c r="AG7333" s="124"/>
      <c r="AH7333" s="124"/>
      <c r="AI7333" t="e">
        <v>#N/A</v>
      </c>
    </row>
    <row r="7334" spans="1:35" ht="14.25" hidden="1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4443</v>
      </c>
      <c r="F7334" s="65" t="s">
        <v>311</v>
      </c>
      <c r="G7334" s="65" t="s">
        <v>312</v>
      </c>
      <c r="H7334" s="65" t="s">
        <v>1994</v>
      </c>
      <c r="I7334" s="65" t="s">
        <v>1995</v>
      </c>
      <c r="J7334" s="65" t="s">
        <v>1996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4440</v>
      </c>
      <c r="S7334" s="124"/>
      <c r="T7334" s="124"/>
      <c r="U7334" s="124"/>
      <c r="V7334" s="124"/>
      <c r="W7334" s="124"/>
      <c r="X7334" s="13">
        <v>2622.15</v>
      </c>
      <c r="Y7334" s="13">
        <f t="shared" si="927"/>
        <v>0</v>
      </c>
      <c r="Z7334" s="14">
        <f t="shared" si="924"/>
        <v>2622.15</v>
      </c>
      <c r="AA7334" s="124"/>
      <c r="AB7334" s="124"/>
      <c r="AC7334" s="10">
        <v>7.0000000000000007E-2</v>
      </c>
      <c r="AD7334" s="124"/>
      <c r="AE7334" s="65"/>
      <c r="AF7334" s="124"/>
      <c r="AG7334" s="124"/>
      <c r="AH7334" s="124"/>
      <c r="AI7334" t="e">
        <v>#N/A</v>
      </c>
    </row>
    <row r="7335" spans="1:35" ht="14.25" hidden="1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4443</v>
      </c>
      <c r="F7335" s="65" t="s">
        <v>311</v>
      </c>
      <c r="G7335" s="65" t="s">
        <v>312</v>
      </c>
      <c r="H7335" s="65" t="s">
        <v>36</v>
      </c>
      <c r="I7335" s="65" t="s">
        <v>3710</v>
      </c>
      <c r="J7335" s="65" t="s">
        <v>3323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4440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7"/>
        <v>0</v>
      </c>
      <c r="Z7335" s="14">
        <f t="shared" si="924"/>
        <v>2482.4499999999998</v>
      </c>
      <c r="AA7335" s="124"/>
      <c r="AB7335" s="124"/>
      <c r="AC7335" s="9">
        <v>4.4999999999999998E-2</v>
      </c>
      <c r="AD7335" s="124"/>
      <c r="AE7335" s="65"/>
      <c r="AF7335" s="124"/>
      <c r="AG7335" s="124"/>
      <c r="AH7335" s="124"/>
      <c r="AI7335" t="e">
        <v>#N/A</v>
      </c>
    </row>
    <row r="7336" spans="1:35" ht="14.25" hidden="1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4443</v>
      </c>
      <c r="F7336" s="65" t="s">
        <v>1178</v>
      </c>
      <c r="G7336" s="65" t="s">
        <v>312</v>
      </c>
      <c r="H7336" s="65" t="s">
        <v>36</v>
      </c>
      <c r="I7336" s="65" t="s">
        <v>3710</v>
      </c>
      <c r="J7336" s="65" t="s">
        <v>3323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4440</v>
      </c>
      <c r="S7336" s="124"/>
      <c r="T7336" s="124"/>
      <c r="U7336" s="124"/>
      <c r="V7336" s="124"/>
      <c r="W7336" s="124"/>
      <c r="X7336" s="13">
        <v>15323.24</v>
      </c>
      <c r="Y7336" s="13">
        <f t="shared" si="927"/>
        <v>0</v>
      </c>
      <c r="Z7336" s="14">
        <f t="shared" si="924"/>
        <v>15323.24</v>
      </c>
      <c r="AA7336" s="124"/>
      <c r="AB7336" s="124"/>
      <c r="AC7336" s="9">
        <v>4.4999999999999998E-2</v>
      </c>
      <c r="AD7336" s="124"/>
      <c r="AE7336" s="65"/>
      <c r="AF7336" s="124"/>
      <c r="AG7336" s="124"/>
      <c r="AH7336" s="124"/>
      <c r="AI7336" t="e">
        <v>#N/A</v>
      </c>
    </row>
    <row r="7337" spans="1:35" ht="14.25" hidden="1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4443</v>
      </c>
      <c r="F7337" s="65" t="s">
        <v>1178</v>
      </c>
      <c r="G7337" s="65" t="s">
        <v>312</v>
      </c>
      <c r="H7337" s="65" t="s">
        <v>1994</v>
      </c>
      <c r="I7337" s="65" t="s">
        <v>1995</v>
      </c>
      <c r="J7337" s="65" t="s">
        <v>1996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4440</v>
      </c>
      <c r="S7337" s="124"/>
      <c r="T7337" s="124"/>
      <c r="U7337" s="124"/>
      <c r="V7337" s="124"/>
      <c r="W7337" s="124"/>
      <c r="X7337" s="13">
        <v>14290.19</v>
      </c>
      <c r="Y7337" s="13">
        <f t="shared" si="927"/>
        <v>0</v>
      </c>
      <c r="Z7337" s="14">
        <f t="shared" si="924"/>
        <v>14290.19</v>
      </c>
      <c r="AA7337" s="124"/>
      <c r="AB7337" s="124"/>
      <c r="AC7337" s="10">
        <v>7.0000000000000007E-2</v>
      </c>
      <c r="AD7337" s="124"/>
      <c r="AE7337" s="65"/>
      <c r="AF7337" s="124"/>
      <c r="AG7337" s="124"/>
      <c r="AH7337" s="124"/>
      <c r="AI7337" t="e">
        <v>#N/A</v>
      </c>
    </row>
    <row r="7338" spans="1:35" ht="14.25" hidden="1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4443</v>
      </c>
      <c r="F7338" s="65" t="s">
        <v>1178</v>
      </c>
      <c r="G7338" s="65" t="s">
        <v>312</v>
      </c>
      <c r="H7338" s="65" t="s">
        <v>36</v>
      </c>
      <c r="I7338" s="65" t="s">
        <v>3710</v>
      </c>
      <c r="J7338" s="65" t="s">
        <v>3323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4440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7"/>
        <v>0</v>
      </c>
      <c r="Z7338" s="14">
        <f t="shared" si="924"/>
        <v>16546.330000000002</v>
      </c>
      <c r="AA7338" s="124"/>
      <c r="AB7338" s="124"/>
      <c r="AC7338" s="9">
        <v>4.4999999999999998E-2</v>
      </c>
      <c r="AD7338" s="124"/>
      <c r="AE7338" s="65"/>
      <c r="AF7338" s="124"/>
      <c r="AG7338" s="124"/>
      <c r="AH7338" s="124"/>
      <c r="AI7338" t="e">
        <v>#N/A</v>
      </c>
    </row>
    <row r="7339" spans="1:35" ht="14.25" hidden="1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1564</v>
      </c>
      <c r="F7339" s="65" t="s">
        <v>1564</v>
      </c>
      <c r="G7339" s="65" t="s">
        <v>1564</v>
      </c>
      <c r="H7339" s="65" t="s">
        <v>2838</v>
      </c>
      <c r="I7339" s="65" t="s">
        <v>2839</v>
      </c>
      <c r="J7339" s="65" t="s">
        <v>2840</v>
      </c>
      <c r="K7339" s="65" t="s">
        <v>32</v>
      </c>
      <c r="L7339" s="65" t="s">
        <v>1564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6">S7339+T7339-U7339</f>
        <v>64233.403461572612</v>
      </c>
      <c r="W7339" s="13">
        <f>U7339*(1+AH7339)/(1+P7339)</f>
        <v>85323.604790416546</v>
      </c>
      <c r="X7339" s="13"/>
      <c r="Y7339" s="13">
        <f t="shared" si="927"/>
        <v>584.40825198915263</v>
      </c>
      <c r="Z7339" s="14">
        <f t="shared" si="924"/>
        <v>85323.604790416546</v>
      </c>
      <c r="AA7339" s="13">
        <f t="shared" ref="AA7339:AA7340" si="937">U7339-W7339</f>
        <v>-584.40825198915263</v>
      </c>
      <c r="AB7339" s="13">
        <f t="shared" ref="AB7339:AB7340" si="938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hidden="1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1541</v>
      </c>
      <c r="F7340" s="65" t="s">
        <v>1541</v>
      </c>
      <c r="G7340" s="65" t="s">
        <v>1541</v>
      </c>
      <c r="H7340" s="65" t="s">
        <v>2838</v>
      </c>
      <c r="I7340" s="65" t="s">
        <v>2839</v>
      </c>
      <c r="J7340" s="65" t="s">
        <v>2840</v>
      </c>
      <c r="K7340" s="65" t="s">
        <v>32</v>
      </c>
      <c r="L7340" s="65" t="s">
        <v>1564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6"/>
        <v>307494.01999999979</v>
      </c>
      <c r="W7340" s="13">
        <f>U7340*(1+AH7340)/(1+P7340)</f>
        <v>40385.331862069172</v>
      </c>
      <c r="X7340" s="13"/>
      <c r="Y7340" s="13">
        <f t="shared" si="927"/>
        <v>276.61186206896673</v>
      </c>
      <c r="Z7340" s="14">
        <f t="shared" si="924"/>
        <v>40385.331862069172</v>
      </c>
      <c r="AA7340" s="13">
        <f t="shared" si="937"/>
        <v>-276.61186206896673</v>
      </c>
      <c r="AB7340" s="13">
        <f t="shared" si="938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hidden="1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4444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4140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7"/>
        <v>0</v>
      </c>
      <c r="Z7341" s="14">
        <f t="shared" ref="Z7341:Z7350" si="939">W7341+X7341</f>
        <v>40953.360000000001</v>
      </c>
      <c r="AA7341" s="130"/>
      <c r="AB7341" s="130">
        <f>W7341</f>
        <v>40953.360000000001</v>
      </c>
      <c r="AC7341" s="129"/>
      <c r="AD7341" s="130"/>
      <c r="AE7341" s="65" t="s">
        <v>4445</v>
      </c>
      <c r="AF7341" s="128"/>
      <c r="AG7341" s="128" t="s">
        <v>42</v>
      </c>
      <c r="AH7341" s="129" t="s">
        <v>3264</v>
      </c>
      <c r="AI7341" t="e">
        <v>#N/A</v>
      </c>
    </row>
    <row r="7342" spans="1:35" ht="14.25" hidden="1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4444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4141</v>
      </c>
      <c r="R7342" s="128"/>
      <c r="S7342" s="130"/>
      <c r="T7342" s="130"/>
      <c r="U7342" s="130">
        <f t="shared" ref="U7342:U7376" si="940">W7342</f>
        <v>25656.9</v>
      </c>
      <c r="V7342" s="130"/>
      <c r="W7342" s="130">
        <v>25656.9</v>
      </c>
      <c r="X7342" s="130"/>
      <c r="Y7342" s="13">
        <f t="shared" si="927"/>
        <v>0</v>
      </c>
      <c r="Z7342" s="14">
        <f t="shared" si="939"/>
        <v>25656.9</v>
      </c>
      <c r="AA7342" s="130"/>
      <c r="AB7342" s="130">
        <f t="shared" ref="AB7342:AB7376" si="941">W7342</f>
        <v>25656.9</v>
      </c>
      <c r="AC7342" s="129"/>
      <c r="AD7342" s="130"/>
      <c r="AE7342" s="65" t="s">
        <v>4445</v>
      </c>
      <c r="AF7342" s="128"/>
      <c r="AG7342" s="128" t="s">
        <v>42</v>
      </c>
      <c r="AH7342" s="129" t="s">
        <v>3264</v>
      </c>
      <c r="AI7342" t="e">
        <v>#N/A</v>
      </c>
    </row>
    <row r="7343" spans="1:35" ht="14.25" hidden="1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4444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4142</v>
      </c>
      <c r="R7343" s="128"/>
      <c r="S7343" s="130"/>
      <c r="T7343" s="130"/>
      <c r="U7343" s="130">
        <f t="shared" si="940"/>
        <v>53327.029411764714</v>
      </c>
      <c r="V7343" s="130"/>
      <c r="W7343" s="130">
        <v>53327.029411764714</v>
      </c>
      <c r="X7343" s="130"/>
      <c r="Y7343" s="13">
        <f t="shared" si="927"/>
        <v>0</v>
      </c>
      <c r="Z7343" s="14">
        <f t="shared" si="939"/>
        <v>53327.029411764714</v>
      </c>
      <c r="AA7343" s="130"/>
      <c r="AB7343" s="130">
        <f t="shared" si="941"/>
        <v>53327.029411764714</v>
      </c>
      <c r="AC7343" s="129"/>
      <c r="AD7343" s="130"/>
      <c r="AE7343" s="65" t="s">
        <v>4445</v>
      </c>
      <c r="AF7343" s="128"/>
      <c r="AG7343" s="128" t="s">
        <v>42</v>
      </c>
      <c r="AH7343" s="129" t="s">
        <v>3264</v>
      </c>
      <c r="AI7343" t="e">
        <v>#N/A</v>
      </c>
    </row>
    <row r="7344" spans="1:35" ht="14.25" hidden="1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4444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4143</v>
      </c>
      <c r="R7344" s="128"/>
      <c r="S7344" s="130"/>
      <c r="T7344" s="130"/>
      <c r="U7344" s="130">
        <f t="shared" si="940"/>
        <v>75424.38</v>
      </c>
      <c r="V7344" s="130"/>
      <c r="W7344" s="130">
        <v>75424.38</v>
      </c>
      <c r="X7344" s="130"/>
      <c r="Y7344" s="13">
        <f t="shared" si="927"/>
        <v>0</v>
      </c>
      <c r="Z7344" s="14">
        <f t="shared" si="939"/>
        <v>75424.38</v>
      </c>
      <c r="AA7344" s="130"/>
      <c r="AB7344" s="130">
        <f t="shared" si="941"/>
        <v>75424.38</v>
      </c>
      <c r="AC7344" s="129"/>
      <c r="AD7344" s="130"/>
      <c r="AE7344" s="65" t="s">
        <v>4445</v>
      </c>
      <c r="AF7344" s="128"/>
      <c r="AG7344" s="128" t="s">
        <v>42</v>
      </c>
      <c r="AH7344" s="129" t="s">
        <v>3264</v>
      </c>
      <c r="AI7344" t="e">
        <v>#N/A</v>
      </c>
    </row>
    <row r="7345" spans="1:35" ht="14.25" hidden="1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4444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4144</v>
      </c>
      <c r="R7345" s="128"/>
      <c r="S7345" s="130"/>
      <c r="T7345" s="130"/>
      <c r="U7345" s="130">
        <f t="shared" si="940"/>
        <v>87677.15</v>
      </c>
      <c r="V7345" s="130"/>
      <c r="W7345" s="130">
        <v>87677.15</v>
      </c>
      <c r="X7345" s="130"/>
      <c r="Y7345" s="13">
        <f t="shared" si="927"/>
        <v>0</v>
      </c>
      <c r="Z7345" s="14">
        <f t="shared" si="939"/>
        <v>87677.15</v>
      </c>
      <c r="AA7345" s="130"/>
      <c r="AB7345" s="130">
        <f t="shared" si="941"/>
        <v>87677.15</v>
      </c>
      <c r="AC7345" s="129"/>
      <c r="AD7345" s="130"/>
      <c r="AE7345" s="65" t="s">
        <v>4445</v>
      </c>
      <c r="AF7345" s="128"/>
      <c r="AG7345" s="128" t="s">
        <v>42</v>
      </c>
      <c r="AH7345" s="129" t="s">
        <v>3264</v>
      </c>
      <c r="AI7345" t="e">
        <v>#N/A</v>
      </c>
    </row>
    <row r="7346" spans="1:35" ht="14.25" hidden="1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4444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4145</v>
      </c>
      <c r="R7346" s="128"/>
      <c r="S7346" s="130"/>
      <c r="T7346" s="130"/>
      <c r="U7346" s="130">
        <f t="shared" si="940"/>
        <v>599638.6</v>
      </c>
      <c r="V7346" s="130"/>
      <c r="W7346" s="130">
        <v>599638.6</v>
      </c>
      <c r="X7346" s="130"/>
      <c r="Y7346" s="13">
        <f t="shared" si="927"/>
        <v>0</v>
      </c>
      <c r="Z7346" s="14">
        <f t="shared" si="939"/>
        <v>599638.6</v>
      </c>
      <c r="AA7346" s="130"/>
      <c r="AB7346" s="130">
        <f t="shared" si="941"/>
        <v>599638.6</v>
      </c>
      <c r="AC7346" s="129"/>
      <c r="AD7346" s="130"/>
      <c r="AE7346" s="65" t="s">
        <v>4445</v>
      </c>
      <c r="AF7346" s="128"/>
      <c r="AG7346" s="128" t="s">
        <v>42</v>
      </c>
      <c r="AH7346" s="129" t="s">
        <v>3264</v>
      </c>
      <c r="AI7346" t="e">
        <v>#N/A</v>
      </c>
    </row>
    <row r="7347" spans="1:35" ht="14.25" hidden="1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4444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4146</v>
      </c>
      <c r="R7347" s="128"/>
      <c r="S7347" s="130"/>
      <c r="T7347" s="130"/>
      <c r="U7347" s="130">
        <f t="shared" si="940"/>
        <v>50578.35</v>
      </c>
      <c r="V7347" s="130"/>
      <c r="W7347" s="130">
        <v>50578.35</v>
      </c>
      <c r="X7347" s="130"/>
      <c r="Y7347" s="13">
        <f t="shared" si="927"/>
        <v>0</v>
      </c>
      <c r="Z7347" s="14">
        <f t="shared" si="939"/>
        <v>50578.35</v>
      </c>
      <c r="AA7347" s="130"/>
      <c r="AB7347" s="130">
        <f t="shared" si="941"/>
        <v>50578.35</v>
      </c>
      <c r="AC7347" s="129"/>
      <c r="AD7347" s="130"/>
      <c r="AE7347" s="65" t="s">
        <v>4445</v>
      </c>
      <c r="AF7347" s="128"/>
      <c r="AG7347" s="128" t="s">
        <v>42</v>
      </c>
      <c r="AH7347" s="129" t="s">
        <v>3264</v>
      </c>
      <c r="AI7347" t="e">
        <v>#N/A</v>
      </c>
    </row>
    <row r="7348" spans="1:35" ht="14.25" hidden="1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4444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4147</v>
      </c>
      <c r="R7348" s="128"/>
      <c r="S7348" s="130"/>
      <c r="T7348" s="130"/>
      <c r="U7348" s="130">
        <f t="shared" si="940"/>
        <v>91200.65</v>
      </c>
      <c r="V7348" s="130"/>
      <c r="W7348" s="130">
        <v>91200.65</v>
      </c>
      <c r="X7348" s="130"/>
      <c r="Y7348" s="13">
        <f t="shared" si="927"/>
        <v>0</v>
      </c>
      <c r="Z7348" s="14">
        <f t="shared" si="939"/>
        <v>91200.65</v>
      </c>
      <c r="AA7348" s="130"/>
      <c r="AB7348" s="130">
        <f t="shared" si="941"/>
        <v>91200.65</v>
      </c>
      <c r="AC7348" s="129"/>
      <c r="AD7348" s="130"/>
      <c r="AE7348" s="65" t="s">
        <v>4445</v>
      </c>
      <c r="AF7348" s="128"/>
      <c r="AG7348" s="128" t="s">
        <v>42</v>
      </c>
      <c r="AH7348" s="129" t="s">
        <v>3264</v>
      </c>
      <c r="AI7348" t="e">
        <v>#N/A</v>
      </c>
    </row>
    <row r="7349" spans="1:35" ht="14.25" hidden="1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4444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4148</v>
      </c>
      <c r="R7349" s="128"/>
      <c r="S7349" s="130"/>
      <c r="T7349" s="130"/>
      <c r="U7349" s="130">
        <f t="shared" si="940"/>
        <v>63250.2</v>
      </c>
      <c r="V7349" s="130"/>
      <c r="W7349" s="130">
        <v>63250.2</v>
      </c>
      <c r="X7349" s="130"/>
      <c r="Y7349" s="13">
        <f t="shared" si="927"/>
        <v>0</v>
      </c>
      <c r="Z7349" s="14">
        <f t="shared" si="939"/>
        <v>63250.2</v>
      </c>
      <c r="AA7349" s="130"/>
      <c r="AB7349" s="130">
        <f t="shared" si="941"/>
        <v>63250.2</v>
      </c>
      <c r="AC7349" s="129"/>
      <c r="AD7349" s="130"/>
      <c r="AE7349" s="65" t="s">
        <v>4445</v>
      </c>
      <c r="AF7349" s="128"/>
      <c r="AG7349" s="128" t="s">
        <v>42</v>
      </c>
      <c r="AH7349" s="129" t="s">
        <v>3264</v>
      </c>
      <c r="AI7349" t="e">
        <v>#N/A</v>
      </c>
    </row>
    <row r="7350" spans="1:35" ht="14.25" hidden="1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4444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4149</v>
      </c>
      <c r="R7350" s="128"/>
      <c r="S7350" s="130"/>
      <c r="T7350" s="130"/>
      <c r="U7350" s="130">
        <f t="shared" si="940"/>
        <v>168260</v>
      </c>
      <c r="V7350" s="130"/>
      <c r="W7350" s="130">
        <v>168260</v>
      </c>
      <c r="X7350" s="130"/>
      <c r="Y7350" s="13">
        <f t="shared" si="927"/>
        <v>0</v>
      </c>
      <c r="Z7350" s="14">
        <f t="shared" si="939"/>
        <v>168260</v>
      </c>
      <c r="AA7350" s="130"/>
      <c r="AB7350" s="130">
        <f t="shared" si="941"/>
        <v>168260</v>
      </c>
      <c r="AC7350" s="129"/>
      <c r="AD7350" s="130"/>
      <c r="AE7350" s="65" t="s">
        <v>4445</v>
      </c>
      <c r="AF7350" s="128"/>
      <c r="AG7350" s="128" t="s">
        <v>42</v>
      </c>
      <c r="AH7350" s="129" t="s">
        <v>3264</v>
      </c>
      <c r="AI7350" t="e">
        <v>#N/A</v>
      </c>
    </row>
    <row r="7351" spans="1:35" ht="14.25" hidden="1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4010</v>
      </c>
      <c r="F7351" s="128" t="s">
        <v>4010</v>
      </c>
      <c r="G7351" s="8" t="s">
        <v>955</v>
      </c>
      <c r="H7351" s="128" t="s">
        <v>4444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4151</v>
      </c>
      <c r="R7351" s="128"/>
      <c r="S7351" s="130"/>
      <c r="T7351" s="130"/>
      <c r="U7351" s="130">
        <f t="shared" si="940"/>
        <v>22848.039215686273</v>
      </c>
      <c r="V7351" s="130"/>
      <c r="W7351" s="130">
        <v>22848.039215686273</v>
      </c>
      <c r="X7351" s="130"/>
      <c r="Y7351" s="13">
        <f t="shared" si="927"/>
        <v>0</v>
      </c>
      <c r="Z7351" s="14"/>
      <c r="AA7351" s="130"/>
      <c r="AB7351" s="130">
        <f t="shared" si="941"/>
        <v>22848.039215686273</v>
      </c>
      <c r="AC7351" s="129"/>
      <c r="AD7351" s="130"/>
      <c r="AE7351" s="65" t="s">
        <v>4445</v>
      </c>
      <c r="AF7351" s="128"/>
      <c r="AG7351" s="128" t="s">
        <v>51</v>
      </c>
      <c r="AH7351" s="129" t="s">
        <v>3264</v>
      </c>
      <c r="AI7351">
        <v>88</v>
      </c>
    </row>
    <row r="7352" spans="1:35" ht="14.25" hidden="1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4444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4153</v>
      </c>
      <c r="R7352" s="128"/>
      <c r="S7352" s="130"/>
      <c r="T7352" s="130"/>
      <c r="U7352" s="130">
        <f t="shared" si="940"/>
        <v>93041.29</v>
      </c>
      <c r="V7352" s="130"/>
      <c r="W7352" s="130">
        <v>93041.29</v>
      </c>
      <c r="X7352" s="130"/>
      <c r="Y7352" s="13">
        <f t="shared" si="927"/>
        <v>0</v>
      </c>
      <c r="Z7352" s="14">
        <f t="shared" ref="Z7352:Z7362" si="942">W7352+X7352</f>
        <v>93041.29</v>
      </c>
      <c r="AA7352" s="130"/>
      <c r="AB7352" s="130">
        <f t="shared" si="941"/>
        <v>93041.29</v>
      </c>
      <c r="AC7352" s="129"/>
      <c r="AD7352" s="130"/>
      <c r="AE7352" s="65" t="s">
        <v>4445</v>
      </c>
      <c r="AF7352" s="128"/>
      <c r="AG7352" s="128" t="s">
        <v>42</v>
      </c>
      <c r="AH7352" s="129" t="s">
        <v>3264</v>
      </c>
      <c r="AI7352" t="e">
        <v>#N/A</v>
      </c>
    </row>
    <row r="7353" spans="1:35" ht="14.25" hidden="1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4444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4155</v>
      </c>
      <c r="R7353" s="128"/>
      <c r="S7353" s="130"/>
      <c r="T7353" s="130"/>
      <c r="U7353" s="130">
        <f t="shared" si="940"/>
        <v>1255.2400000000002</v>
      </c>
      <c r="V7353" s="130"/>
      <c r="W7353" s="130">
        <v>1255.2400000000002</v>
      </c>
      <c r="X7353" s="130"/>
      <c r="Y7353" s="13">
        <f t="shared" si="927"/>
        <v>0</v>
      </c>
      <c r="Z7353" s="14">
        <f t="shared" si="942"/>
        <v>1255.2400000000002</v>
      </c>
      <c r="AA7353" s="130"/>
      <c r="AB7353" s="130">
        <f t="shared" si="941"/>
        <v>1255.2400000000002</v>
      </c>
      <c r="AC7353" s="129"/>
      <c r="AD7353" s="130"/>
      <c r="AE7353" s="65" t="s">
        <v>4445</v>
      </c>
      <c r="AF7353" s="128"/>
      <c r="AG7353" s="128" t="s">
        <v>42</v>
      </c>
      <c r="AH7353" s="129" t="s">
        <v>3264</v>
      </c>
      <c r="AI7353" t="e">
        <v>#N/A</v>
      </c>
    </row>
    <row r="7354" spans="1:35" ht="14.25" hidden="1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4156</v>
      </c>
      <c r="F7354" s="128" t="s">
        <v>4156</v>
      </c>
      <c r="G7354" s="128" t="s">
        <v>4156</v>
      </c>
      <c r="H7354" s="128" t="s">
        <v>4444</v>
      </c>
      <c r="I7354" s="65" t="s">
        <v>106</v>
      </c>
      <c r="J7354" s="65" t="s">
        <v>76</v>
      </c>
      <c r="K7354" s="65" t="s">
        <v>32</v>
      </c>
      <c r="L7354" s="128" t="s">
        <v>4158</v>
      </c>
      <c r="M7354" s="128"/>
      <c r="N7354" s="128" t="s">
        <v>40</v>
      </c>
      <c r="O7354" s="128" t="s">
        <v>80</v>
      </c>
      <c r="P7354" s="129">
        <v>0</v>
      </c>
      <c r="Q7354" s="183" t="s">
        <v>4159</v>
      </c>
      <c r="R7354" s="128"/>
      <c r="S7354" s="130"/>
      <c r="T7354" s="130"/>
      <c r="U7354" s="130">
        <f t="shared" si="940"/>
        <v>7826</v>
      </c>
      <c r="V7354" s="130"/>
      <c r="W7354" s="130">
        <v>7826</v>
      </c>
      <c r="X7354" s="130"/>
      <c r="Y7354" s="13">
        <f t="shared" si="927"/>
        <v>0</v>
      </c>
      <c r="Z7354" s="14">
        <f t="shared" si="942"/>
        <v>7826</v>
      </c>
      <c r="AA7354" s="130"/>
      <c r="AB7354" s="130">
        <f t="shared" si="941"/>
        <v>7826</v>
      </c>
      <c r="AC7354" s="129"/>
      <c r="AD7354" s="130"/>
      <c r="AE7354" s="65" t="s">
        <v>4445</v>
      </c>
      <c r="AF7354" s="128"/>
      <c r="AG7354" s="128" t="s">
        <v>51</v>
      </c>
      <c r="AH7354" s="129" t="s">
        <v>3264</v>
      </c>
      <c r="AI7354" t="e">
        <v>#N/A</v>
      </c>
    </row>
    <row r="7355" spans="1:35" ht="14.25" hidden="1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4444</v>
      </c>
      <c r="I7355" s="65" t="s">
        <v>106</v>
      </c>
      <c r="J7355" s="65" t="s">
        <v>76</v>
      </c>
      <c r="K7355" s="65" t="s">
        <v>32</v>
      </c>
      <c r="L7355" s="128" t="s">
        <v>1826</v>
      </c>
      <c r="M7355" s="128"/>
      <c r="N7355" s="128" t="s">
        <v>40</v>
      </c>
      <c r="O7355" s="128" t="s">
        <v>80</v>
      </c>
      <c r="P7355" s="129">
        <v>0</v>
      </c>
      <c r="Q7355" s="183" t="s">
        <v>4160</v>
      </c>
      <c r="R7355" s="128"/>
      <c r="S7355" s="130"/>
      <c r="T7355" s="130"/>
      <c r="U7355" s="130">
        <f t="shared" si="940"/>
        <v>60896.558823529405</v>
      </c>
      <c r="V7355" s="130"/>
      <c r="W7355" s="130">
        <v>60896.558823529405</v>
      </c>
      <c r="X7355" s="130"/>
      <c r="Y7355" s="13">
        <f t="shared" si="927"/>
        <v>0</v>
      </c>
      <c r="Z7355" s="14">
        <f t="shared" si="942"/>
        <v>60896.558823529405</v>
      </c>
      <c r="AA7355" s="130"/>
      <c r="AB7355" s="130">
        <f t="shared" si="941"/>
        <v>60896.558823529405</v>
      </c>
      <c r="AC7355" s="129"/>
      <c r="AD7355" s="130"/>
      <c r="AE7355" s="65" t="s">
        <v>4445</v>
      </c>
      <c r="AF7355" s="128"/>
      <c r="AG7355" s="128" t="s">
        <v>51</v>
      </c>
      <c r="AH7355" s="129" t="s">
        <v>3264</v>
      </c>
      <c r="AI7355" t="e">
        <v>#N/A</v>
      </c>
    </row>
    <row r="7356" spans="1:35" ht="14.25" hidden="1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4444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4161</v>
      </c>
      <c r="R7356" s="128"/>
      <c r="S7356" s="130"/>
      <c r="T7356" s="130"/>
      <c r="U7356" s="130">
        <f t="shared" si="940"/>
        <v>232541.9</v>
      </c>
      <c r="V7356" s="130"/>
      <c r="W7356" s="130">
        <v>232541.9</v>
      </c>
      <c r="X7356" s="130"/>
      <c r="Y7356" s="13">
        <f t="shared" si="927"/>
        <v>0</v>
      </c>
      <c r="Z7356" s="14">
        <f t="shared" si="942"/>
        <v>232541.9</v>
      </c>
      <c r="AA7356" s="130"/>
      <c r="AB7356" s="130">
        <f t="shared" si="941"/>
        <v>232541.9</v>
      </c>
      <c r="AC7356" s="129"/>
      <c r="AD7356" s="130"/>
      <c r="AE7356" s="65" t="s">
        <v>4445</v>
      </c>
      <c r="AF7356" s="128"/>
      <c r="AG7356" s="128" t="s">
        <v>42</v>
      </c>
      <c r="AH7356" s="129" t="s">
        <v>3264</v>
      </c>
      <c r="AI7356" t="e">
        <v>#N/A</v>
      </c>
    </row>
    <row r="7357" spans="1:35" ht="14.25" hidden="1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4444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4162</v>
      </c>
      <c r="R7357" s="128"/>
      <c r="S7357" s="130"/>
      <c r="T7357" s="130"/>
      <c r="U7357" s="130">
        <f t="shared" si="940"/>
        <v>90755.4</v>
      </c>
      <c r="V7357" s="130"/>
      <c r="W7357" s="130">
        <v>90755.4</v>
      </c>
      <c r="X7357" s="130"/>
      <c r="Y7357" s="13">
        <f t="shared" si="927"/>
        <v>0</v>
      </c>
      <c r="Z7357" s="14">
        <f t="shared" si="942"/>
        <v>90755.4</v>
      </c>
      <c r="AA7357" s="130"/>
      <c r="AB7357" s="130">
        <f t="shared" si="941"/>
        <v>90755.4</v>
      </c>
      <c r="AC7357" s="129"/>
      <c r="AD7357" s="130"/>
      <c r="AE7357" s="65" t="s">
        <v>4445</v>
      </c>
      <c r="AF7357" s="128"/>
      <c r="AG7357" s="128" t="s">
        <v>42</v>
      </c>
      <c r="AH7357" s="129" t="s">
        <v>3264</v>
      </c>
      <c r="AI7357" t="e">
        <v>#N/A</v>
      </c>
    </row>
    <row r="7358" spans="1:35" ht="14.25" hidden="1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4444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4163</v>
      </c>
      <c r="R7358" s="128"/>
      <c r="S7358" s="130"/>
      <c r="T7358" s="130"/>
      <c r="U7358" s="130">
        <f t="shared" si="940"/>
        <v>107427.4</v>
      </c>
      <c r="V7358" s="130"/>
      <c r="W7358" s="130">
        <v>107427.4</v>
      </c>
      <c r="X7358" s="130"/>
      <c r="Y7358" s="13">
        <f t="shared" si="927"/>
        <v>0</v>
      </c>
      <c r="Z7358" s="14">
        <f t="shared" si="942"/>
        <v>107427.4</v>
      </c>
      <c r="AA7358" s="130"/>
      <c r="AB7358" s="130">
        <f t="shared" si="941"/>
        <v>107427.4</v>
      </c>
      <c r="AC7358" s="129"/>
      <c r="AD7358" s="130"/>
      <c r="AE7358" s="65" t="s">
        <v>4445</v>
      </c>
      <c r="AF7358" s="128"/>
      <c r="AG7358" s="128" t="s">
        <v>42</v>
      </c>
      <c r="AH7358" s="129" t="s">
        <v>3264</v>
      </c>
      <c r="AI7358" t="e">
        <v>#N/A</v>
      </c>
    </row>
    <row r="7359" spans="1:35" ht="14.25" hidden="1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4444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4165</v>
      </c>
      <c r="R7359" s="128"/>
      <c r="S7359" s="130"/>
      <c r="T7359" s="130"/>
      <c r="U7359" s="130">
        <f t="shared" si="940"/>
        <v>3988.3238095238107</v>
      </c>
      <c r="V7359" s="130"/>
      <c r="W7359" s="130">
        <v>3988.3238095238107</v>
      </c>
      <c r="X7359" s="130"/>
      <c r="Y7359" s="13">
        <f t="shared" si="927"/>
        <v>0</v>
      </c>
      <c r="Z7359" s="14">
        <f t="shared" si="942"/>
        <v>3988.3238095238107</v>
      </c>
      <c r="AA7359" s="130"/>
      <c r="AB7359" s="130">
        <f t="shared" si="941"/>
        <v>3988.3238095238107</v>
      </c>
      <c r="AC7359" s="129"/>
      <c r="AD7359" s="130"/>
      <c r="AE7359" s="65" t="s">
        <v>4445</v>
      </c>
      <c r="AF7359" s="128"/>
      <c r="AG7359" s="128" t="s">
        <v>42</v>
      </c>
      <c r="AH7359" s="129" t="s">
        <v>3264</v>
      </c>
      <c r="AI7359" t="e">
        <v>#N/A</v>
      </c>
    </row>
    <row r="7360" spans="1:35" ht="14.25" hidden="1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4444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4167</v>
      </c>
      <c r="R7360" s="128"/>
      <c r="S7360" s="130"/>
      <c r="T7360" s="130"/>
      <c r="U7360" s="130">
        <f t="shared" si="940"/>
        <v>57807.199999999997</v>
      </c>
      <c r="V7360" s="130"/>
      <c r="W7360" s="130">
        <v>57807.199999999997</v>
      </c>
      <c r="X7360" s="130"/>
      <c r="Y7360" s="13">
        <f t="shared" si="927"/>
        <v>0</v>
      </c>
      <c r="Z7360" s="14">
        <f t="shared" si="942"/>
        <v>57807.199999999997</v>
      </c>
      <c r="AA7360" s="130"/>
      <c r="AB7360" s="130">
        <f t="shared" si="941"/>
        <v>57807.199999999997</v>
      </c>
      <c r="AC7360" s="129"/>
      <c r="AD7360" s="130"/>
      <c r="AE7360" s="65" t="s">
        <v>4445</v>
      </c>
      <c r="AF7360" s="128"/>
      <c r="AG7360" s="128" t="s">
        <v>42</v>
      </c>
      <c r="AH7360" s="129" t="s">
        <v>3264</v>
      </c>
      <c r="AI7360" t="e">
        <v>#N/A</v>
      </c>
    </row>
    <row r="7361" spans="1:35" ht="14.25" hidden="1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4444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4168</v>
      </c>
      <c r="R7361" s="128"/>
      <c r="S7361" s="130"/>
      <c r="T7361" s="130"/>
      <c r="U7361" s="130">
        <f t="shared" si="940"/>
        <v>118147.1</v>
      </c>
      <c r="V7361" s="130"/>
      <c r="W7361" s="130">
        <v>118147.1</v>
      </c>
      <c r="X7361" s="130"/>
      <c r="Y7361" s="13">
        <f t="shared" si="927"/>
        <v>0</v>
      </c>
      <c r="Z7361" s="14">
        <f t="shared" si="942"/>
        <v>118147.1</v>
      </c>
      <c r="AA7361" s="130"/>
      <c r="AB7361" s="130">
        <f t="shared" si="941"/>
        <v>118147.1</v>
      </c>
      <c r="AC7361" s="129"/>
      <c r="AD7361" s="130"/>
      <c r="AE7361" s="65" t="s">
        <v>4445</v>
      </c>
      <c r="AF7361" s="128"/>
      <c r="AG7361" s="128" t="s">
        <v>42</v>
      </c>
      <c r="AH7361" s="129" t="s">
        <v>3264</v>
      </c>
      <c r="AI7361" t="e">
        <v>#N/A</v>
      </c>
    </row>
    <row r="7362" spans="1:35" ht="14.25" hidden="1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3506</v>
      </c>
      <c r="F7362" s="128" t="s">
        <v>3506</v>
      </c>
      <c r="G7362" s="128" t="s">
        <v>3506</v>
      </c>
      <c r="H7362" s="128" t="s">
        <v>4444</v>
      </c>
      <c r="I7362" s="65" t="s">
        <v>106</v>
      </c>
      <c r="J7362" s="65" t="s">
        <v>76</v>
      </c>
      <c r="K7362" s="65" t="s">
        <v>32</v>
      </c>
      <c r="L7362" s="128" t="s">
        <v>3507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0"/>
        <v>646.6</v>
      </c>
      <c r="V7362" s="130"/>
      <c r="W7362" s="130">
        <v>646.6</v>
      </c>
      <c r="X7362" s="130"/>
      <c r="Y7362" s="13">
        <f t="shared" si="927"/>
        <v>0</v>
      </c>
      <c r="Z7362" s="14">
        <f t="shared" si="942"/>
        <v>646.6</v>
      </c>
      <c r="AA7362" s="130"/>
      <c r="AB7362" s="130">
        <f t="shared" si="941"/>
        <v>646.6</v>
      </c>
      <c r="AC7362" s="129"/>
      <c r="AD7362" s="130"/>
      <c r="AE7362" s="65" t="s">
        <v>4445</v>
      </c>
      <c r="AF7362" s="128"/>
      <c r="AG7362" s="128" t="s">
        <v>51</v>
      </c>
      <c r="AH7362" s="129" t="s">
        <v>3264</v>
      </c>
      <c r="AI7362" t="e">
        <v>#N/A</v>
      </c>
    </row>
    <row r="7363" spans="1:35" ht="14.25" hidden="1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4010</v>
      </c>
      <c r="G7363" s="8" t="s">
        <v>955</v>
      </c>
      <c r="H7363" s="128" t="s">
        <v>4444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0"/>
        <v>1966.8627450980391</v>
      </c>
      <c r="V7363" s="130"/>
      <c r="W7363" s="130">
        <v>1966.8627450980391</v>
      </c>
      <c r="X7363" s="130"/>
      <c r="Y7363" s="13">
        <f t="shared" ref="Y7363:Y7426" si="943">IF(W7363-AB7363&lt;=0,0,IF(O7363="返现",MAX(W7363-AA7363-AB7363,0),MAX(W7363-AB7363,0)))</f>
        <v>0</v>
      </c>
      <c r="Z7363" s="14"/>
      <c r="AA7363" s="130"/>
      <c r="AB7363" s="130">
        <f t="shared" si="941"/>
        <v>1966.8627450980391</v>
      </c>
      <c r="AC7363" s="129"/>
      <c r="AD7363" s="130"/>
      <c r="AE7363" s="65" t="s">
        <v>4445</v>
      </c>
      <c r="AF7363" s="128"/>
      <c r="AG7363" s="128" t="s">
        <v>51</v>
      </c>
      <c r="AH7363" s="129" t="s">
        <v>3264</v>
      </c>
      <c r="AI7363">
        <v>88</v>
      </c>
    </row>
    <row r="7364" spans="1:35" ht="14.25" hidden="1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4444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0"/>
        <v>20944.88</v>
      </c>
      <c r="V7364" s="130"/>
      <c r="W7364" s="130">
        <v>20944.88</v>
      </c>
      <c r="X7364" s="130"/>
      <c r="Y7364" s="13">
        <f t="shared" si="943"/>
        <v>0</v>
      </c>
      <c r="Z7364" s="14">
        <f t="shared" ref="Z7364:Z7393" si="944">W7364+X7364</f>
        <v>20944.88</v>
      </c>
      <c r="AA7364" s="130"/>
      <c r="AB7364" s="130">
        <f t="shared" si="941"/>
        <v>20944.88</v>
      </c>
      <c r="AC7364" s="129"/>
      <c r="AD7364" s="130"/>
      <c r="AE7364" s="65" t="s">
        <v>4445</v>
      </c>
      <c r="AF7364" s="128"/>
      <c r="AG7364" s="128" t="s">
        <v>42</v>
      </c>
      <c r="AH7364" s="129" t="s">
        <v>3264</v>
      </c>
      <c r="AI7364" t="e">
        <v>#N/A</v>
      </c>
    </row>
    <row r="7365" spans="1:35" ht="14.25" hidden="1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4444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0"/>
        <v>21006.152380952379</v>
      </c>
      <c r="V7365" s="130"/>
      <c r="W7365" s="130">
        <v>21006.152380952379</v>
      </c>
      <c r="X7365" s="130"/>
      <c r="Y7365" s="13">
        <f t="shared" si="943"/>
        <v>0</v>
      </c>
      <c r="Z7365" s="14">
        <f t="shared" si="944"/>
        <v>21006.152380952379</v>
      </c>
      <c r="AA7365" s="130"/>
      <c r="AB7365" s="130">
        <f t="shared" si="941"/>
        <v>21006.152380952379</v>
      </c>
      <c r="AC7365" s="129"/>
      <c r="AD7365" s="130"/>
      <c r="AE7365" s="65" t="s">
        <v>4445</v>
      </c>
      <c r="AF7365" s="128"/>
      <c r="AG7365" s="128" t="s">
        <v>42</v>
      </c>
      <c r="AH7365" s="129" t="s">
        <v>3264</v>
      </c>
      <c r="AI7365" t="e">
        <v>#N/A</v>
      </c>
    </row>
    <row r="7366" spans="1:35" ht="14.25" hidden="1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4446</v>
      </c>
      <c r="G7366" s="128" t="s">
        <v>1458</v>
      </c>
      <c r="H7366" s="128" t="s">
        <v>4444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0"/>
        <v>6384.9</v>
      </c>
      <c r="V7366" s="130"/>
      <c r="W7366" s="130">
        <v>6384.9</v>
      </c>
      <c r="X7366" s="130"/>
      <c r="Y7366" s="13">
        <f t="shared" si="943"/>
        <v>0</v>
      </c>
      <c r="Z7366" s="14">
        <f t="shared" si="944"/>
        <v>6384.9</v>
      </c>
      <c r="AA7366" s="130"/>
      <c r="AB7366" s="130">
        <f t="shared" si="941"/>
        <v>6384.9</v>
      </c>
      <c r="AC7366" s="129"/>
      <c r="AD7366" s="130"/>
      <c r="AE7366" s="65" t="s">
        <v>4445</v>
      </c>
      <c r="AF7366" s="128"/>
      <c r="AG7366" s="128" t="s">
        <v>42</v>
      </c>
      <c r="AH7366" s="129" t="s">
        <v>3264</v>
      </c>
      <c r="AI7366" t="e">
        <v>#N/A</v>
      </c>
    </row>
    <row r="7367" spans="1:35" ht="14.25" hidden="1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4444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0"/>
        <v>15496.2</v>
      </c>
      <c r="V7367" s="130"/>
      <c r="W7367" s="130">
        <v>15496.2</v>
      </c>
      <c r="X7367" s="130"/>
      <c r="Y7367" s="13">
        <f t="shared" si="943"/>
        <v>0</v>
      </c>
      <c r="Z7367" s="14">
        <f t="shared" si="944"/>
        <v>15496.2</v>
      </c>
      <c r="AA7367" s="130"/>
      <c r="AB7367" s="130">
        <f t="shared" si="941"/>
        <v>15496.2</v>
      </c>
      <c r="AC7367" s="129"/>
      <c r="AD7367" s="130"/>
      <c r="AE7367" s="65" t="s">
        <v>4445</v>
      </c>
      <c r="AF7367" s="128"/>
      <c r="AG7367" s="132" t="s">
        <v>42</v>
      </c>
      <c r="AH7367" s="129" t="s">
        <v>3264</v>
      </c>
      <c r="AI7367" t="e">
        <v>#N/A</v>
      </c>
    </row>
    <row r="7368" spans="1:35" ht="14.25" hidden="1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4444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0"/>
        <v>15847.03</v>
      </c>
      <c r="V7368" s="130"/>
      <c r="W7368" s="130">
        <v>15847.03</v>
      </c>
      <c r="X7368" s="130"/>
      <c r="Y7368" s="13">
        <f t="shared" si="943"/>
        <v>0</v>
      </c>
      <c r="Z7368" s="14">
        <f t="shared" si="944"/>
        <v>15847.03</v>
      </c>
      <c r="AA7368" s="130"/>
      <c r="AB7368" s="130">
        <f t="shared" si="941"/>
        <v>15847.03</v>
      </c>
      <c r="AC7368" s="129"/>
      <c r="AD7368" s="130"/>
      <c r="AE7368" s="65" t="s">
        <v>4445</v>
      </c>
      <c r="AF7368" s="128"/>
      <c r="AG7368" s="132" t="s">
        <v>42</v>
      </c>
      <c r="AH7368" s="129" t="s">
        <v>3264</v>
      </c>
      <c r="AI7368" t="e">
        <v>#N/A</v>
      </c>
    </row>
    <row r="7369" spans="1:35" ht="14.25" hidden="1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4444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0"/>
        <v>21812.799999999999</v>
      </c>
      <c r="V7369" s="130"/>
      <c r="W7369" s="130">
        <v>21812.799999999999</v>
      </c>
      <c r="X7369" s="130"/>
      <c r="Y7369" s="13">
        <f t="shared" si="943"/>
        <v>0</v>
      </c>
      <c r="Z7369" s="14">
        <f t="shared" si="944"/>
        <v>21812.799999999999</v>
      </c>
      <c r="AA7369" s="130"/>
      <c r="AB7369" s="130">
        <f t="shared" si="941"/>
        <v>21812.799999999999</v>
      </c>
      <c r="AC7369" s="129"/>
      <c r="AD7369" s="130"/>
      <c r="AE7369" s="65" t="s">
        <v>4445</v>
      </c>
      <c r="AF7369" s="128"/>
      <c r="AG7369" s="132" t="s">
        <v>42</v>
      </c>
      <c r="AH7369" s="129" t="s">
        <v>3264</v>
      </c>
      <c r="AI7369" t="e">
        <v>#N/A</v>
      </c>
    </row>
    <row r="7370" spans="1:35" ht="14.25" hidden="1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4444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0"/>
        <v>3558.36</v>
      </c>
      <c r="V7370" s="130"/>
      <c r="W7370" s="130">
        <v>3558.36</v>
      </c>
      <c r="X7370" s="130"/>
      <c r="Y7370" s="13">
        <f t="shared" si="943"/>
        <v>0</v>
      </c>
      <c r="Z7370" s="14">
        <f t="shared" si="944"/>
        <v>3558.36</v>
      </c>
      <c r="AA7370" s="130"/>
      <c r="AB7370" s="130">
        <f t="shared" si="941"/>
        <v>3558.36</v>
      </c>
      <c r="AC7370" s="129"/>
      <c r="AD7370" s="130"/>
      <c r="AE7370" s="65" t="s">
        <v>4445</v>
      </c>
      <c r="AF7370" s="128"/>
      <c r="AG7370" s="132" t="s">
        <v>42</v>
      </c>
      <c r="AH7370" s="129" t="s">
        <v>3264</v>
      </c>
      <c r="AI7370" t="e">
        <v>#N/A</v>
      </c>
    </row>
    <row r="7371" spans="1:35" ht="14.25" hidden="1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4446</v>
      </c>
      <c r="G7371" s="128" t="s">
        <v>1458</v>
      </c>
      <c r="H7371" s="128" t="s">
        <v>4444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0"/>
        <v>18374</v>
      </c>
      <c r="V7371" s="130"/>
      <c r="W7371" s="130">
        <v>18374</v>
      </c>
      <c r="X7371" s="130"/>
      <c r="Y7371" s="13">
        <f t="shared" si="943"/>
        <v>0</v>
      </c>
      <c r="Z7371" s="14">
        <f t="shared" si="944"/>
        <v>18374</v>
      </c>
      <c r="AA7371" s="130"/>
      <c r="AB7371" s="130">
        <f t="shared" si="941"/>
        <v>18374</v>
      </c>
      <c r="AC7371" s="129"/>
      <c r="AD7371" s="130"/>
      <c r="AE7371" s="65" t="s">
        <v>4445</v>
      </c>
      <c r="AF7371" s="128"/>
      <c r="AG7371" s="132" t="s">
        <v>42</v>
      </c>
      <c r="AH7371" s="129" t="s">
        <v>3264</v>
      </c>
      <c r="AI7371" t="e">
        <v>#N/A</v>
      </c>
    </row>
    <row r="7372" spans="1:35" ht="14.25" hidden="1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1746</v>
      </c>
      <c r="F7372" s="128" t="s">
        <v>4447</v>
      </c>
      <c r="G7372" s="128" t="s">
        <v>1746</v>
      </c>
      <c r="H7372" s="128" t="s">
        <v>4448</v>
      </c>
      <c r="I7372" s="65" t="s">
        <v>106</v>
      </c>
      <c r="J7372" s="65" t="s">
        <v>4449</v>
      </c>
      <c r="K7372" s="65" t="s">
        <v>32</v>
      </c>
      <c r="L7372" s="128" t="s">
        <v>1746</v>
      </c>
      <c r="M7372" s="128"/>
      <c r="N7372" s="128" t="s">
        <v>3079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0"/>
        <v>218000</v>
      </c>
      <c r="V7372" s="130"/>
      <c r="W7372" s="130">
        <v>218000</v>
      </c>
      <c r="X7372" s="130"/>
      <c r="Y7372" s="13">
        <f t="shared" si="943"/>
        <v>0</v>
      </c>
      <c r="Z7372" s="14">
        <f t="shared" si="944"/>
        <v>218000</v>
      </c>
      <c r="AA7372" s="130"/>
      <c r="AB7372" s="130">
        <f t="shared" si="941"/>
        <v>218000</v>
      </c>
      <c r="AC7372" s="129"/>
      <c r="AD7372" s="130"/>
      <c r="AE7372" s="65" t="s">
        <v>4445</v>
      </c>
      <c r="AF7372" s="128"/>
      <c r="AG7372" s="128" t="s">
        <v>42</v>
      </c>
      <c r="AH7372" s="129" t="s">
        <v>3264</v>
      </c>
      <c r="AI7372" t="e">
        <v>#N/A</v>
      </c>
    </row>
    <row r="7373" spans="1:35" ht="14.25" hidden="1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1746</v>
      </c>
      <c r="F7373" s="128" t="s">
        <v>4450</v>
      </c>
      <c r="G7373" s="128" t="s">
        <v>1746</v>
      </c>
      <c r="H7373" s="128" t="s">
        <v>4448</v>
      </c>
      <c r="I7373" s="65" t="s">
        <v>106</v>
      </c>
      <c r="J7373" s="65" t="s">
        <v>4449</v>
      </c>
      <c r="K7373" s="65" t="s">
        <v>32</v>
      </c>
      <c r="L7373" s="128" t="s">
        <v>1746</v>
      </c>
      <c r="M7373" s="128"/>
      <c r="N7373" s="128" t="s">
        <v>3079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0"/>
        <v>228442</v>
      </c>
      <c r="V7373" s="130"/>
      <c r="W7373" s="130">
        <v>228442</v>
      </c>
      <c r="X7373" s="130"/>
      <c r="Y7373" s="13">
        <f t="shared" si="943"/>
        <v>0</v>
      </c>
      <c r="Z7373" s="14">
        <f t="shared" si="944"/>
        <v>228442</v>
      </c>
      <c r="AA7373" s="130"/>
      <c r="AB7373" s="130">
        <f t="shared" si="941"/>
        <v>228442</v>
      </c>
      <c r="AC7373" s="129"/>
      <c r="AD7373" s="130"/>
      <c r="AE7373" s="65" t="s">
        <v>4445</v>
      </c>
      <c r="AF7373" s="128"/>
      <c r="AG7373" s="128" t="s">
        <v>42</v>
      </c>
      <c r="AH7373" s="129" t="s">
        <v>3264</v>
      </c>
      <c r="AI7373" t="e">
        <v>#N/A</v>
      </c>
    </row>
    <row r="7374" spans="1:35" ht="14.25" hidden="1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2851</v>
      </c>
      <c r="F7374" s="128" t="s">
        <v>4451</v>
      </c>
      <c r="G7374" s="128" t="s">
        <v>2851</v>
      </c>
      <c r="H7374" s="128" t="s">
        <v>4448</v>
      </c>
      <c r="I7374" s="65" t="s">
        <v>106</v>
      </c>
      <c r="J7374" s="65" t="s">
        <v>4449</v>
      </c>
      <c r="K7374" s="65" t="s">
        <v>32</v>
      </c>
      <c r="L7374" s="128" t="s">
        <v>2851</v>
      </c>
      <c r="M7374" s="128"/>
      <c r="N7374" s="128" t="s">
        <v>3079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0"/>
        <v>360000</v>
      </c>
      <c r="V7374" s="130"/>
      <c r="W7374" s="130">
        <v>360000</v>
      </c>
      <c r="X7374" s="130"/>
      <c r="Y7374" s="13">
        <f t="shared" si="943"/>
        <v>0</v>
      </c>
      <c r="Z7374" s="14">
        <f t="shared" si="944"/>
        <v>360000</v>
      </c>
      <c r="AA7374" s="130"/>
      <c r="AB7374" s="130">
        <f t="shared" si="941"/>
        <v>360000</v>
      </c>
      <c r="AC7374" s="129"/>
      <c r="AD7374" s="130"/>
      <c r="AE7374" s="65" t="s">
        <v>4445</v>
      </c>
      <c r="AF7374" s="128"/>
      <c r="AG7374" s="128" t="s">
        <v>42</v>
      </c>
      <c r="AH7374" s="129" t="s">
        <v>3264</v>
      </c>
      <c r="AI7374" t="e">
        <v>#N/A</v>
      </c>
    </row>
    <row r="7375" spans="1:35" ht="14.25" hidden="1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2851</v>
      </c>
      <c r="F7375" s="128" t="s">
        <v>4452</v>
      </c>
      <c r="G7375" s="128" t="s">
        <v>2851</v>
      </c>
      <c r="H7375" s="128" t="s">
        <v>4448</v>
      </c>
      <c r="I7375" s="65" t="s">
        <v>106</v>
      </c>
      <c r="J7375" s="65" t="s">
        <v>4449</v>
      </c>
      <c r="K7375" s="65" t="s">
        <v>32</v>
      </c>
      <c r="L7375" s="128" t="s">
        <v>2851</v>
      </c>
      <c r="M7375" s="128"/>
      <c r="N7375" s="128" t="s">
        <v>3079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0"/>
        <v>94000</v>
      </c>
      <c r="V7375" s="130"/>
      <c r="W7375" s="130">
        <v>94000</v>
      </c>
      <c r="X7375" s="130"/>
      <c r="Y7375" s="13">
        <f t="shared" si="943"/>
        <v>0</v>
      </c>
      <c r="Z7375" s="14">
        <f t="shared" si="944"/>
        <v>94000</v>
      </c>
      <c r="AA7375" s="130"/>
      <c r="AB7375" s="130">
        <f t="shared" si="941"/>
        <v>94000</v>
      </c>
      <c r="AC7375" s="129"/>
      <c r="AD7375" s="130"/>
      <c r="AE7375" s="65" t="s">
        <v>4445</v>
      </c>
      <c r="AF7375" s="128"/>
      <c r="AG7375" s="128" t="s">
        <v>42</v>
      </c>
      <c r="AH7375" s="129" t="s">
        <v>3264</v>
      </c>
      <c r="AI7375" t="e">
        <v>#N/A</v>
      </c>
    </row>
    <row r="7376" spans="1:35" ht="14.25" hidden="1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4420</v>
      </c>
      <c r="F7376" s="128" t="s">
        <v>4453</v>
      </c>
      <c r="G7376" s="128" t="s">
        <v>1746</v>
      </c>
      <c r="H7376" s="128" t="s">
        <v>4448</v>
      </c>
      <c r="I7376" s="65" t="s">
        <v>106</v>
      </c>
      <c r="J7376" s="65" t="s">
        <v>4449</v>
      </c>
      <c r="K7376" s="65" t="s">
        <v>32</v>
      </c>
      <c r="L7376" s="128" t="s">
        <v>4420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0"/>
        <v>1892243.0869565215</v>
      </c>
      <c r="V7376" s="130"/>
      <c r="W7376" s="130">
        <v>1892243.0869565215</v>
      </c>
      <c r="X7376" s="130"/>
      <c r="Y7376" s="13">
        <f t="shared" si="943"/>
        <v>0</v>
      </c>
      <c r="Z7376" s="14">
        <f t="shared" si="944"/>
        <v>1892243.0869565215</v>
      </c>
      <c r="AA7376" s="130"/>
      <c r="AB7376" s="130">
        <f t="shared" si="941"/>
        <v>1892243.0869565215</v>
      </c>
      <c r="AC7376" s="129"/>
      <c r="AD7376" s="130"/>
      <c r="AE7376" s="65" t="s">
        <v>4445</v>
      </c>
      <c r="AF7376" s="128"/>
      <c r="AG7376" s="128" t="s">
        <v>42</v>
      </c>
      <c r="AH7376" s="129" t="s">
        <v>3264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2116</v>
      </c>
      <c r="F7377" s="8" t="s">
        <v>2116</v>
      </c>
      <c r="G7377" s="8" t="s">
        <v>2116</v>
      </c>
      <c r="H7377" s="101" t="s">
        <v>1994</v>
      </c>
      <c r="I7377" s="8" t="s">
        <v>1995</v>
      </c>
      <c r="J7377" s="8" t="s">
        <v>1996</v>
      </c>
      <c r="K7377" s="8" t="s">
        <v>32</v>
      </c>
      <c r="L7377" s="8" t="s">
        <v>375</v>
      </c>
      <c r="M7377" s="24"/>
      <c r="N7377" s="8" t="s">
        <v>4470</v>
      </c>
      <c r="O7377" s="8" t="s">
        <v>41</v>
      </c>
      <c r="P7377" s="24">
        <v>0.05</v>
      </c>
      <c r="Q7377" s="166" t="s">
        <v>2117</v>
      </c>
      <c r="R7377" s="17"/>
      <c r="S7377" s="14"/>
      <c r="T7377" s="14"/>
      <c r="U7377" s="13">
        <v>3443.8307200000013</v>
      </c>
      <c r="V7377" s="13">
        <f t="shared" ref="V7377:V7440" si="945">S7377+T7377-U7377</f>
        <v>-3443.8307200000013</v>
      </c>
      <c r="W7377" s="13">
        <f t="shared" ref="W7377:W7383" si="946">IF(O7377="返货",U7377/(1+P7377),IF(O7377="返现",U7377,IF(O7377="折扣",U7377*P7377,IF(O7377="无",U7377))))</f>
        <v>3279.838780952382</v>
      </c>
      <c r="X7377" s="13"/>
      <c r="Y7377" s="13">
        <f t="shared" si="943"/>
        <v>0</v>
      </c>
      <c r="Z7377" s="14">
        <f t="shared" si="944"/>
        <v>3279.838780952382</v>
      </c>
      <c r="AA7377" s="13">
        <f t="shared" ref="AA7377:AA7440" si="947">U7377-W7377</f>
        <v>163.99193904761933</v>
      </c>
      <c r="AB7377" s="14">
        <f>U7377</f>
        <v>3443.8307200000013</v>
      </c>
      <c r="AC7377" s="10">
        <v>0.08</v>
      </c>
      <c r="AD7377" s="15"/>
      <c r="AE7377" s="8"/>
      <c r="AF7377" s="14"/>
      <c r="AG7377" s="14" t="s">
        <v>42</v>
      </c>
      <c r="AH7377" s="10">
        <v>0</v>
      </c>
      <c r="AI7377" t="e">
        <v>#N/A</v>
      </c>
    </row>
    <row r="7378" spans="1:35" ht="14.25" hidden="1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2116</v>
      </c>
      <c r="F7378" s="8" t="s">
        <v>2116</v>
      </c>
      <c r="G7378" s="8" t="s">
        <v>2116</v>
      </c>
      <c r="H7378" s="101" t="s">
        <v>1994</v>
      </c>
      <c r="I7378" s="64" t="s">
        <v>1995</v>
      </c>
      <c r="J7378" s="64" t="s">
        <v>1996</v>
      </c>
      <c r="K7378" s="64" t="s">
        <v>32</v>
      </c>
      <c r="L7378" s="8" t="s">
        <v>375</v>
      </c>
      <c r="M7378" s="64"/>
      <c r="N7378" s="8" t="s">
        <v>4470</v>
      </c>
      <c r="O7378" s="8" t="s">
        <v>41</v>
      </c>
      <c r="P7378" s="10">
        <v>0.05</v>
      </c>
      <c r="Q7378" s="166" t="s">
        <v>2117</v>
      </c>
      <c r="R7378" s="64"/>
      <c r="S7378" s="14"/>
      <c r="T7378" s="12"/>
      <c r="U7378" s="12">
        <v>3858.3431699999996</v>
      </c>
      <c r="V7378" s="13">
        <f t="shared" si="945"/>
        <v>-3858.3431699999996</v>
      </c>
      <c r="W7378" s="13">
        <f t="shared" si="946"/>
        <v>3674.6125428571422</v>
      </c>
      <c r="X7378" s="12"/>
      <c r="Y7378" s="13">
        <f t="shared" si="943"/>
        <v>0</v>
      </c>
      <c r="Z7378" s="14">
        <f t="shared" si="944"/>
        <v>3674.6125428571422</v>
      </c>
      <c r="AA7378" s="12">
        <f t="shared" si="947"/>
        <v>183.73062714285743</v>
      </c>
      <c r="AB7378" s="12">
        <f t="shared" ref="AB7378" si="948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1994</v>
      </c>
      <c r="I7379" s="8" t="s">
        <v>1995</v>
      </c>
      <c r="J7379" s="8" t="s">
        <v>1996</v>
      </c>
      <c r="K7379" s="8" t="s">
        <v>32</v>
      </c>
      <c r="L7379" s="8" t="s">
        <v>746</v>
      </c>
      <c r="M7379" s="8"/>
      <c r="N7379" s="8" t="s">
        <v>4470</v>
      </c>
      <c r="O7379" s="8" t="s">
        <v>41</v>
      </c>
      <c r="P7379" s="24">
        <v>0.04</v>
      </c>
      <c r="Q7379" s="166" t="s">
        <v>2338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5"/>
        <v>-0.51880999999999999</v>
      </c>
      <c r="W7379" s="13">
        <f t="shared" si="946"/>
        <v>0.49885576923076919</v>
      </c>
      <c r="X7379" s="13"/>
      <c r="Y7379" s="13">
        <f t="shared" si="943"/>
        <v>0</v>
      </c>
      <c r="Z7379" s="14">
        <f t="shared" si="944"/>
        <v>0.49885576923076919</v>
      </c>
      <c r="AA7379" s="13">
        <f t="shared" si="947"/>
        <v>1.9954230769230807E-2</v>
      </c>
      <c r="AB7379" s="14">
        <f>U7379</f>
        <v>0.51880999999999999</v>
      </c>
      <c r="AC7379" s="10">
        <v>0.08</v>
      </c>
      <c r="AD7379" s="15"/>
      <c r="AE7379" s="8"/>
      <c r="AF7379" s="14" t="s">
        <v>2339</v>
      </c>
      <c r="AG7379" s="14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2630</v>
      </c>
      <c r="F7380" s="8" t="s">
        <v>2630</v>
      </c>
      <c r="G7380" s="8" t="s">
        <v>2630</v>
      </c>
      <c r="H7380" s="101" t="s">
        <v>1994</v>
      </c>
      <c r="I7380" s="8" t="s">
        <v>1995</v>
      </c>
      <c r="J7380" s="8" t="s">
        <v>1996</v>
      </c>
      <c r="K7380" s="8" t="s">
        <v>32</v>
      </c>
      <c r="L7380" s="8" t="s">
        <v>2630</v>
      </c>
      <c r="M7380" s="8"/>
      <c r="N7380" s="8" t="s">
        <v>4470</v>
      </c>
      <c r="O7380" s="8" t="s">
        <v>41</v>
      </c>
      <c r="P7380" s="24">
        <v>0.01</v>
      </c>
      <c r="Q7380" s="166" t="s">
        <v>2632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5"/>
        <v>-11967.283889999995</v>
      </c>
      <c r="W7380" s="13">
        <f t="shared" si="946"/>
        <v>11848.795930693064</v>
      </c>
      <c r="X7380" s="13"/>
      <c r="Y7380" s="13">
        <f t="shared" si="943"/>
        <v>0</v>
      </c>
      <c r="Z7380" s="14">
        <f t="shared" si="944"/>
        <v>11848.795930693064</v>
      </c>
      <c r="AA7380" s="12">
        <f t="shared" si="947"/>
        <v>118.48795930693086</v>
      </c>
      <c r="AB7380" s="13">
        <f t="shared" ref="AB7380:AB7383" si="949">U7380</f>
        <v>11967.283889999995</v>
      </c>
      <c r="AC7380" s="10">
        <v>0.08</v>
      </c>
      <c r="AD7380" s="15"/>
      <c r="AE7380" s="8"/>
      <c r="AF7380" s="14"/>
      <c r="AG7380" s="14" t="s">
        <v>42</v>
      </c>
      <c r="AH7380" s="10">
        <v>0</v>
      </c>
      <c r="AI7380" t="e">
        <v>#N/A</v>
      </c>
    </row>
    <row r="7381" spans="1:35" ht="14.25" hidden="1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2630</v>
      </c>
      <c r="F7381" s="8" t="s">
        <v>2630</v>
      </c>
      <c r="G7381" s="8" t="s">
        <v>2630</v>
      </c>
      <c r="H7381" s="101" t="s">
        <v>1994</v>
      </c>
      <c r="I7381" s="64" t="s">
        <v>1995</v>
      </c>
      <c r="J7381" s="64" t="s">
        <v>1996</v>
      </c>
      <c r="K7381" s="64" t="s">
        <v>32</v>
      </c>
      <c r="L7381" s="8" t="s">
        <v>2630</v>
      </c>
      <c r="M7381" s="64"/>
      <c r="N7381" s="8" t="s">
        <v>4470</v>
      </c>
      <c r="O7381" s="8" t="s">
        <v>41</v>
      </c>
      <c r="P7381" s="24">
        <v>0.01</v>
      </c>
      <c r="Q7381" s="166" t="s">
        <v>2632</v>
      </c>
      <c r="R7381" s="64"/>
      <c r="S7381" s="14"/>
      <c r="T7381" s="12"/>
      <c r="U7381" s="12">
        <v>20162.516270000011</v>
      </c>
      <c r="V7381" s="13">
        <f t="shared" si="945"/>
        <v>-20162.516270000011</v>
      </c>
      <c r="W7381" s="13">
        <f t="shared" si="946"/>
        <v>19962.887396039616</v>
      </c>
      <c r="X7381" s="12"/>
      <c r="Y7381" s="13">
        <f t="shared" si="943"/>
        <v>0</v>
      </c>
      <c r="Z7381" s="14">
        <f t="shared" si="944"/>
        <v>19962.887396039616</v>
      </c>
      <c r="AA7381" s="12">
        <f t="shared" si="947"/>
        <v>199.62887396039514</v>
      </c>
      <c r="AB7381" s="13">
        <f t="shared" si="949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hidden="1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2630</v>
      </c>
      <c r="F7382" s="65" t="s">
        <v>2630</v>
      </c>
      <c r="G7382" s="65" t="s">
        <v>2630</v>
      </c>
      <c r="H7382" s="65" t="s">
        <v>1994</v>
      </c>
      <c r="I7382" s="65" t="s">
        <v>1995</v>
      </c>
      <c r="J7382" s="65" t="s">
        <v>1996</v>
      </c>
      <c r="K7382" s="65" t="s">
        <v>32</v>
      </c>
      <c r="L7382" s="65" t="s">
        <v>2630</v>
      </c>
      <c r="M7382" s="65"/>
      <c r="N7382" s="8" t="s">
        <v>4470</v>
      </c>
      <c r="O7382" s="65" t="s">
        <v>41</v>
      </c>
      <c r="P7382" s="10">
        <v>0.01</v>
      </c>
      <c r="Q7382" s="162" t="s">
        <v>2632</v>
      </c>
      <c r="R7382" s="65"/>
      <c r="S7382" s="122"/>
      <c r="T7382" s="13"/>
      <c r="U7382" s="13">
        <v>769.84361000000001</v>
      </c>
      <c r="V7382" s="13">
        <f t="shared" si="945"/>
        <v>-769.84361000000001</v>
      </c>
      <c r="W7382" s="13">
        <f t="shared" si="946"/>
        <v>762.22139603960397</v>
      </c>
      <c r="X7382" s="13"/>
      <c r="Y7382" s="13">
        <f t="shared" si="943"/>
        <v>0</v>
      </c>
      <c r="Z7382" s="14">
        <f t="shared" si="944"/>
        <v>762.22139603960397</v>
      </c>
      <c r="AA7382" s="12">
        <f t="shared" si="947"/>
        <v>7.6222139603960386</v>
      </c>
      <c r="AB7382" s="13">
        <f t="shared" si="949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hidden="1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3492</v>
      </c>
      <c r="F7383" s="65" t="s">
        <v>3492</v>
      </c>
      <c r="G7383" s="65" t="s">
        <v>3492</v>
      </c>
      <c r="H7383" s="65" t="s">
        <v>1994</v>
      </c>
      <c r="I7383" s="65" t="s">
        <v>1995</v>
      </c>
      <c r="J7383" s="65" t="s">
        <v>1996</v>
      </c>
      <c r="K7383" s="65" t="s">
        <v>32</v>
      </c>
      <c r="L7383" s="65" t="s">
        <v>3492</v>
      </c>
      <c r="M7383" s="65"/>
      <c r="N7383" s="8" t="s">
        <v>4470</v>
      </c>
      <c r="O7383" s="65" t="s">
        <v>80</v>
      </c>
      <c r="P7383" s="10">
        <v>0</v>
      </c>
      <c r="Q7383" s="162" t="s">
        <v>3493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5"/>
        <v>-101.70000000000002</v>
      </c>
      <c r="W7383" s="13">
        <f t="shared" si="946"/>
        <v>101.70000000000002</v>
      </c>
      <c r="X7383" s="13"/>
      <c r="Y7383" s="13">
        <f t="shared" si="943"/>
        <v>0</v>
      </c>
      <c r="Z7383" s="14">
        <f t="shared" si="944"/>
        <v>101.70000000000002</v>
      </c>
      <c r="AA7383" s="13">
        <f t="shared" si="947"/>
        <v>0</v>
      </c>
      <c r="AB7383" s="13">
        <f t="shared" si="949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2209</v>
      </c>
      <c r="F7384" s="8" t="s">
        <v>2209</v>
      </c>
      <c r="G7384" s="8" t="s">
        <v>2209</v>
      </c>
      <c r="H7384" s="101" t="s">
        <v>1994</v>
      </c>
      <c r="I7384" s="8" t="s">
        <v>1995</v>
      </c>
      <c r="J7384" s="8" t="s">
        <v>1996</v>
      </c>
      <c r="K7384" s="8" t="s">
        <v>32</v>
      </c>
      <c r="L7384" s="8" t="s">
        <v>2210</v>
      </c>
      <c r="M7384" s="8"/>
      <c r="N7384" s="8" t="s">
        <v>4470</v>
      </c>
      <c r="O7384" s="8" t="s">
        <v>80</v>
      </c>
      <c r="P7384" s="24">
        <v>0</v>
      </c>
      <c r="Q7384" s="166" t="s">
        <v>2211</v>
      </c>
      <c r="R7384" s="11"/>
      <c r="S7384" s="14"/>
      <c r="T7384" s="14"/>
      <c r="U7384" s="13">
        <v>1.3936200000000001</v>
      </c>
      <c r="V7384" s="13">
        <f t="shared" si="945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3"/>
        <v>0</v>
      </c>
      <c r="Z7384" s="14">
        <f t="shared" si="944"/>
        <v>1.3936200000000001</v>
      </c>
      <c r="AA7384" s="13">
        <f t="shared" si="947"/>
        <v>0</v>
      </c>
      <c r="AB7384" s="14">
        <f>U7384</f>
        <v>1.3936200000000001</v>
      </c>
      <c r="AC7384" s="10">
        <v>0.08</v>
      </c>
      <c r="AD7384" s="15"/>
      <c r="AE7384" s="8"/>
      <c r="AF7384" s="14" t="s">
        <v>2212</v>
      </c>
      <c r="AG7384" s="14" t="s">
        <v>51</v>
      </c>
      <c r="AH7384" s="10">
        <v>0</v>
      </c>
      <c r="AI7384" t="e">
        <v>#N/A</v>
      </c>
    </row>
    <row r="7385" spans="1:35" ht="14.25" hidden="1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1994</v>
      </c>
      <c r="I7385" s="65" t="s">
        <v>1995</v>
      </c>
      <c r="J7385" s="65" t="s">
        <v>1996</v>
      </c>
      <c r="K7385" s="65" t="s">
        <v>32</v>
      </c>
      <c r="L7385" s="65" t="s">
        <v>1316</v>
      </c>
      <c r="M7385" s="65"/>
      <c r="N7385" s="8" t="s">
        <v>4470</v>
      </c>
      <c r="O7385" s="65" t="s">
        <v>80</v>
      </c>
      <c r="P7385" s="10">
        <v>0</v>
      </c>
      <c r="Q7385" s="162" t="s">
        <v>2713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5"/>
        <v>-2468.4102000000003</v>
      </c>
      <c r="W7385" s="13">
        <f t="shared" ref="W7385:W7405" si="950">IF(O7385="返货",U7385/(1+P7385),IF(O7385="返现",U7385,IF(O7385="折扣",U7385*P7385,IF(O7385="无",U7385))))</f>
        <v>2468.4102000000003</v>
      </c>
      <c r="X7385" s="13">
        <f t="shared" ref="X7385" si="951">W7385*R7385/(1-R7385)</f>
        <v>50.375718367346948</v>
      </c>
      <c r="Y7385" s="13">
        <f t="shared" si="943"/>
        <v>0</v>
      </c>
      <c r="Z7385" s="14">
        <f t="shared" si="944"/>
        <v>2518.7859183673472</v>
      </c>
      <c r="AA7385" s="13">
        <f t="shared" si="947"/>
        <v>0</v>
      </c>
      <c r="AB7385" s="13">
        <f t="shared" ref="AB7385" si="952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1994</v>
      </c>
      <c r="I7386" s="8" t="s">
        <v>1995</v>
      </c>
      <c r="J7386" s="8" t="s">
        <v>1996</v>
      </c>
      <c r="K7386" s="8" t="s">
        <v>32</v>
      </c>
      <c r="L7386" s="8" t="s">
        <v>2583</v>
      </c>
      <c r="M7386" s="24"/>
      <c r="N7386" s="8" t="s">
        <v>4470</v>
      </c>
      <c r="O7386" s="8" t="s">
        <v>41</v>
      </c>
      <c r="P7386" s="24">
        <v>0.04</v>
      </c>
      <c r="Q7386" s="166" t="s">
        <v>2584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5"/>
        <v>-24268.148019999997</v>
      </c>
      <c r="W7386" s="13">
        <f t="shared" si="950"/>
        <v>23334.757711538459</v>
      </c>
      <c r="X7386" s="13"/>
      <c r="Y7386" s="13">
        <f t="shared" si="943"/>
        <v>0</v>
      </c>
      <c r="Z7386" s="14">
        <f t="shared" si="944"/>
        <v>23334.757711538459</v>
      </c>
      <c r="AA7386" s="13">
        <f t="shared" si="947"/>
        <v>933.39030846153764</v>
      </c>
      <c r="AB7386" s="14">
        <f>U7386</f>
        <v>24268.148019999997</v>
      </c>
      <c r="AC7386" s="10">
        <v>0.08</v>
      </c>
      <c r="AD7386" s="15"/>
      <c r="AE7386" s="8"/>
      <c r="AF7386" s="14"/>
      <c r="AG7386" s="14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1994</v>
      </c>
      <c r="I7387" s="8" t="s">
        <v>1995</v>
      </c>
      <c r="J7387" s="8" t="s">
        <v>1996</v>
      </c>
      <c r="K7387" s="8" t="s">
        <v>32</v>
      </c>
      <c r="L7387" s="8" t="s">
        <v>2583</v>
      </c>
      <c r="M7387" s="24"/>
      <c r="N7387" s="8" t="s">
        <v>4470</v>
      </c>
      <c r="O7387" s="8" t="s">
        <v>41</v>
      </c>
      <c r="P7387" s="24">
        <v>0.04</v>
      </c>
      <c r="Q7387" s="166" t="s">
        <v>2585</v>
      </c>
      <c r="R7387" s="17"/>
      <c r="S7387" s="14"/>
      <c r="T7387" s="14"/>
      <c r="U7387" s="13">
        <v>575.10128999999984</v>
      </c>
      <c r="V7387" s="13">
        <f t="shared" si="945"/>
        <v>-575.10128999999984</v>
      </c>
      <c r="W7387" s="13">
        <f t="shared" si="950"/>
        <v>552.98200961538441</v>
      </c>
      <c r="X7387" s="13"/>
      <c r="Y7387" s="13">
        <f t="shared" si="943"/>
        <v>0</v>
      </c>
      <c r="Z7387" s="14">
        <f t="shared" si="944"/>
        <v>552.98200961538441</v>
      </c>
      <c r="AA7387" s="13">
        <f t="shared" si="947"/>
        <v>22.119280384615422</v>
      </c>
      <c r="AB7387" s="12">
        <f t="shared" ref="AB7387:AB7391" si="953">U7387</f>
        <v>575.10128999999984</v>
      </c>
      <c r="AC7387" s="10">
        <v>0.08</v>
      </c>
      <c r="AD7387" s="15"/>
      <c r="AE7387" s="8"/>
      <c r="AF7387" s="14"/>
      <c r="AG7387" s="14" t="s">
        <v>51</v>
      </c>
      <c r="AH7387" s="10">
        <v>0</v>
      </c>
      <c r="AI7387" t="e">
        <v>#N/A</v>
      </c>
    </row>
    <row r="7388" spans="1:35" ht="14.25" hidden="1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1994</v>
      </c>
      <c r="I7388" s="64" t="s">
        <v>1995</v>
      </c>
      <c r="J7388" s="64" t="s">
        <v>1996</v>
      </c>
      <c r="K7388" s="64" t="s">
        <v>32</v>
      </c>
      <c r="L7388" s="64" t="s">
        <v>2583</v>
      </c>
      <c r="M7388" s="64"/>
      <c r="N7388" s="8" t="s">
        <v>4470</v>
      </c>
      <c r="O7388" s="64" t="s">
        <v>41</v>
      </c>
      <c r="P7388" s="9">
        <v>0.04</v>
      </c>
      <c r="Q7388" s="161" t="s">
        <v>2585</v>
      </c>
      <c r="R7388" s="64"/>
      <c r="S7388" s="12"/>
      <c r="T7388" s="12"/>
      <c r="U7388" s="12">
        <v>553.89064999999994</v>
      </c>
      <c r="V7388" s="13">
        <f t="shared" si="945"/>
        <v>-553.89064999999994</v>
      </c>
      <c r="W7388" s="13">
        <f t="shared" si="950"/>
        <v>532.58716346153835</v>
      </c>
      <c r="X7388" s="12"/>
      <c r="Y7388" s="13">
        <f t="shared" si="943"/>
        <v>0</v>
      </c>
      <c r="Z7388" s="14">
        <f t="shared" si="944"/>
        <v>532.58716346153835</v>
      </c>
      <c r="AA7388" s="12">
        <f t="shared" si="947"/>
        <v>21.303486538461584</v>
      </c>
      <c r="AB7388" s="12">
        <f t="shared" si="953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hidden="1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1994</v>
      </c>
      <c r="I7389" s="65" t="s">
        <v>1995</v>
      </c>
      <c r="J7389" s="65" t="s">
        <v>1996</v>
      </c>
      <c r="K7389" s="65" t="s">
        <v>32</v>
      </c>
      <c r="L7389" s="65" t="s">
        <v>2583</v>
      </c>
      <c r="M7389" s="65"/>
      <c r="N7389" s="8" t="s">
        <v>4470</v>
      </c>
      <c r="O7389" s="65" t="s">
        <v>41</v>
      </c>
      <c r="P7389" s="10">
        <v>0.04</v>
      </c>
      <c r="Q7389" s="162" t="s">
        <v>2585</v>
      </c>
      <c r="R7389" s="65" t="s">
        <v>3712</v>
      </c>
      <c r="S7389" s="13"/>
      <c r="T7389" s="13"/>
      <c r="U7389" s="13">
        <v>2817.54666</v>
      </c>
      <c r="V7389" s="13">
        <f t="shared" si="945"/>
        <v>-2817.54666</v>
      </c>
      <c r="W7389" s="13">
        <f t="shared" si="950"/>
        <v>2709.1794807692308</v>
      </c>
      <c r="X7389" s="13"/>
      <c r="Y7389" s="13">
        <f t="shared" si="943"/>
        <v>0</v>
      </c>
      <c r="Z7389" s="14">
        <f t="shared" si="944"/>
        <v>2709.1794807692308</v>
      </c>
      <c r="AA7389" s="13">
        <f t="shared" si="947"/>
        <v>108.36717923076912</v>
      </c>
      <c r="AB7389" s="13">
        <f t="shared" si="953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3264</v>
      </c>
      <c r="AI7389" t="e">
        <v>#N/A</v>
      </c>
    </row>
    <row r="7390" spans="1:35" ht="14.25" hidden="1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1994</v>
      </c>
      <c r="I7390" s="64" t="s">
        <v>1995</v>
      </c>
      <c r="J7390" s="64" t="s">
        <v>1996</v>
      </c>
      <c r="K7390" s="64" t="s">
        <v>32</v>
      </c>
      <c r="L7390" s="64" t="s">
        <v>2583</v>
      </c>
      <c r="M7390" s="64"/>
      <c r="N7390" s="8" t="s">
        <v>4470</v>
      </c>
      <c r="O7390" s="64" t="s">
        <v>41</v>
      </c>
      <c r="P7390" s="9">
        <v>0.04</v>
      </c>
      <c r="Q7390" s="161" t="s">
        <v>3483</v>
      </c>
      <c r="R7390" s="64"/>
      <c r="S7390" s="12"/>
      <c r="T7390" s="12"/>
      <c r="U7390" s="12">
        <v>476.32364000000001</v>
      </c>
      <c r="V7390" s="13">
        <f t="shared" si="945"/>
        <v>-476.32364000000001</v>
      </c>
      <c r="W7390" s="13">
        <f t="shared" si="950"/>
        <v>458.00349999999997</v>
      </c>
      <c r="X7390" s="12"/>
      <c r="Y7390" s="13">
        <f t="shared" si="943"/>
        <v>0</v>
      </c>
      <c r="Z7390" s="14">
        <f t="shared" si="944"/>
        <v>458.00349999999997</v>
      </c>
      <c r="AA7390" s="12">
        <f t="shared" si="947"/>
        <v>18.320140000000038</v>
      </c>
      <c r="AB7390" s="12">
        <f t="shared" si="953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hidden="1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1994</v>
      </c>
      <c r="I7391" s="65" t="s">
        <v>1995</v>
      </c>
      <c r="J7391" s="65" t="s">
        <v>1996</v>
      </c>
      <c r="K7391" s="65" t="s">
        <v>32</v>
      </c>
      <c r="L7391" s="65" t="s">
        <v>2583</v>
      </c>
      <c r="M7391" s="65"/>
      <c r="N7391" s="8" t="s">
        <v>4470</v>
      </c>
      <c r="O7391" s="65" t="s">
        <v>41</v>
      </c>
      <c r="P7391" s="10">
        <v>0.04</v>
      </c>
      <c r="Q7391" s="162" t="s">
        <v>3483</v>
      </c>
      <c r="R7391" s="65" t="s">
        <v>3712</v>
      </c>
      <c r="S7391" s="13"/>
      <c r="T7391" s="13"/>
      <c r="U7391" s="13">
        <v>306.54449</v>
      </c>
      <c r="V7391" s="13">
        <f t="shared" si="945"/>
        <v>-306.54449</v>
      </c>
      <c r="W7391" s="13">
        <f t="shared" si="950"/>
        <v>294.7543173076923</v>
      </c>
      <c r="X7391" s="13"/>
      <c r="Y7391" s="13">
        <f t="shared" si="943"/>
        <v>0</v>
      </c>
      <c r="Z7391" s="14">
        <f t="shared" si="944"/>
        <v>294.7543173076923</v>
      </c>
      <c r="AA7391" s="13">
        <f t="shared" si="947"/>
        <v>11.790172692307692</v>
      </c>
      <c r="AB7391" s="13">
        <f t="shared" si="953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2595</v>
      </c>
      <c r="F7392" s="8" t="s">
        <v>2595</v>
      </c>
      <c r="G7392" s="8" t="s">
        <v>2595</v>
      </c>
      <c r="H7392" s="101" t="s">
        <v>1994</v>
      </c>
      <c r="I7392" s="8" t="s">
        <v>1995</v>
      </c>
      <c r="J7392" s="8" t="s">
        <v>1996</v>
      </c>
      <c r="K7392" s="8" t="s">
        <v>32</v>
      </c>
      <c r="L7392" s="8" t="s">
        <v>2586</v>
      </c>
      <c r="M7392" s="24"/>
      <c r="N7392" s="8" t="s">
        <v>4470</v>
      </c>
      <c r="O7392" s="8" t="s">
        <v>41</v>
      </c>
      <c r="P7392" s="24">
        <v>0.04</v>
      </c>
      <c r="Q7392" s="166" t="s">
        <v>2596</v>
      </c>
      <c r="R7392" s="17"/>
      <c r="S7392" s="14">
        <v>0</v>
      </c>
      <c r="T7392" s="14"/>
      <c r="U7392" s="13">
        <v>15173.961379999997</v>
      </c>
      <c r="V7392" s="13">
        <f t="shared" si="945"/>
        <v>-15173.961379999997</v>
      </c>
      <c r="W7392" s="13">
        <f t="shared" si="950"/>
        <v>14590.347480769227</v>
      </c>
      <c r="X7392" s="13"/>
      <c r="Y7392" s="13">
        <f t="shared" si="943"/>
        <v>0</v>
      </c>
      <c r="Z7392" s="14">
        <f t="shared" si="944"/>
        <v>14590.347480769227</v>
      </c>
      <c r="AA7392" s="13">
        <f t="shared" si="947"/>
        <v>583.61389923076968</v>
      </c>
      <c r="AB7392" s="12">
        <f t="shared" ref="AB7392:AB7393" si="954">U7392</f>
        <v>15173.961379999997</v>
      </c>
      <c r="AC7392" s="10">
        <v>0.08</v>
      </c>
      <c r="AD7392" s="15"/>
      <c r="AE7392" s="8"/>
      <c r="AF7392" s="14"/>
      <c r="AG7392" s="14" t="s">
        <v>51</v>
      </c>
      <c r="AH7392" s="10">
        <v>0</v>
      </c>
      <c r="AI7392" t="e">
        <v>#N/A</v>
      </c>
    </row>
    <row r="7393" spans="1:35" ht="14.25" hidden="1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1994</v>
      </c>
      <c r="I7393" s="64" t="s">
        <v>1995</v>
      </c>
      <c r="J7393" s="64" t="s">
        <v>1996</v>
      </c>
      <c r="K7393" s="64" t="s">
        <v>32</v>
      </c>
      <c r="L7393" s="64" t="s">
        <v>2586</v>
      </c>
      <c r="M7393" s="64"/>
      <c r="N7393" s="8" t="s">
        <v>4470</v>
      </c>
      <c r="O7393" s="64" t="s">
        <v>41</v>
      </c>
      <c r="P7393" s="9">
        <v>0.04</v>
      </c>
      <c r="Q7393" s="161" t="s">
        <v>2596</v>
      </c>
      <c r="R7393" s="64"/>
      <c r="S7393" s="12">
        <v>0</v>
      </c>
      <c r="T7393" s="12"/>
      <c r="U7393" s="12">
        <v>6565.1235099999994</v>
      </c>
      <c r="V7393" s="13">
        <f t="shared" si="945"/>
        <v>-6565.1235099999994</v>
      </c>
      <c r="W7393" s="13">
        <f t="shared" si="950"/>
        <v>6312.6187596153841</v>
      </c>
      <c r="X7393" s="12"/>
      <c r="Y7393" s="13">
        <f t="shared" si="943"/>
        <v>0</v>
      </c>
      <c r="Z7393" s="14">
        <f t="shared" si="944"/>
        <v>6312.6187596153841</v>
      </c>
      <c r="AA7393" s="12">
        <f t="shared" si="947"/>
        <v>252.50475038461536</v>
      </c>
      <c r="AB7393" s="12">
        <f t="shared" si="954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2459</v>
      </c>
      <c r="F7394" s="8" t="s">
        <v>2459</v>
      </c>
      <c r="G7394" s="8" t="s">
        <v>2459</v>
      </c>
      <c r="H7394" s="101" t="s">
        <v>1994</v>
      </c>
      <c r="I7394" s="8" t="s">
        <v>1995</v>
      </c>
      <c r="J7394" s="8" t="s">
        <v>1996</v>
      </c>
      <c r="K7394" s="8" t="s">
        <v>32</v>
      </c>
      <c r="L7394" s="8" t="s">
        <v>2459</v>
      </c>
      <c r="M7394" s="24"/>
      <c r="N7394" s="8" t="s">
        <v>4470</v>
      </c>
      <c r="O7394" s="8" t="s">
        <v>41</v>
      </c>
      <c r="P7394" s="24">
        <v>0.06</v>
      </c>
      <c r="Q7394" s="166" t="s">
        <v>2460</v>
      </c>
      <c r="R7394" s="17"/>
      <c r="S7394" s="14"/>
      <c r="T7394" s="14"/>
      <c r="U7394" s="13">
        <v>52783.38</v>
      </c>
      <c r="V7394" s="13">
        <f t="shared" si="945"/>
        <v>-52783.38</v>
      </c>
      <c r="W7394" s="13">
        <f t="shared" si="950"/>
        <v>49795.641509433961</v>
      </c>
      <c r="X7394" s="13"/>
      <c r="Y7394" s="13">
        <f t="shared" si="943"/>
        <v>0</v>
      </c>
      <c r="Z7394" s="13"/>
      <c r="AA7394" s="13">
        <f t="shared" si="947"/>
        <v>2987.7384905660365</v>
      </c>
      <c r="AB7394" s="12">
        <f t="shared" ref="AB7394:AB7396" si="955">U7394</f>
        <v>52783.38</v>
      </c>
      <c r="AC7394" s="10">
        <v>0.08</v>
      </c>
      <c r="AD7394" s="15"/>
      <c r="AE7394" s="8"/>
      <c r="AF7394" s="14"/>
      <c r="AG7394" s="14" t="s">
        <v>51</v>
      </c>
      <c r="AH7394" s="10">
        <v>0</v>
      </c>
      <c r="AI7394">
        <v>8</v>
      </c>
    </row>
    <row r="7395" spans="1:35" ht="14.25" hidden="1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2459</v>
      </c>
      <c r="F7395" s="64" t="s">
        <v>2459</v>
      </c>
      <c r="G7395" s="64" t="s">
        <v>2459</v>
      </c>
      <c r="H7395" s="105" t="s">
        <v>1994</v>
      </c>
      <c r="I7395" s="64" t="s">
        <v>1995</v>
      </c>
      <c r="J7395" s="64" t="s">
        <v>1996</v>
      </c>
      <c r="K7395" s="64" t="s">
        <v>32</v>
      </c>
      <c r="L7395" s="64" t="s">
        <v>2459</v>
      </c>
      <c r="M7395" s="64"/>
      <c r="N7395" s="8" t="s">
        <v>4470</v>
      </c>
      <c r="O7395" s="64" t="s">
        <v>41</v>
      </c>
      <c r="P7395" s="9">
        <v>0.06</v>
      </c>
      <c r="Q7395" s="161" t="s">
        <v>2460</v>
      </c>
      <c r="R7395" s="64"/>
      <c r="S7395" s="12"/>
      <c r="T7395" s="12"/>
      <c r="U7395" s="12">
        <v>95782.6</v>
      </c>
      <c r="V7395" s="13">
        <f t="shared" si="945"/>
        <v>-95782.6</v>
      </c>
      <c r="W7395" s="13">
        <f t="shared" si="950"/>
        <v>90360.943396226416</v>
      </c>
      <c r="X7395" s="12"/>
      <c r="Y7395" s="13">
        <f t="shared" si="943"/>
        <v>0</v>
      </c>
      <c r="Z7395" s="12"/>
      <c r="AA7395" s="12">
        <f t="shared" si="947"/>
        <v>5421.6566037735902</v>
      </c>
      <c r="AB7395" s="12">
        <f t="shared" si="955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hidden="1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2459</v>
      </c>
      <c r="F7396" s="65" t="s">
        <v>2459</v>
      </c>
      <c r="G7396" s="65" t="s">
        <v>2459</v>
      </c>
      <c r="H7396" s="65" t="s">
        <v>1994</v>
      </c>
      <c r="I7396" s="65" t="s">
        <v>1995</v>
      </c>
      <c r="J7396" s="65" t="s">
        <v>1996</v>
      </c>
      <c r="K7396" s="65" t="s">
        <v>32</v>
      </c>
      <c r="L7396" s="65" t="s">
        <v>2459</v>
      </c>
      <c r="M7396" s="65"/>
      <c r="N7396" s="8" t="s">
        <v>4470</v>
      </c>
      <c r="O7396" s="65" t="s">
        <v>41</v>
      </c>
      <c r="P7396" s="10">
        <v>0.06</v>
      </c>
      <c r="Q7396" s="162" t="s">
        <v>2460</v>
      </c>
      <c r="R7396" s="65"/>
      <c r="S7396" s="13"/>
      <c r="T7396" s="13"/>
      <c r="U7396" s="13">
        <v>115870.98</v>
      </c>
      <c r="V7396" s="13">
        <f t="shared" si="945"/>
        <v>-115870.98</v>
      </c>
      <c r="W7396" s="13">
        <f t="shared" si="950"/>
        <v>109312.24528301886</v>
      </c>
      <c r="X7396" s="13"/>
      <c r="Y7396" s="13">
        <f t="shared" si="943"/>
        <v>0</v>
      </c>
      <c r="Z7396" s="13"/>
      <c r="AA7396" s="13">
        <f t="shared" si="947"/>
        <v>6558.7347169811401</v>
      </c>
      <c r="AB7396" s="13">
        <f t="shared" si="955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2264</v>
      </c>
      <c r="F7397" s="8" t="s">
        <v>2264</v>
      </c>
      <c r="G7397" s="8" t="s">
        <v>2264</v>
      </c>
      <c r="H7397" s="101" t="s">
        <v>1994</v>
      </c>
      <c r="I7397" s="8" t="s">
        <v>1995</v>
      </c>
      <c r="J7397" s="8" t="s">
        <v>1996</v>
      </c>
      <c r="K7397" s="8" t="s">
        <v>32</v>
      </c>
      <c r="L7397" s="8" t="s">
        <v>2264</v>
      </c>
      <c r="M7397" s="8"/>
      <c r="N7397" s="8" t="s">
        <v>4470</v>
      </c>
      <c r="O7397" s="8" t="s">
        <v>41</v>
      </c>
      <c r="P7397" s="24">
        <v>0.04</v>
      </c>
      <c r="Q7397" s="166" t="s">
        <v>2265</v>
      </c>
      <c r="R7397" s="11"/>
      <c r="S7397" s="14"/>
      <c r="T7397" s="14"/>
      <c r="U7397" s="13">
        <v>402.87999999999994</v>
      </c>
      <c r="V7397" s="13">
        <f t="shared" si="945"/>
        <v>-402.87999999999994</v>
      </c>
      <c r="W7397" s="13">
        <f t="shared" si="950"/>
        <v>387.3846153846153</v>
      </c>
      <c r="X7397" s="13"/>
      <c r="Y7397" s="13">
        <f t="shared" si="943"/>
        <v>0</v>
      </c>
      <c r="Z7397" s="14">
        <f t="shared" ref="Z7397:Z7451" si="956">W7397+X7397</f>
        <v>387.3846153846153</v>
      </c>
      <c r="AA7397" s="13">
        <f t="shared" si="947"/>
        <v>15.495384615384637</v>
      </c>
      <c r="AB7397" s="12">
        <f t="shared" ref="AB7397:AB7398" si="957">U7397</f>
        <v>402.87999999999994</v>
      </c>
      <c r="AC7397" s="10">
        <v>0.08</v>
      </c>
      <c r="AD7397" s="15"/>
      <c r="AE7397" s="8"/>
      <c r="AF7397" s="14"/>
      <c r="AG7397" s="14" t="s">
        <v>51</v>
      </c>
      <c r="AH7397" s="10">
        <v>0</v>
      </c>
      <c r="AI7397" t="e">
        <v>#N/A</v>
      </c>
    </row>
    <row r="7398" spans="1:35" ht="14.25" hidden="1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2264</v>
      </c>
      <c r="F7398" s="8" t="s">
        <v>2264</v>
      </c>
      <c r="G7398" s="8" t="s">
        <v>2264</v>
      </c>
      <c r="H7398" s="101" t="s">
        <v>1994</v>
      </c>
      <c r="I7398" s="64" t="s">
        <v>1995</v>
      </c>
      <c r="J7398" s="64" t="s">
        <v>1996</v>
      </c>
      <c r="K7398" s="64" t="s">
        <v>32</v>
      </c>
      <c r="L7398" s="8" t="s">
        <v>2264</v>
      </c>
      <c r="M7398" s="64"/>
      <c r="N7398" s="8" t="s">
        <v>4470</v>
      </c>
      <c r="O7398" s="8" t="s">
        <v>41</v>
      </c>
      <c r="P7398" s="10">
        <v>0.04</v>
      </c>
      <c r="Q7398" s="166" t="s">
        <v>2265</v>
      </c>
      <c r="R7398" s="64"/>
      <c r="S7398" s="14"/>
      <c r="T7398" s="12"/>
      <c r="U7398" s="12">
        <v>380.26</v>
      </c>
      <c r="V7398" s="13">
        <f t="shared" si="945"/>
        <v>-380.26</v>
      </c>
      <c r="W7398" s="13">
        <f t="shared" si="950"/>
        <v>365.63461538461536</v>
      </c>
      <c r="X7398" s="12"/>
      <c r="Y7398" s="13">
        <f t="shared" si="943"/>
        <v>0</v>
      </c>
      <c r="Z7398" s="14">
        <f t="shared" si="956"/>
        <v>365.63461538461536</v>
      </c>
      <c r="AA7398" s="12">
        <f t="shared" si="947"/>
        <v>14.625384615384633</v>
      </c>
      <c r="AB7398" s="12">
        <f t="shared" si="957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1994</v>
      </c>
      <c r="I7399" s="8" t="s">
        <v>1995</v>
      </c>
      <c r="J7399" s="8" t="s">
        <v>1996</v>
      </c>
      <c r="K7399" s="8" t="s">
        <v>32</v>
      </c>
      <c r="L7399" s="8" t="s">
        <v>103</v>
      </c>
      <c r="M7399" s="8"/>
      <c r="N7399" s="8" t="s">
        <v>4470</v>
      </c>
      <c r="O7399" s="8" t="s">
        <v>41</v>
      </c>
      <c r="P7399" s="24">
        <v>0.02</v>
      </c>
      <c r="Q7399" s="166" t="s">
        <v>2010</v>
      </c>
      <c r="R7399" s="11"/>
      <c r="S7399" s="14"/>
      <c r="T7399" s="14"/>
      <c r="U7399" s="13">
        <v>249850.65627000001</v>
      </c>
      <c r="V7399" s="13">
        <f t="shared" si="945"/>
        <v>-249850.65627000001</v>
      </c>
      <c r="W7399" s="13">
        <f t="shared" si="950"/>
        <v>244951.62379411765</v>
      </c>
      <c r="X7399" s="13"/>
      <c r="Y7399" s="13">
        <f t="shared" si="943"/>
        <v>0</v>
      </c>
      <c r="Z7399" s="14">
        <f t="shared" si="956"/>
        <v>244951.62379411765</v>
      </c>
      <c r="AA7399" s="13">
        <f t="shared" si="947"/>
        <v>4899.0324758823554</v>
      </c>
      <c r="AB7399" s="12">
        <f t="shared" ref="AB7399:AB7401" si="958">U7399</f>
        <v>249850.65627000001</v>
      </c>
      <c r="AC7399" s="10">
        <v>0.08</v>
      </c>
      <c r="AD7399" s="15"/>
      <c r="AE7399" s="8"/>
      <c r="AF7399" s="14"/>
      <c r="AG7399" s="14" t="s">
        <v>42</v>
      </c>
      <c r="AH7399" s="10">
        <v>0</v>
      </c>
      <c r="AI7399" t="e">
        <v>#N/A</v>
      </c>
    </row>
    <row r="7400" spans="1:35" ht="14.25" hidden="1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1994</v>
      </c>
      <c r="I7400" s="64" t="s">
        <v>1995</v>
      </c>
      <c r="J7400" s="64" t="s">
        <v>1996</v>
      </c>
      <c r="K7400" s="64" t="s">
        <v>32</v>
      </c>
      <c r="L7400" s="8" t="s">
        <v>103</v>
      </c>
      <c r="M7400" s="64"/>
      <c r="N7400" s="8" t="s">
        <v>4470</v>
      </c>
      <c r="O7400" s="8" t="s">
        <v>41</v>
      </c>
      <c r="P7400" s="10">
        <v>0.02</v>
      </c>
      <c r="Q7400" s="166" t="s">
        <v>2010</v>
      </c>
      <c r="R7400" s="64"/>
      <c r="S7400" s="14"/>
      <c r="T7400" s="12"/>
      <c r="U7400" s="12">
        <v>174744.34561999998</v>
      </c>
      <c r="V7400" s="13">
        <f t="shared" si="945"/>
        <v>-174744.34561999998</v>
      </c>
      <c r="W7400" s="13">
        <f t="shared" si="950"/>
        <v>171317.98590196075</v>
      </c>
      <c r="X7400" s="12"/>
      <c r="Y7400" s="13">
        <f t="shared" si="943"/>
        <v>0</v>
      </c>
      <c r="Z7400" s="14">
        <f t="shared" si="956"/>
        <v>171317.98590196075</v>
      </c>
      <c r="AA7400" s="12">
        <f t="shared" si="947"/>
        <v>3426.3597180392244</v>
      </c>
      <c r="AB7400" s="12">
        <f t="shared" si="958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hidden="1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1994</v>
      </c>
      <c r="I7401" s="65" t="s">
        <v>1995</v>
      </c>
      <c r="J7401" s="65" t="s">
        <v>1996</v>
      </c>
      <c r="K7401" s="65" t="s">
        <v>32</v>
      </c>
      <c r="L7401" s="65" t="s">
        <v>103</v>
      </c>
      <c r="M7401" s="65"/>
      <c r="N7401" s="8" t="s">
        <v>4470</v>
      </c>
      <c r="O7401" s="65" t="s">
        <v>41</v>
      </c>
      <c r="P7401" s="10">
        <v>0.02</v>
      </c>
      <c r="Q7401" s="162" t="s">
        <v>2010</v>
      </c>
      <c r="R7401" s="65"/>
      <c r="S7401" s="122"/>
      <c r="T7401" s="13"/>
      <c r="U7401" s="13">
        <v>8700.1652200000026</v>
      </c>
      <c r="V7401" s="13">
        <f t="shared" si="945"/>
        <v>-8700.1652200000026</v>
      </c>
      <c r="W7401" s="13">
        <f t="shared" si="950"/>
        <v>8529.5737450980414</v>
      </c>
      <c r="X7401" s="13"/>
      <c r="Y7401" s="13">
        <f t="shared" si="943"/>
        <v>0</v>
      </c>
      <c r="Z7401" s="14">
        <f t="shared" si="956"/>
        <v>8529.5737450980414</v>
      </c>
      <c r="AA7401" s="13">
        <f t="shared" si="947"/>
        <v>170.59147490196119</v>
      </c>
      <c r="AB7401" s="13">
        <f t="shared" si="958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1994</v>
      </c>
      <c r="I7402" s="8" t="s">
        <v>1995</v>
      </c>
      <c r="J7402" s="8" t="s">
        <v>1996</v>
      </c>
      <c r="K7402" s="8" t="s">
        <v>32</v>
      </c>
      <c r="L7402" s="8" t="s">
        <v>74</v>
      </c>
      <c r="M7402" s="8"/>
      <c r="N7402" s="8" t="s">
        <v>4470</v>
      </c>
      <c r="O7402" s="8" t="s">
        <v>80</v>
      </c>
      <c r="P7402" s="24">
        <v>0</v>
      </c>
      <c r="Q7402" s="166" t="s">
        <v>2600</v>
      </c>
      <c r="R7402" s="11"/>
      <c r="S7402" s="14"/>
      <c r="T7402" s="14"/>
      <c r="U7402" s="13">
        <v>3201.05728</v>
      </c>
      <c r="V7402" s="13">
        <f t="shared" si="945"/>
        <v>-3201.05728</v>
      </c>
      <c r="W7402" s="13">
        <f t="shared" si="950"/>
        <v>3201.05728</v>
      </c>
      <c r="X7402" s="13"/>
      <c r="Y7402" s="13">
        <f t="shared" si="943"/>
        <v>0</v>
      </c>
      <c r="Z7402" s="14">
        <f t="shared" si="956"/>
        <v>3201.05728</v>
      </c>
      <c r="AA7402" s="13">
        <f t="shared" si="947"/>
        <v>0</v>
      </c>
      <c r="AB7402" s="12">
        <f t="shared" ref="AB7402:AB7406" si="959">U7402</f>
        <v>3201.05728</v>
      </c>
      <c r="AC7402" s="10">
        <v>0.08</v>
      </c>
      <c r="AD7402" s="15"/>
      <c r="AE7402" s="8"/>
      <c r="AF7402" s="14"/>
      <c r="AG7402" s="14" t="s">
        <v>51</v>
      </c>
      <c r="AH7402" s="10"/>
      <c r="AI7402" t="e">
        <v>#N/A</v>
      </c>
    </row>
    <row r="7403" spans="1:35" ht="14.25" hidden="1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1994</v>
      </c>
      <c r="I7403" s="64" t="s">
        <v>1995</v>
      </c>
      <c r="J7403" s="64" t="s">
        <v>1996</v>
      </c>
      <c r="K7403" s="64" t="s">
        <v>32</v>
      </c>
      <c r="L7403" s="8" t="s">
        <v>74</v>
      </c>
      <c r="M7403" s="64"/>
      <c r="N7403" s="8" t="s">
        <v>4470</v>
      </c>
      <c r="O7403" s="8" t="s">
        <v>80</v>
      </c>
      <c r="P7403" s="10">
        <v>0</v>
      </c>
      <c r="Q7403" s="166" t="s">
        <v>2600</v>
      </c>
      <c r="R7403" s="64"/>
      <c r="S7403" s="14"/>
      <c r="T7403" s="12"/>
      <c r="U7403" s="12">
        <v>874.58771999999988</v>
      </c>
      <c r="V7403" s="13">
        <f t="shared" si="945"/>
        <v>-874.58771999999988</v>
      </c>
      <c r="W7403" s="13">
        <f t="shared" si="950"/>
        <v>874.58771999999988</v>
      </c>
      <c r="X7403" s="12"/>
      <c r="Y7403" s="13">
        <f t="shared" si="943"/>
        <v>0</v>
      </c>
      <c r="Z7403" s="14">
        <f t="shared" si="956"/>
        <v>874.58771999999988</v>
      </c>
      <c r="AA7403" s="12">
        <f t="shared" si="947"/>
        <v>0</v>
      </c>
      <c r="AB7403" s="12">
        <f t="shared" si="959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hidden="1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1994</v>
      </c>
      <c r="I7404" s="65" t="s">
        <v>1995</v>
      </c>
      <c r="J7404" s="65" t="s">
        <v>1996</v>
      </c>
      <c r="K7404" s="65" t="s">
        <v>32</v>
      </c>
      <c r="L7404" s="65" t="s">
        <v>74</v>
      </c>
      <c r="M7404" s="65"/>
      <c r="N7404" s="8" t="s">
        <v>4470</v>
      </c>
      <c r="O7404" s="65" t="s">
        <v>80</v>
      </c>
      <c r="P7404" s="10">
        <v>0</v>
      </c>
      <c r="Q7404" s="162" t="s">
        <v>2600</v>
      </c>
      <c r="R7404" s="65"/>
      <c r="S7404" s="122"/>
      <c r="T7404" s="13"/>
      <c r="U7404" s="13">
        <v>725.35538000000031</v>
      </c>
      <c r="V7404" s="13">
        <f t="shared" si="945"/>
        <v>-725.35538000000031</v>
      </c>
      <c r="W7404" s="13">
        <f t="shared" si="950"/>
        <v>725.35538000000031</v>
      </c>
      <c r="X7404" s="13"/>
      <c r="Y7404" s="13">
        <f t="shared" si="943"/>
        <v>0</v>
      </c>
      <c r="Z7404" s="14">
        <f t="shared" si="956"/>
        <v>725.35538000000031</v>
      </c>
      <c r="AA7404" s="13">
        <f t="shared" si="947"/>
        <v>0</v>
      </c>
      <c r="AB7404" s="13">
        <f t="shared" si="959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1994</v>
      </c>
      <c r="I7405" s="8" t="s">
        <v>1995</v>
      </c>
      <c r="J7405" s="8" t="s">
        <v>1996</v>
      </c>
      <c r="K7405" s="8" t="s">
        <v>32</v>
      </c>
      <c r="L7405" s="8" t="s">
        <v>1317</v>
      </c>
      <c r="M7405" s="8"/>
      <c r="N7405" s="8" t="s">
        <v>4470</v>
      </c>
      <c r="O7405" s="8" t="s">
        <v>80</v>
      </c>
      <c r="P7405" s="24">
        <v>0</v>
      </c>
      <c r="Q7405" s="166" t="s">
        <v>2715</v>
      </c>
      <c r="R7405" s="11"/>
      <c r="S7405" s="14">
        <v>0</v>
      </c>
      <c r="T7405" s="14"/>
      <c r="U7405" s="13">
        <v>614.67189999999994</v>
      </c>
      <c r="V7405" s="13">
        <f t="shared" si="945"/>
        <v>-614.67189999999994</v>
      </c>
      <c r="W7405" s="13">
        <f t="shared" si="950"/>
        <v>614.67189999999994</v>
      </c>
      <c r="X7405" s="13"/>
      <c r="Y7405" s="13">
        <f t="shared" si="943"/>
        <v>0</v>
      </c>
      <c r="Z7405" s="14">
        <f t="shared" si="956"/>
        <v>614.67189999999994</v>
      </c>
      <c r="AA7405" s="13">
        <f t="shared" si="947"/>
        <v>0</v>
      </c>
      <c r="AB7405" s="13">
        <f t="shared" si="959"/>
        <v>614.67189999999994</v>
      </c>
      <c r="AC7405" s="10">
        <v>0.08</v>
      </c>
      <c r="AD7405" s="15"/>
      <c r="AE7405" s="8"/>
      <c r="AF7405" s="14"/>
      <c r="AG7405" s="14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2829</v>
      </c>
      <c r="F7406" s="8" t="s">
        <v>2829</v>
      </c>
      <c r="G7406" s="8" t="s">
        <v>2829</v>
      </c>
      <c r="H7406" s="101" t="s">
        <v>1994</v>
      </c>
      <c r="I7406" s="8" t="s">
        <v>1995</v>
      </c>
      <c r="J7406" s="8" t="s">
        <v>1996</v>
      </c>
      <c r="K7406" s="8" t="s">
        <v>32</v>
      </c>
      <c r="L7406" s="8" t="s">
        <v>2830</v>
      </c>
      <c r="M7406" s="24"/>
      <c r="N7406" s="8" t="s">
        <v>4470</v>
      </c>
      <c r="O7406" s="8" t="s">
        <v>41</v>
      </c>
      <c r="P7406" s="24">
        <v>0.02</v>
      </c>
      <c r="Q7406" s="166" t="s">
        <v>2831</v>
      </c>
      <c r="R7406" s="17"/>
      <c r="S7406" s="14">
        <v>0</v>
      </c>
      <c r="T7406" s="14"/>
      <c r="U7406" s="13">
        <v>5025.7895000000008</v>
      </c>
      <c r="V7406" s="13">
        <f t="shared" si="945"/>
        <v>-5025.7895000000008</v>
      </c>
      <c r="W7406" s="13">
        <f t="shared" ref="W7406:W7411" si="960">IF(O7406="返货",U7406/(1+P7406),IF(O7406="返现",U7406,IF(O7406="折扣",U7406*P7406,IF(O7406="无",U7406))))</f>
        <v>4927.2446078431376</v>
      </c>
      <c r="X7406" s="13"/>
      <c r="Y7406" s="13">
        <f t="shared" si="943"/>
        <v>0</v>
      </c>
      <c r="Z7406" s="14">
        <f t="shared" si="956"/>
        <v>4927.2446078431376</v>
      </c>
      <c r="AA7406" s="13">
        <f t="shared" si="947"/>
        <v>98.54489215686317</v>
      </c>
      <c r="AB7406" s="13">
        <f t="shared" si="959"/>
        <v>5025.7895000000008</v>
      </c>
      <c r="AC7406" s="10">
        <v>0.08</v>
      </c>
      <c r="AD7406" s="15"/>
      <c r="AE7406" s="8"/>
      <c r="AF7406" s="14"/>
      <c r="AG7406" s="14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1994</v>
      </c>
      <c r="I7407" s="8" t="s">
        <v>1995</v>
      </c>
      <c r="J7407" s="8" t="s">
        <v>1996</v>
      </c>
      <c r="K7407" s="8" t="s">
        <v>32</v>
      </c>
      <c r="L7407" s="8" t="s">
        <v>973</v>
      </c>
      <c r="M7407" s="24"/>
      <c r="N7407" s="8" t="s">
        <v>4470</v>
      </c>
      <c r="O7407" s="8" t="s">
        <v>41</v>
      </c>
      <c r="P7407" s="24">
        <v>0.05</v>
      </c>
      <c r="Q7407" s="166" t="s">
        <v>2406</v>
      </c>
      <c r="R7407" s="17"/>
      <c r="S7407" s="14">
        <v>0</v>
      </c>
      <c r="T7407" s="14"/>
      <c r="U7407" s="13">
        <v>7849.3853899999986</v>
      </c>
      <c r="V7407" s="13">
        <f t="shared" si="945"/>
        <v>-7849.3853899999986</v>
      </c>
      <c r="W7407" s="13">
        <f t="shared" si="960"/>
        <v>7475.6051333333317</v>
      </c>
      <c r="X7407" s="13"/>
      <c r="Y7407" s="13">
        <f t="shared" si="943"/>
        <v>0</v>
      </c>
      <c r="Z7407" s="14">
        <f t="shared" si="956"/>
        <v>7475.6051333333317</v>
      </c>
      <c r="AA7407" s="13">
        <f t="shared" si="947"/>
        <v>373.7802566666669</v>
      </c>
      <c r="AB7407" s="12">
        <f t="shared" ref="AB7407:AB7410" si="961">U7407</f>
        <v>7849.3853899999986</v>
      </c>
      <c r="AC7407" s="10">
        <v>0.08</v>
      </c>
      <c r="AD7407" s="15"/>
      <c r="AE7407" s="8"/>
      <c r="AF7407" s="14"/>
      <c r="AG7407" s="14" t="s">
        <v>42</v>
      </c>
      <c r="AH7407" s="10">
        <v>0</v>
      </c>
      <c r="AI7407" t="e">
        <v>#N/A</v>
      </c>
    </row>
    <row r="7408" spans="1:35" ht="14.25" hidden="1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1994</v>
      </c>
      <c r="I7408" s="64" t="s">
        <v>1995</v>
      </c>
      <c r="J7408" s="64" t="s">
        <v>1996</v>
      </c>
      <c r="K7408" s="64" t="s">
        <v>32</v>
      </c>
      <c r="L7408" s="8" t="s">
        <v>973</v>
      </c>
      <c r="M7408" s="64"/>
      <c r="N7408" s="8" t="s">
        <v>4470</v>
      </c>
      <c r="O7408" s="64" t="s">
        <v>80</v>
      </c>
      <c r="P7408" s="9">
        <v>0</v>
      </c>
      <c r="Q7408" s="166" t="s">
        <v>2406</v>
      </c>
      <c r="R7408" s="64"/>
      <c r="S7408" s="14">
        <v>0</v>
      </c>
      <c r="T7408" s="12"/>
      <c r="U7408" s="12">
        <v>4487.3952099999988</v>
      </c>
      <c r="V7408" s="13">
        <f t="shared" si="945"/>
        <v>-4487.3952099999988</v>
      </c>
      <c r="W7408" s="13">
        <f t="shared" si="960"/>
        <v>4487.3952099999988</v>
      </c>
      <c r="X7408" s="12"/>
      <c r="Y7408" s="13">
        <f t="shared" si="943"/>
        <v>0</v>
      </c>
      <c r="Z7408" s="14">
        <f t="shared" si="956"/>
        <v>4487.3952099999988</v>
      </c>
      <c r="AA7408" s="12">
        <f t="shared" si="947"/>
        <v>0</v>
      </c>
      <c r="AB7408" s="12">
        <f t="shared" si="961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hidden="1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1994</v>
      </c>
      <c r="I7409" s="64" t="s">
        <v>1995</v>
      </c>
      <c r="J7409" s="64" t="s">
        <v>1996</v>
      </c>
      <c r="K7409" s="64" t="s">
        <v>32</v>
      </c>
      <c r="L7409" s="64" t="s">
        <v>2404</v>
      </c>
      <c r="M7409" s="64"/>
      <c r="N7409" s="8" t="s">
        <v>4470</v>
      </c>
      <c r="O7409" s="64" t="s">
        <v>80</v>
      </c>
      <c r="P7409" s="9">
        <v>0</v>
      </c>
      <c r="Q7409" s="161" t="s">
        <v>2405</v>
      </c>
      <c r="R7409" s="64"/>
      <c r="S7409" s="12">
        <v>0</v>
      </c>
      <c r="T7409" s="12">
        <v>0</v>
      </c>
      <c r="U7409" s="12">
        <v>1230.3867</v>
      </c>
      <c r="V7409" s="13">
        <f t="shared" si="945"/>
        <v>-1230.3867</v>
      </c>
      <c r="W7409" s="13">
        <f t="shared" si="960"/>
        <v>1230.3867</v>
      </c>
      <c r="X7409" s="12"/>
      <c r="Y7409" s="13">
        <f t="shared" si="943"/>
        <v>0</v>
      </c>
      <c r="Z7409" s="14">
        <f t="shared" si="956"/>
        <v>1230.3867</v>
      </c>
      <c r="AA7409" s="12">
        <f t="shared" si="947"/>
        <v>0</v>
      </c>
      <c r="AB7409" s="12">
        <f t="shared" si="961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hidden="1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1994</v>
      </c>
      <c r="I7410" s="65" t="s">
        <v>1995</v>
      </c>
      <c r="J7410" s="65" t="s">
        <v>1996</v>
      </c>
      <c r="K7410" s="65" t="s">
        <v>32</v>
      </c>
      <c r="L7410" s="65" t="s">
        <v>2404</v>
      </c>
      <c r="M7410" s="65"/>
      <c r="N7410" s="8" t="s">
        <v>4470</v>
      </c>
      <c r="O7410" s="65" t="s">
        <v>80</v>
      </c>
      <c r="P7410" s="10">
        <v>0</v>
      </c>
      <c r="Q7410" s="162" t="s">
        <v>2405</v>
      </c>
      <c r="R7410" s="65"/>
      <c r="S7410" s="122">
        <v>0</v>
      </c>
      <c r="T7410" s="13"/>
      <c r="U7410" s="13">
        <v>898.96096000000045</v>
      </c>
      <c r="V7410" s="13">
        <f t="shared" si="945"/>
        <v>-898.96096000000045</v>
      </c>
      <c r="W7410" s="13">
        <f t="shared" si="960"/>
        <v>898.96096000000045</v>
      </c>
      <c r="X7410" s="13"/>
      <c r="Y7410" s="13">
        <f t="shared" si="943"/>
        <v>0</v>
      </c>
      <c r="Z7410" s="14">
        <f t="shared" si="956"/>
        <v>898.96096000000045</v>
      </c>
      <c r="AA7410" s="13">
        <f t="shared" si="947"/>
        <v>0</v>
      </c>
      <c r="AB7410" s="13">
        <f t="shared" si="961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1994</v>
      </c>
      <c r="I7411" s="8" t="s">
        <v>1995</v>
      </c>
      <c r="J7411" s="8" t="s">
        <v>1996</v>
      </c>
      <c r="K7411" s="8" t="s">
        <v>32</v>
      </c>
      <c r="L7411" s="8" t="s">
        <v>1494</v>
      </c>
      <c r="M7411" s="24"/>
      <c r="N7411" s="8" t="s">
        <v>4470</v>
      </c>
      <c r="O7411" s="8" t="s">
        <v>41</v>
      </c>
      <c r="P7411" s="24">
        <v>0.08</v>
      </c>
      <c r="Q7411" s="166" t="s">
        <v>2834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5"/>
        <v>-13403.281200000001</v>
      </c>
      <c r="W7411" s="13">
        <f t="shared" si="960"/>
        <v>12410.445555555556</v>
      </c>
      <c r="X7411" s="13"/>
      <c r="Y7411" s="13">
        <f t="shared" si="943"/>
        <v>0</v>
      </c>
      <c r="Z7411" s="14">
        <f t="shared" si="956"/>
        <v>12410.445555555556</v>
      </c>
      <c r="AA7411" s="13">
        <f t="shared" si="947"/>
        <v>992.83564444444528</v>
      </c>
      <c r="AB7411" s="14">
        <f>U7411</f>
        <v>13403.281200000001</v>
      </c>
      <c r="AC7411" s="10">
        <v>0.08</v>
      </c>
      <c r="AD7411" s="15"/>
      <c r="AE7411" s="8"/>
      <c r="AF7411" s="14"/>
      <c r="AG7411" s="14" t="s">
        <v>51</v>
      </c>
      <c r="AH7411" s="10">
        <v>0</v>
      </c>
      <c r="AI7411" t="e">
        <v>#N/A</v>
      </c>
    </row>
    <row r="7412" spans="1:35" ht="14.25" hidden="1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2396</v>
      </c>
      <c r="F7412" s="65" t="s">
        <v>2396</v>
      </c>
      <c r="G7412" s="65" t="s">
        <v>2396</v>
      </c>
      <c r="H7412" s="65" t="s">
        <v>1994</v>
      </c>
      <c r="I7412" s="65" t="s">
        <v>1995</v>
      </c>
      <c r="J7412" s="65" t="s">
        <v>1996</v>
      </c>
      <c r="K7412" s="65" t="s">
        <v>32</v>
      </c>
      <c r="L7412" s="65" t="s">
        <v>2396</v>
      </c>
      <c r="M7412" s="65"/>
      <c r="N7412" s="8" t="s">
        <v>4470</v>
      </c>
      <c r="O7412" s="65" t="s">
        <v>41</v>
      </c>
      <c r="P7412" s="10">
        <v>0.02</v>
      </c>
      <c r="Q7412" s="162" t="s">
        <v>2397</v>
      </c>
      <c r="R7412" s="65" t="s">
        <v>3736</v>
      </c>
      <c r="S7412" s="13">
        <v>0</v>
      </c>
      <c r="T7412" s="13">
        <v>0</v>
      </c>
      <c r="U7412" s="13">
        <v>672.61689000000001</v>
      </c>
      <c r="V7412" s="13">
        <f t="shared" si="945"/>
        <v>-672.61689000000001</v>
      </c>
      <c r="W7412" s="13">
        <f t="shared" ref="W7412:W7457" si="962">IF(O7412="返货",U7412/(1+P7412),IF(O7412="返现",U7412,IF(O7412="折扣",U7412*P7412,IF(O7412="无",U7412))))</f>
        <v>659.42832352941173</v>
      </c>
      <c r="X7412" s="13"/>
      <c r="Y7412" s="13">
        <f t="shared" si="943"/>
        <v>0</v>
      </c>
      <c r="Z7412" s="14">
        <f t="shared" si="956"/>
        <v>659.42832352941173</v>
      </c>
      <c r="AA7412" s="13">
        <f t="shared" si="947"/>
        <v>13.188566470588285</v>
      </c>
      <c r="AB7412" s="13">
        <f t="shared" ref="AB7412:AB7413" si="963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3264</v>
      </c>
      <c r="AI7412" t="e">
        <v>#N/A</v>
      </c>
    </row>
    <row r="7413" spans="1:35" ht="14.25" hidden="1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1994</v>
      </c>
      <c r="I7413" s="65" t="s">
        <v>1995</v>
      </c>
      <c r="J7413" s="65" t="s">
        <v>1996</v>
      </c>
      <c r="K7413" s="65" t="s">
        <v>32</v>
      </c>
      <c r="L7413" s="65" t="s">
        <v>974</v>
      </c>
      <c r="M7413" s="65"/>
      <c r="N7413" s="8" t="s">
        <v>4470</v>
      </c>
      <c r="O7413" s="65" t="s">
        <v>3300</v>
      </c>
      <c r="P7413" s="10">
        <v>0</v>
      </c>
      <c r="Q7413" s="162" t="s">
        <v>2407</v>
      </c>
      <c r="R7413" s="65"/>
      <c r="S7413" s="122"/>
      <c r="T7413" s="13"/>
      <c r="U7413" s="13">
        <v>154.20000000000002</v>
      </c>
      <c r="V7413" s="13">
        <f t="shared" si="945"/>
        <v>-154.20000000000002</v>
      </c>
      <c r="W7413" s="13">
        <f t="shared" si="962"/>
        <v>154.20000000000002</v>
      </c>
      <c r="X7413" s="13"/>
      <c r="Y7413" s="13">
        <f t="shared" si="943"/>
        <v>0</v>
      </c>
      <c r="Z7413" s="14">
        <f t="shared" si="956"/>
        <v>154.20000000000002</v>
      </c>
      <c r="AA7413" s="13">
        <f t="shared" si="947"/>
        <v>0</v>
      </c>
      <c r="AB7413" s="13">
        <f t="shared" si="963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1795</v>
      </c>
      <c r="F7414" s="8" t="s">
        <v>1795</v>
      </c>
      <c r="G7414" s="8" t="s">
        <v>1795</v>
      </c>
      <c r="H7414" s="101" t="s">
        <v>1994</v>
      </c>
      <c r="I7414" s="8" t="s">
        <v>1995</v>
      </c>
      <c r="J7414" s="8" t="s">
        <v>1996</v>
      </c>
      <c r="K7414" s="8" t="s">
        <v>32</v>
      </c>
      <c r="L7414" s="8" t="s">
        <v>1796</v>
      </c>
      <c r="M7414" s="24"/>
      <c r="N7414" s="8" t="s">
        <v>4470</v>
      </c>
      <c r="O7414" s="8" t="s">
        <v>41</v>
      </c>
      <c r="P7414" s="24">
        <v>0.02</v>
      </c>
      <c r="Q7414" s="166" t="s">
        <v>2240</v>
      </c>
      <c r="R7414" s="17"/>
      <c r="S7414" s="14"/>
      <c r="T7414" s="14"/>
      <c r="U7414" s="13">
        <v>67768.11050000001</v>
      </c>
      <c r="V7414" s="13">
        <f t="shared" si="945"/>
        <v>-67768.11050000001</v>
      </c>
      <c r="W7414" s="13">
        <f t="shared" si="962"/>
        <v>66439.324019607855</v>
      </c>
      <c r="X7414" s="13"/>
      <c r="Y7414" s="13">
        <f t="shared" si="943"/>
        <v>0</v>
      </c>
      <c r="Z7414" s="14">
        <f t="shared" si="956"/>
        <v>66439.324019607855</v>
      </c>
      <c r="AA7414" s="13">
        <f t="shared" si="947"/>
        <v>1328.7864803921548</v>
      </c>
      <c r="AB7414" s="12">
        <f t="shared" ref="AB7414:AB7416" si="964">U7414</f>
        <v>67768.11050000001</v>
      </c>
      <c r="AC7414" s="10">
        <v>0.08</v>
      </c>
      <c r="AD7414" s="15"/>
      <c r="AE7414" s="8"/>
      <c r="AF7414" s="14"/>
      <c r="AG7414" s="14" t="s">
        <v>42</v>
      </c>
      <c r="AH7414" s="10"/>
      <c r="AI7414" t="e">
        <v>#N/A</v>
      </c>
    </row>
    <row r="7415" spans="1:35" ht="14.25" hidden="1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1795</v>
      </c>
      <c r="F7415" s="8" t="s">
        <v>1795</v>
      </c>
      <c r="G7415" s="8" t="s">
        <v>1795</v>
      </c>
      <c r="H7415" s="101" t="s">
        <v>1994</v>
      </c>
      <c r="I7415" s="64" t="s">
        <v>1995</v>
      </c>
      <c r="J7415" s="64" t="s">
        <v>1996</v>
      </c>
      <c r="K7415" s="64" t="s">
        <v>32</v>
      </c>
      <c r="L7415" s="8" t="s">
        <v>1796</v>
      </c>
      <c r="M7415" s="64"/>
      <c r="N7415" s="8" t="s">
        <v>4470</v>
      </c>
      <c r="O7415" s="64" t="s">
        <v>80</v>
      </c>
      <c r="P7415" s="9">
        <v>0</v>
      </c>
      <c r="Q7415" s="166" t="s">
        <v>2240</v>
      </c>
      <c r="R7415" s="64"/>
      <c r="S7415" s="14"/>
      <c r="T7415" s="12"/>
      <c r="U7415" s="12">
        <v>7716.8470100000013</v>
      </c>
      <c r="V7415" s="13">
        <f t="shared" si="945"/>
        <v>-7716.8470100000013</v>
      </c>
      <c r="W7415" s="13">
        <f t="shared" si="962"/>
        <v>7716.8470100000013</v>
      </c>
      <c r="X7415" s="12"/>
      <c r="Y7415" s="13">
        <f t="shared" si="943"/>
        <v>0</v>
      </c>
      <c r="Z7415" s="14">
        <f t="shared" si="956"/>
        <v>7716.8470100000013</v>
      </c>
      <c r="AA7415" s="12">
        <f t="shared" si="947"/>
        <v>0</v>
      </c>
      <c r="AB7415" s="12">
        <f t="shared" si="964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hidden="1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1795</v>
      </c>
      <c r="F7416" s="65" t="s">
        <v>1795</v>
      </c>
      <c r="G7416" s="65" t="s">
        <v>1795</v>
      </c>
      <c r="H7416" s="65" t="s">
        <v>1994</v>
      </c>
      <c r="I7416" s="65" t="s">
        <v>1995</v>
      </c>
      <c r="J7416" s="65" t="s">
        <v>1996</v>
      </c>
      <c r="K7416" s="65" t="s">
        <v>32</v>
      </c>
      <c r="L7416" s="65" t="s">
        <v>1796</v>
      </c>
      <c r="M7416" s="65"/>
      <c r="N7416" s="8" t="s">
        <v>4470</v>
      </c>
      <c r="O7416" s="65" t="s">
        <v>80</v>
      </c>
      <c r="P7416" s="10">
        <v>0</v>
      </c>
      <c r="Q7416" s="162" t="s">
        <v>2240</v>
      </c>
      <c r="R7416" s="65"/>
      <c r="S7416" s="122"/>
      <c r="T7416" s="13"/>
      <c r="U7416" s="13">
        <v>26132.333069999979</v>
      </c>
      <c r="V7416" s="13">
        <f t="shared" si="945"/>
        <v>-26132.333069999979</v>
      </c>
      <c r="W7416" s="13">
        <f t="shared" si="962"/>
        <v>26132.333069999979</v>
      </c>
      <c r="X7416" s="13"/>
      <c r="Y7416" s="13">
        <f t="shared" si="943"/>
        <v>0</v>
      </c>
      <c r="Z7416" s="14">
        <f t="shared" si="956"/>
        <v>26132.333069999979</v>
      </c>
      <c r="AA7416" s="13">
        <f t="shared" si="947"/>
        <v>0</v>
      </c>
      <c r="AB7416" s="13">
        <f t="shared" si="964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1994</v>
      </c>
      <c r="I7417" s="8" t="s">
        <v>1995</v>
      </c>
      <c r="J7417" s="8" t="s">
        <v>1996</v>
      </c>
      <c r="K7417" s="8" t="s">
        <v>32</v>
      </c>
      <c r="L7417" s="8" t="s">
        <v>1234</v>
      </c>
      <c r="M7417" s="8"/>
      <c r="N7417" s="8" t="s">
        <v>4470</v>
      </c>
      <c r="O7417" s="8" t="s">
        <v>41</v>
      </c>
      <c r="P7417" s="24">
        <v>0.04</v>
      </c>
      <c r="Q7417" s="166" t="s">
        <v>2633</v>
      </c>
      <c r="R7417" s="11"/>
      <c r="S7417" s="14"/>
      <c r="T7417" s="14"/>
      <c r="U7417" s="13">
        <v>425.03230999999988</v>
      </c>
      <c r="V7417" s="13">
        <f t="shared" si="945"/>
        <v>-425.03230999999988</v>
      </c>
      <c r="W7417" s="13">
        <f t="shared" si="962"/>
        <v>408.68491346153832</v>
      </c>
      <c r="X7417" s="13"/>
      <c r="Y7417" s="13">
        <f t="shared" si="943"/>
        <v>0</v>
      </c>
      <c r="Z7417" s="14">
        <f t="shared" si="956"/>
        <v>408.68491346153832</v>
      </c>
      <c r="AA7417" s="13">
        <f t="shared" si="947"/>
        <v>16.347396538461567</v>
      </c>
      <c r="AB7417" s="12">
        <f t="shared" ref="AB7417:AB7420" si="965">U7417</f>
        <v>425.03230999999988</v>
      </c>
      <c r="AC7417" s="10">
        <v>0.08</v>
      </c>
      <c r="AD7417" s="15"/>
      <c r="AE7417" s="8"/>
      <c r="AF7417" s="14"/>
      <c r="AG7417" s="14" t="s">
        <v>51</v>
      </c>
      <c r="AH7417" s="10">
        <v>0</v>
      </c>
      <c r="AI7417" t="e">
        <v>#N/A</v>
      </c>
    </row>
    <row r="7418" spans="1:35" ht="14.25" hidden="1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1994</v>
      </c>
      <c r="I7418" s="64" t="s">
        <v>1995</v>
      </c>
      <c r="J7418" s="64" t="s">
        <v>1996</v>
      </c>
      <c r="K7418" s="64" t="s">
        <v>32</v>
      </c>
      <c r="L7418" s="64" t="s">
        <v>1234</v>
      </c>
      <c r="M7418" s="64"/>
      <c r="N7418" s="8" t="s">
        <v>4470</v>
      </c>
      <c r="O7418" s="64" t="s">
        <v>41</v>
      </c>
      <c r="P7418" s="9">
        <v>0.04</v>
      </c>
      <c r="Q7418" s="161" t="s">
        <v>2633</v>
      </c>
      <c r="R7418" s="64"/>
      <c r="S7418" s="12"/>
      <c r="T7418" s="12"/>
      <c r="U7418" s="12">
        <v>879.42915000000005</v>
      </c>
      <c r="V7418" s="13">
        <f t="shared" si="945"/>
        <v>-879.42915000000005</v>
      </c>
      <c r="W7418" s="13">
        <f t="shared" si="962"/>
        <v>845.6049519230769</v>
      </c>
      <c r="X7418" s="12"/>
      <c r="Y7418" s="13">
        <f t="shared" si="943"/>
        <v>0</v>
      </c>
      <c r="Z7418" s="14">
        <f t="shared" si="956"/>
        <v>845.6049519230769</v>
      </c>
      <c r="AA7418" s="12">
        <f t="shared" si="947"/>
        <v>33.824198076923153</v>
      </c>
      <c r="AB7418" s="12">
        <f t="shared" si="965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hidden="1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1994</v>
      </c>
      <c r="I7419" s="65" t="s">
        <v>1995</v>
      </c>
      <c r="J7419" s="65" t="s">
        <v>1996</v>
      </c>
      <c r="K7419" s="65" t="s">
        <v>32</v>
      </c>
      <c r="L7419" s="65" t="s">
        <v>1234</v>
      </c>
      <c r="M7419" s="65"/>
      <c r="N7419" s="8" t="s">
        <v>4470</v>
      </c>
      <c r="O7419" s="65" t="s">
        <v>41</v>
      </c>
      <c r="P7419" s="10">
        <v>0.04</v>
      </c>
      <c r="Q7419" s="162" t="s">
        <v>2633</v>
      </c>
      <c r="R7419" s="65" t="s">
        <v>3736</v>
      </c>
      <c r="S7419" s="122"/>
      <c r="T7419" s="13"/>
      <c r="U7419" s="122">
        <v>4666.8129900000004</v>
      </c>
      <c r="V7419" s="13">
        <f t="shared" si="945"/>
        <v>-4666.8129900000004</v>
      </c>
      <c r="W7419" s="13">
        <f t="shared" si="962"/>
        <v>4487.3201826923078</v>
      </c>
      <c r="X7419" s="13"/>
      <c r="Y7419" s="13">
        <f t="shared" si="943"/>
        <v>0</v>
      </c>
      <c r="Z7419" s="14">
        <f t="shared" si="956"/>
        <v>4487.3201826923078</v>
      </c>
      <c r="AA7419" s="13">
        <f t="shared" si="947"/>
        <v>179.4928073076926</v>
      </c>
      <c r="AB7419" s="13">
        <f t="shared" si="965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1994</v>
      </c>
      <c r="I7420" s="8" t="s">
        <v>1995</v>
      </c>
      <c r="J7420" s="8" t="s">
        <v>1996</v>
      </c>
      <c r="K7420" s="8" t="s">
        <v>32</v>
      </c>
      <c r="L7420" s="8" t="s">
        <v>613</v>
      </c>
      <c r="M7420" s="8"/>
      <c r="N7420" s="8" t="s">
        <v>4470</v>
      </c>
      <c r="O7420" s="8" t="s">
        <v>80</v>
      </c>
      <c r="P7420" s="24">
        <v>0</v>
      </c>
      <c r="Q7420" s="166" t="s">
        <v>2246</v>
      </c>
      <c r="R7420" s="11"/>
      <c r="S7420" s="14"/>
      <c r="T7420" s="14"/>
      <c r="U7420" s="158">
        <v>806.00498999999979</v>
      </c>
      <c r="V7420" s="13">
        <f t="shared" si="945"/>
        <v>-806.00498999999979</v>
      </c>
      <c r="W7420" s="13">
        <f t="shared" si="962"/>
        <v>806.00498999999979</v>
      </c>
      <c r="X7420" s="13"/>
      <c r="Y7420" s="13">
        <f t="shared" si="943"/>
        <v>0</v>
      </c>
      <c r="Z7420" s="14">
        <f t="shared" si="956"/>
        <v>806.00498999999979</v>
      </c>
      <c r="AA7420" s="13">
        <f t="shared" si="947"/>
        <v>0</v>
      </c>
      <c r="AB7420" s="13">
        <f t="shared" si="965"/>
        <v>806.00498999999979</v>
      </c>
      <c r="AC7420" s="10">
        <v>0.08</v>
      </c>
      <c r="AD7420" s="15"/>
      <c r="AE7420" s="8"/>
      <c r="AF7420" s="14"/>
      <c r="AG7420" s="14" t="s">
        <v>51</v>
      </c>
      <c r="AH7420" s="10">
        <v>0</v>
      </c>
      <c r="AI7420" t="e">
        <v>#N/A</v>
      </c>
    </row>
    <row r="7421" spans="1:35" ht="14.25" hidden="1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1994</v>
      </c>
      <c r="I7421" s="65" t="s">
        <v>1995</v>
      </c>
      <c r="J7421" s="65" t="s">
        <v>1996</v>
      </c>
      <c r="K7421" s="65" t="s">
        <v>32</v>
      </c>
      <c r="L7421" s="65" t="s">
        <v>613</v>
      </c>
      <c r="M7421" s="65"/>
      <c r="N7421" s="8" t="s">
        <v>4470</v>
      </c>
      <c r="O7421" s="65" t="s">
        <v>80</v>
      </c>
      <c r="P7421" s="10">
        <v>0</v>
      </c>
      <c r="Q7421" s="162" t="s">
        <v>2246</v>
      </c>
      <c r="R7421" s="65"/>
      <c r="S7421" s="122"/>
      <c r="T7421" s="13"/>
      <c r="U7421" s="122">
        <v>709.32920000000001</v>
      </c>
      <c r="V7421" s="13">
        <f t="shared" si="945"/>
        <v>-709.32920000000001</v>
      </c>
      <c r="W7421" s="13">
        <f t="shared" si="962"/>
        <v>709.32920000000001</v>
      </c>
      <c r="X7421" s="13"/>
      <c r="Y7421" s="13">
        <f t="shared" si="943"/>
        <v>0</v>
      </c>
      <c r="Z7421" s="14">
        <f t="shared" si="956"/>
        <v>709.32920000000001</v>
      </c>
      <c r="AA7421" s="13">
        <f t="shared" si="947"/>
        <v>0</v>
      </c>
      <c r="AB7421" s="13">
        <f t="shared" ref="AB7421:AB7424" si="966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hidden="1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1858</v>
      </c>
      <c r="F7422" s="65" t="s">
        <v>1858</v>
      </c>
      <c r="G7422" s="65" t="s">
        <v>1858</v>
      </c>
      <c r="H7422" s="65" t="s">
        <v>1994</v>
      </c>
      <c r="I7422" s="65" t="s">
        <v>1995</v>
      </c>
      <c r="J7422" s="65" t="s">
        <v>1996</v>
      </c>
      <c r="K7422" s="65" t="s">
        <v>32</v>
      </c>
      <c r="L7422" s="65" t="s">
        <v>1858</v>
      </c>
      <c r="M7422" s="65"/>
      <c r="N7422" s="8" t="s">
        <v>4470</v>
      </c>
      <c r="O7422" s="65" t="s">
        <v>41</v>
      </c>
      <c r="P7422" s="10">
        <v>0.04</v>
      </c>
      <c r="Q7422" s="162" t="s">
        <v>2664</v>
      </c>
      <c r="R7422" s="65"/>
      <c r="S7422" s="13">
        <v>0</v>
      </c>
      <c r="T7422" s="13">
        <v>0</v>
      </c>
      <c r="U7422" s="13">
        <v>5.7</v>
      </c>
      <c r="V7422" s="13">
        <f t="shared" si="945"/>
        <v>-5.7</v>
      </c>
      <c r="W7422" s="13">
        <f t="shared" si="962"/>
        <v>5.4807692307692308</v>
      </c>
      <c r="X7422" s="13"/>
      <c r="Y7422" s="13">
        <f t="shared" si="943"/>
        <v>0</v>
      </c>
      <c r="Z7422" s="14">
        <f t="shared" si="956"/>
        <v>5.4807692307692308</v>
      </c>
      <c r="AA7422" s="13">
        <f t="shared" si="947"/>
        <v>0.21923076923076934</v>
      </c>
      <c r="AB7422" s="13">
        <f t="shared" si="966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1994</v>
      </c>
      <c r="I7423" s="8" t="s">
        <v>1995</v>
      </c>
      <c r="J7423" s="8" t="s">
        <v>1996</v>
      </c>
      <c r="K7423" s="8" t="s">
        <v>32</v>
      </c>
      <c r="L7423" s="8" t="s">
        <v>1321</v>
      </c>
      <c r="M7423" s="8"/>
      <c r="N7423" s="8" t="s">
        <v>4470</v>
      </c>
      <c r="O7423" s="8" t="s">
        <v>80</v>
      </c>
      <c r="P7423" s="24">
        <v>0</v>
      </c>
      <c r="Q7423" s="166" t="s">
        <v>2719</v>
      </c>
      <c r="R7423" s="11"/>
      <c r="S7423" s="14"/>
      <c r="T7423" s="14"/>
      <c r="U7423" s="13">
        <v>3.1221199999999998</v>
      </c>
      <c r="V7423" s="13">
        <f t="shared" si="945"/>
        <v>-3.1221199999999998</v>
      </c>
      <c r="W7423" s="13">
        <f t="shared" si="962"/>
        <v>3.1221199999999998</v>
      </c>
      <c r="X7423" s="13"/>
      <c r="Y7423" s="13">
        <f t="shared" si="943"/>
        <v>0</v>
      </c>
      <c r="Z7423" s="14">
        <f t="shared" si="956"/>
        <v>3.1221199999999998</v>
      </c>
      <c r="AA7423" s="13">
        <f t="shared" si="947"/>
        <v>0</v>
      </c>
      <c r="AB7423" s="13">
        <f t="shared" si="966"/>
        <v>3.1221199999999998</v>
      </c>
      <c r="AC7423" s="10">
        <v>0.08</v>
      </c>
      <c r="AD7423" s="15"/>
      <c r="AE7423" s="8"/>
      <c r="AF7423" s="14"/>
      <c r="AG7423" s="14" t="s">
        <v>42</v>
      </c>
      <c r="AH7423" s="10">
        <v>0</v>
      </c>
      <c r="AI7423" t="e">
        <v>#N/A</v>
      </c>
    </row>
    <row r="7424" spans="1:35" ht="14.25" hidden="1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1994</v>
      </c>
      <c r="I7424" s="64" t="s">
        <v>1995</v>
      </c>
      <c r="J7424" s="64" t="s">
        <v>1996</v>
      </c>
      <c r="K7424" s="64" t="s">
        <v>32</v>
      </c>
      <c r="L7424" s="8" t="s">
        <v>1321</v>
      </c>
      <c r="M7424" s="64"/>
      <c r="N7424" s="8" t="s">
        <v>4470</v>
      </c>
      <c r="O7424" s="8" t="s">
        <v>80</v>
      </c>
      <c r="P7424" s="10">
        <v>0</v>
      </c>
      <c r="Q7424" s="166" t="s">
        <v>2719</v>
      </c>
      <c r="R7424" s="64"/>
      <c r="S7424" s="14"/>
      <c r="T7424" s="12"/>
      <c r="U7424" s="12">
        <v>5.5465899999999992</v>
      </c>
      <c r="V7424" s="13">
        <f t="shared" si="945"/>
        <v>-5.5465899999999992</v>
      </c>
      <c r="W7424" s="13">
        <f t="shared" si="962"/>
        <v>5.5465899999999992</v>
      </c>
      <c r="X7424" s="12"/>
      <c r="Y7424" s="13">
        <f t="shared" si="943"/>
        <v>0</v>
      </c>
      <c r="Z7424" s="14">
        <f t="shared" si="956"/>
        <v>5.5465899999999992</v>
      </c>
      <c r="AA7424" s="12">
        <f t="shared" si="947"/>
        <v>0</v>
      </c>
      <c r="AB7424" s="13">
        <f t="shared" si="966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hidden="1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1994</v>
      </c>
      <c r="I7425" s="65" t="s">
        <v>1995</v>
      </c>
      <c r="J7425" s="65" t="s">
        <v>1996</v>
      </c>
      <c r="K7425" s="65" t="s">
        <v>32</v>
      </c>
      <c r="L7425" s="65" t="s">
        <v>1321</v>
      </c>
      <c r="M7425" s="65"/>
      <c r="N7425" s="8" t="s">
        <v>4470</v>
      </c>
      <c r="O7425" s="65" t="s">
        <v>80</v>
      </c>
      <c r="P7425" s="10">
        <v>0</v>
      </c>
      <c r="Q7425" s="162" t="s">
        <v>2719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2"/>
        <v>4.0234500000000004</v>
      </c>
      <c r="X7425" s="13">
        <f t="shared" ref="X7425" si="967">W7425*R7425/(1-R7425)</f>
        <v>8.2111224489795936E-2</v>
      </c>
      <c r="Y7425" s="13">
        <f t="shared" si="943"/>
        <v>0</v>
      </c>
      <c r="Z7425" s="14">
        <f t="shared" si="956"/>
        <v>4.1055612244897963</v>
      </c>
      <c r="AA7425" s="13">
        <f t="shared" si="947"/>
        <v>0</v>
      </c>
      <c r="AB7425" s="13">
        <f t="shared" ref="AB7425" si="968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1994</v>
      </c>
      <c r="I7426" s="8" t="s">
        <v>1995</v>
      </c>
      <c r="J7426" s="8" t="s">
        <v>1996</v>
      </c>
      <c r="K7426" s="8" t="s">
        <v>32</v>
      </c>
      <c r="L7426" s="8" t="s">
        <v>1321</v>
      </c>
      <c r="M7426" s="8"/>
      <c r="N7426" s="8" t="s">
        <v>4470</v>
      </c>
      <c r="O7426" s="8" t="s">
        <v>80</v>
      </c>
      <c r="P7426" s="24">
        <v>0</v>
      </c>
      <c r="Q7426" s="166" t="s">
        <v>2720</v>
      </c>
      <c r="R7426" s="11"/>
      <c r="S7426" s="14"/>
      <c r="T7426" s="14"/>
      <c r="U7426" s="13">
        <v>7.8625100000000003</v>
      </c>
      <c r="V7426" s="13">
        <f t="shared" si="945"/>
        <v>-7.8625100000000003</v>
      </c>
      <c r="W7426" s="13">
        <f t="shared" si="962"/>
        <v>7.8625100000000003</v>
      </c>
      <c r="X7426" s="13"/>
      <c r="Y7426" s="13">
        <f t="shared" si="943"/>
        <v>0</v>
      </c>
      <c r="Z7426" s="14">
        <f t="shared" si="956"/>
        <v>7.8625100000000003</v>
      </c>
      <c r="AA7426" s="13">
        <f t="shared" si="947"/>
        <v>0</v>
      </c>
      <c r="AB7426" s="12">
        <f t="shared" ref="AB7426:AB7429" si="969">U7426</f>
        <v>7.8625100000000003</v>
      </c>
      <c r="AC7426" s="10">
        <v>0.08</v>
      </c>
      <c r="AD7426" s="15"/>
      <c r="AE7426" s="8"/>
      <c r="AF7426" s="14"/>
      <c r="AG7426" s="14" t="s">
        <v>42</v>
      </c>
      <c r="AH7426" s="10">
        <v>0</v>
      </c>
      <c r="AI7426" t="e">
        <v>#N/A</v>
      </c>
    </row>
    <row r="7427" spans="1:35" ht="14.25" hidden="1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1994</v>
      </c>
      <c r="I7427" s="64" t="s">
        <v>1995</v>
      </c>
      <c r="J7427" s="64" t="s">
        <v>1996</v>
      </c>
      <c r="K7427" s="64" t="s">
        <v>32</v>
      </c>
      <c r="L7427" s="8" t="s">
        <v>1321</v>
      </c>
      <c r="M7427" s="64"/>
      <c r="N7427" s="8" t="s">
        <v>4470</v>
      </c>
      <c r="O7427" s="8" t="s">
        <v>80</v>
      </c>
      <c r="P7427" s="10">
        <v>0</v>
      </c>
      <c r="Q7427" s="166" t="s">
        <v>2720</v>
      </c>
      <c r="R7427" s="64"/>
      <c r="S7427" s="14"/>
      <c r="T7427" s="12"/>
      <c r="U7427" s="12">
        <v>1.39395</v>
      </c>
      <c r="V7427" s="13">
        <f t="shared" si="945"/>
        <v>-1.39395</v>
      </c>
      <c r="W7427" s="13">
        <f t="shared" si="962"/>
        <v>1.39395</v>
      </c>
      <c r="X7427" s="12"/>
      <c r="Y7427" s="13">
        <f t="shared" ref="Y7427:Y7460" si="970">IF(W7427-AB7427&lt;=0,0,IF(O7427="返现",MAX(W7427-AA7427-AB7427,0),MAX(W7427-AB7427,0)))</f>
        <v>0</v>
      </c>
      <c r="Z7427" s="14">
        <f t="shared" si="956"/>
        <v>1.39395</v>
      </c>
      <c r="AA7427" s="12">
        <f t="shared" si="947"/>
        <v>0</v>
      </c>
      <c r="AB7427" s="12">
        <f t="shared" si="969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1994</v>
      </c>
      <c r="I7428" s="8" t="s">
        <v>1995</v>
      </c>
      <c r="J7428" s="8" t="s">
        <v>1996</v>
      </c>
      <c r="K7428" s="8" t="s">
        <v>32</v>
      </c>
      <c r="L7428" s="8" t="s">
        <v>1317</v>
      </c>
      <c r="M7428" s="8"/>
      <c r="N7428" s="8" t="s">
        <v>4470</v>
      </c>
      <c r="O7428" s="8" t="s">
        <v>80</v>
      </c>
      <c r="P7428" s="24">
        <v>0</v>
      </c>
      <c r="Q7428" s="166" t="s">
        <v>2717</v>
      </c>
      <c r="R7428" s="11"/>
      <c r="S7428" s="14"/>
      <c r="T7428" s="14"/>
      <c r="U7428" s="13">
        <v>27360.930290000015</v>
      </c>
      <c r="V7428" s="13">
        <f t="shared" si="945"/>
        <v>-27360.930290000015</v>
      </c>
      <c r="W7428" s="13">
        <f t="shared" si="962"/>
        <v>27360.930290000015</v>
      </c>
      <c r="X7428" s="13"/>
      <c r="Y7428" s="13">
        <f t="shared" si="970"/>
        <v>0</v>
      </c>
      <c r="Z7428" s="14">
        <f t="shared" si="956"/>
        <v>27360.930290000015</v>
      </c>
      <c r="AA7428" s="13">
        <f t="shared" si="947"/>
        <v>0</v>
      </c>
      <c r="AB7428" s="13">
        <f t="shared" si="969"/>
        <v>27360.930290000015</v>
      </c>
      <c r="AC7428" s="10">
        <v>0.08</v>
      </c>
      <c r="AD7428" s="15"/>
      <c r="AE7428" s="8"/>
      <c r="AF7428" s="14"/>
      <c r="AG7428" s="14" t="s">
        <v>42</v>
      </c>
      <c r="AH7428" s="10">
        <v>0</v>
      </c>
      <c r="AI7428" t="e">
        <v>#N/A</v>
      </c>
    </row>
    <row r="7429" spans="1:35" ht="14.25" hidden="1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1994</v>
      </c>
      <c r="I7429" s="64" t="s">
        <v>1995</v>
      </c>
      <c r="J7429" s="64" t="s">
        <v>1996</v>
      </c>
      <c r="K7429" s="64" t="s">
        <v>32</v>
      </c>
      <c r="L7429" s="8" t="s">
        <v>1317</v>
      </c>
      <c r="M7429" s="64"/>
      <c r="N7429" s="8" t="s">
        <v>4470</v>
      </c>
      <c r="O7429" s="8" t="s">
        <v>80</v>
      </c>
      <c r="P7429" s="10">
        <v>0</v>
      </c>
      <c r="Q7429" s="166" t="s">
        <v>2717</v>
      </c>
      <c r="R7429" s="64"/>
      <c r="S7429" s="14"/>
      <c r="T7429" s="12"/>
      <c r="U7429" s="12">
        <v>49440.063270000013</v>
      </c>
      <c r="V7429" s="13">
        <f t="shared" si="945"/>
        <v>-49440.063270000013</v>
      </c>
      <c r="W7429" s="13">
        <f t="shared" si="962"/>
        <v>49440.063270000013</v>
      </c>
      <c r="X7429" s="12"/>
      <c r="Y7429" s="13">
        <f t="shared" si="970"/>
        <v>0</v>
      </c>
      <c r="Z7429" s="14">
        <f t="shared" si="956"/>
        <v>49440.063270000013</v>
      </c>
      <c r="AA7429" s="12">
        <f t="shared" si="947"/>
        <v>0</v>
      </c>
      <c r="AB7429" s="13">
        <f t="shared" si="969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hidden="1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1994</v>
      </c>
      <c r="I7430" s="65" t="s">
        <v>1995</v>
      </c>
      <c r="J7430" s="65" t="s">
        <v>1996</v>
      </c>
      <c r="K7430" s="65" t="s">
        <v>32</v>
      </c>
      <c r="L7430" s="65" t="s">
        <v>1317</v>
      </c>
      <c r="M7430" s="65"/>
      <c r="N7430" s="8" t="s">
        <v>4470</v>
      </c>
      <c r="O7430" s="65" t="s">
        <v>80</v>
      </c>
      <c r="P7430" s="10">
        <v>0</v>
      </c>
      <c r="Q7430" s="162" t="s">
        <v>2717</v>
      </c>
      <c r="R7430" s="89">
        <v>0.02</v>
      </c>
      <c r="S7430" s="122"/>
      <c r="T7430" s="13"/>
      <c r="U7430" s="13">
        <v>36827.960139999981</v>
      </c>
      <c r="V7430" s="13">
        <f t="shared" si="945"/>
        <v>-36827.960139999981</v>
      </c>
      <c r="W7430" s="13">
        <f t="shared" si="962"/>
        <v>36827.960139999981</v>
      </c>
      <c r="X7430" s="13">
        <f t="shared" ref="X7430" si="971">W7430*R7430/(1-R7430)</f>
        <v>751.59102326530581</v>
      </c>
      <c r="Y7430" s="13">
        <f t="shared" si="970"/>
        <v>0</v>
      </c>
      <c r="Z7430" s="14">
        <f t="shared" si="956"/>
        <v>37579.551163265285</v>
      </c>
      <c r="AA7430" s="13">
        <f t="shared" si="947"/>
        <v>0</v>
      </c>
      <c r="AB7430" s="13">
        <f t="shared" ref="AB7430" si="972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1994</v>
      </c>
      <c r="I7431" s="8" t="s">
        <v>1995</v>
      </c>
      <c r="J7431" s="8" t="s">
        <v>1996</v>
      </c>
      <c r="K7431" s="8" t="s">
        <v>32</v>
      </c>
      <c r="L7431" s="8" t="s">
        <v>1317</v>
      </c>
      <c r="M7431" s="8"/>
      <c r="N7431" s="8" t="s">
        <v>4470</v>
      </c>
      <c r="O7431" s="8" t="s">
        <v>80</v>
      </c>
      <c r="P7431" s="24">
        <v>0</v>
      </c>
      <c r="Q7431" s="166" t="s">
        <v>2718</v>
      </c>
      <c r="R7431" s="11"/>
      <c r="S7431" s="14"/>
      <c r="T7431" s="14"/>
      <c r="U7431" s="13">
        <v>1976.1796700000002</v>
      </c>
      <c r="V7431" s="13">
        <f t="shared" si="945"/>
        <v>-1976.1796700000002</v>
      </c>
      <c r="W7431" s="13">
        <f t="shared" si="962"/>
        <v>1976.1796700000002</v>
      </c>
      <c r="X7431" s="13"/>
      <c r="Y7431" s="13">
        <f t="shared" si="970"/>
        <v>0</v>
      </c>
      <c r="Z7431" s="14">
        <f t="shared" si="956"/>
        <v>1976.1796700000002</v>
      </c>
      <c r="AA7431" s="13">
        <f t="shared" si="947"/>
        <v>0</v>
      </c>
      <c r="AB7431" s="12">
        <f t="shared" ref="AB7431:AB7440" si="973">U7431</f>
        <v>1976.1796700000002</v>
      </c>
      <c r="AC7431" s="10">
        <v>0.08</v>
      </c>
      <c r="AD7431" s="15"/>
      <c r="AE7431" s="8"/>
      <c r="AF7431" s="14"/>
      <c r="AG7431" s="14" t="s">
        <v>42</v>
      </c>
      <c r="AH7431" s="10">
        <v>0</v>
      </c>
      <c r="AI7431" t="e">
        <v>#N/A</v>
      </c>
    </row>
    <row r="7432" spans="1:35" ht="14.25" hidden="1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1994</v>
      </c>
      <c r="I7432" s="64" t="s">
        <v>1995</v>
      </c>
      <c r="J7432" s="64" t="s">
        <v>1996</v>
      </c>
      <c r="K7432" s="64" t="s">
        <v>32</v>
      </c>
      <c r="L7432" s="8" t="s">
        <v>1317</v>
      </c>
      <c r="M7432" s="64"/>
      <c r="N7432" s="8" t="s">
        <v>4470</v>
      </c>
      <c r="O7432" s="8" t="s">
        <v>80</v>
      </c>
      <c r="P7432" s="10">
        <v>0</v>
      </c>
      <c r="Q7432" s="166" t="s">
        <v>2718</v>
      </c>
      <c r="R7432" s="64"/>
      <c r="S7432" s="14"/>
      <c r="T7432" s="12"/>
      <c r="U7432" s="12">
        <v>261.58281999999997</v>
      </c>
      <c r="V7432" s="13">
        <f t="shared" si="945"/>
        <v>-261.58281999999997</v>
      </c>
      <c r="W7432" s="13">
        <f t="shared" si="962"/>
        <v>261.58281999999997</v>
      </c>
      <c r="X7432" s="12"/>
      <c r="Y7432" s="13">
        <f t="shared" si="970"/>
        <v>0</v>
      </c>
      <c r="Z7432" s="14">
        <f t="shared" si="956"/>
        <v>261.58281999999997</v>
      </c>
      <c r="AA7432" s="12">
        <f t="shared" si="947"/>
        <v>0</v>
      </c>
      <c r="AB7432" s="12">
        <f t="shared" si="973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hidden="1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2449</v>
      </c>
      <c r="F7433" s="64" t="s">
        <v>2449</v>
      </c>
      <c r="G7433" s="64" t="s">
        <v>2449</v>
      </c>
      <c r="H7433" s="105" t="s">
        <v>1994</v>
      </c>
      <c r="I7433" s="64" t="s">
        <v>1995</v>
      </c>
      <c r="J7433" s="64" t="s">
        <v>1996</v>
      </c>
      <c r="K7433" s="64" t="s">
        <v>32</v>
      </c>
      <c r="L7433" s="64" t="s">
        <v>2449</v>
      </c>
      <c r="M7433" s="64"/>
      <c r="N7433" s="8" t="s">
        <v>4470</v>
      </c>
      <c r="O7433" s="64" t="s">
        <v>80</v>
      </c>
      <c r="P7433" s="9">
        <v>0</v>
      </c>
      <c r="Q7433" s="161" t="s">
        <v>3476</v>
      </c>
      <c r="R7433" s="64"/>
      <c r="S7433" s="12"/>
      <c r="T7433" s="12"/>
      <c r="U7433" s="12">
        <v>875.43534000000011</v>
      </c>
      <c r="V7433" s="13">
        <f t="shared" si="945"/>
        <v>-875.43534000000011</v>
      </c>
      <c r="W7433" s="13">
        <f t="shared" si="962"/>
        <v>875.43534000000011</v>
      </c>
      <c r="X7433" s="12"/>
      <c r="Y7433" s="13">
        <f t="shared" si="970"/>
        <v>0</v>
      </c>
      <c r="Z7433" s="14">
        <f t="shared" si="956"/>
        <v>875.43534000000011</v>
      </c>
      <c r="AA7433" s="12">
        <f t="shared" si="947"/>
        <v>0</v>
      </c>
      <c r="AB7433" s="12">
        <f t="shared" si="973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hidden="1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2449</v>
      </c>
      <c r="F7434" s="65" t="s">
        <v>2449</v>
      </c>
      <c r="G7434" s="65" t="s">
        <v>2449</v>
      </c>
      <c r="H7434" s="65" t="s">
        <v>1994</v>
      </c>
      <c r="I7434" s="65" t="s">
        <v>1995</v>
      </c>
      <c r="J7434" s="65" t="s">
        <v>1996</v>
      </c>
      <c r="K7434" s="65" t="s">
        <v>32</v>
      </c>
      <c r="L7434" s="65" t="s">
        <v>2449</v>
      </c>
      <c r="M7434" s="65"/>
      <c r="N7434" s="8" t="s">
        <v>4470</v>
      </c>
      <c r="O7434" s="65" t="s">
        <v>80</v>
      </c>
      <c r="P7434" s="10">
        <v>0</v>
      </c>
      <c r="Q7434" s="162" t="s">
        <v>3476</v>
      </c>
      <c r="R7434" s="65"/>
      <c r="S7434" s="122"/>
      <c r="T7434" s="13"/>
      <c r="U7434" s="13">
        <v>123.33315000000002</v>
      </c>
      <c r="V7434" s="13">
        <f t="shared" si="945"/>
        <v>-123.33315000000002</v>
      </c>
      <c r="W7434" s="13">
        <f t="shared" si="962"/>
        <v>123.33315000000002</v>
      </c>
      <c r="X7434" s="13"/>
      <c r="Y7434" s="13">
        <f t="shared" si="970"/>
        <v>0</v>
      </c>
      <c r="Z7434" s="14">
        <f t="shared" si="956"/>
        <v>123.33315000000002</v>
      </c>
      <c r="AA7434" s="13">
        <f t="shared" si="947"/>
        <v>0</v>
      </c>
      <c r="AB7434" s="13">
        <f t="shared" si="973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hidden="1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2428</v>
      </c>
      <c r="F7435" s="64" t="s">
        <v>2428</v>
      </c>
      <c r="G7435" s="64" t="s">
        <v>2428</v>
      </c>
      <c r="H7435" s="105" t="s">
        <v>1994</v>
      </c>
      <c r="I7435" s="64" t="s">
        <v>1995</v>
      </c>
      <c r="J7435" s="64" t="s">
        <v>1996</v>
      </c>
      <c r="K7435" s="64" t="s">
        <v>32</v>
      </c>
      <c r="L7435" s="64" t="s">
        <v>2410</v>
      </c>
      <c r="M7435" s="64"/>
      <c r="N7435" s="8" t="s">
        <v>4470</v>
      </c>
      <c r="O7435" s="64" t="s">
        <v>41</v>
      </c>
      <c r="P7435" s="9">
        <v>0.02</v>
      </c>
      <c r="Q7435" s="161" t="s">
        <v>3477</v>
      </c>
      <c r="R7435" s="64"/>
      <c r="S7435" s="12"/>
      <c r="T7435" s="12"/>
      <c r="U7435" s="12">
        <v>45.9</v>
      </c>
      <c r="V7435" s="13">
        <f t="shared" si="945"/>
        <v>-45.9</v>
      </c>
      <c r="W7435" s="13">
        <f t="shared" si="962"/>
        <v>45</v>
      </c>
      <c r="X7435" s="12"/>
      <c r="Y7435" s="13">
        <f t="shared" si="970"/>
        <v>0</v>
      </c>
      <c r="Z7435" s="14">
        <f t="shared" si="956"/>
        <v>45</v>
      </c>
      <c r="AA7435" s="12">
        <f t="shared" si="947"/>
        <v>0.89999999999999858</v>
      </c>
      <c r="AB7435" s="12">
        <f t="shared" si="973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hidden="1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2428</v>
      </c>
      <c r="F7436" s="65" t="s">
        <v>2428</v>
      </c>
      <c r="G7436" s="65" t="s">
        <v>2428</v>
      </c>
      <c r="H7436" s="65" t="s">
        <v>1994</v>
      </c>
      <c r="I7436" s="65" t="s">
        <v>1995</v>
      </c>
      <c r="J7436" s="65" t="s">
        <v>1996</v>
      </c>
      <c r="K7436" s="65" t="s">
        <v>32</v>
      </c>
      <c r="L7436" s="65" t="s">
        <v>2410</v>
      </c>
      <c r="M7436" s="65"/>
      <c r="N7436" s="8" t="s">
        <v>4470</v>
      </c>
      <c r="O7436" s="65" t="s">
        <v>41</v>
      </c>
      <c r="P7436" s="10">
        <v>0.02</v>
      </c>
      <c r="Q7436" s="162" t="s">
        <v>3477</v>
      </c>
      <c r="R7436" s="65"/>
      <c r="S7436" s="122"/>
      <c r="T7436" s="13"/>
      <c r="U7436" s="13">
        <v>201.72</v>
      </c>
      <c r="V7436" s="13">
        <f t="shared" si="945"/>
        <v>-201.72</v>
      </c>
      <c r="W7436" s="13">
        <f t="shared" si="962"/>
        <v>197.76470588235293</v>
      </c>
      <c r="X7436" s="13"/>
      <c r="Y7436" s="13">
        <f t="shared" si="970"/>
        <v>0</v>
      </c>
      <c r="Z7436" s="14">
        <f t="shared" si="956"/>
        <v>197.76470588235293</v>
      </c>
      <c r="AA7436" s="13">
        <f t="shared" si="947"/>
        <v>3.9552941176470711</v>
      </c>
      <c r="AB7436" s="13">
        <f t="shared" si="973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hidden="1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1994</v>
      </c>
      <c r="I7437" s="64" t="s">
        <v>1995</v>
      </c>
      <c r="J7437" s="64" t="s">
        <v>1996</v>
      </c>
      <c r="K7437" s="64" t="s">
        <v>32</v>
      </c>
      <c r="L7437" s="64" t="s">
        <v>1925</v>
      </c>
      <c r="M7437" s="64"/>
      <c r="N7437" s="8" t="s">
        <v>4470</v>
      </c>
      <c r="O7437" s="64" t="s">
        <v>41</v>
      </c>
      <c r="P7437" s="9">
        <v>0.08</v>
      </c>
      <c r="Q7437" s="161" t="s">
        <v>2432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5"/>
        <v>-126.00000000000001</v>
      </c>
      <c r="W7437" s="13">
        <f t="shared" si="962"/>
        <v>116.66666666666667</v>
      </c>
      <c r="X7437" s="12"/>
      <c r="Y7437" s="13">
        <f t="shared" si="970"/>
        <v>0</v>
      </c>
      <c r="Z7437" s="14">
        <f t="shared" si="956"/>
        <v>116.66666666666667</v>
      </c>
      <c r="AA7437" s="12">
        <f t="shared" si="947"/>
        <v>9.3333333333333428</v>
      </c>
      <c r="AB7437" s="13">
        <f t="shared" si="973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1994</v>
      </c>
      <c r="I7438" s="8" t="s">
        <v>1995</v>
      </c>
      <c r="J7438" s="8" t="s">
        <v>1996</v>
      </c>
      <c r="K7438" s="8" t="s">
        <v>32</v>
      </c>
      <c r="L7438" s="8" t="s">
        <v>301</v>
      </c>
      <c r="M7438" s="24"/>
      <c r="N7438" s="8" t="s">
        <v>4470</v>
      </c>
      <c r="O7438" s="8" t="s">
        <v>80</v>
      </c>
      <c r="P7438" s="24">
        <v>0</v>
      </c>
      <c r="Q7438" s="166" t="s">
        <v>2098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5"/>
        <v>-37925.071980000001</v>
      </c>
      <c r="W7438" s="13">
        <f t="shared" si="962"/>
        <v>37925.071980000001</v>
      </c>
      <c r="X7438" s="13"/>
      <c r="Y7438" s="13">
        <f t="shared" si="970"/>
        <v>0</v>
      </c>
      <c r="Z7438" s="14">
        <f t="shared" si="956"/>
        <v>37925.071980000001</v>
      </c>
      <c r="AA7438" s="13">
        <f t="shared" si="947"/>
        <v>0</v>
      </c>
      <c r="AB7438" s="13">
        <f t="shared" si="973"/>
        <v>37925.071980000001</v>
      </c>
      <c r="AC7438" s="10">
        <v>0.08</v>
      </c>
      <c r="AD7438" s="15"/>
      <c r="AE7438" s="8"/>
      <c r="AF7438" s="14"/>
      <c r="AG7438" s="14" t="s">
        <v>42</v>
      </c>
      <c r="AH7438" s="10">
        <v>0</v>
      </c>
      <c r="AI7438" t="e">
        <v>#N/A</v>
      </c>
    </row>
    <row r="7439" spans="1:35" ht="14.25" hidden="1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2421</v>
      </c>
      <c r="G7439" s="65" t="s">
        <v>995</v>
      </c>
      <c r="H7439" s="65" t="s">
        <v>1994</v>
      </c>
      <c r="I7439" s="65" t="s">
        <v>1995</v>
      </c>
      <c r="J7439" s="65" t="s">
        <v>1996</v>
      </c>
      <c r="K7439" s="65" t="s">
        <v>32</v>
      </c>
      <c r="L7439" s="65" t="s">
        <v>995</v>
      </c>
      <c r="M7439" s="65"/>
      <c r="N7439" s="8" t="s">
        <v>4470</v>
      </c>
      <c r="O7439" s="8" t="s">
        <v>41</v>
      </c>
      <c r="P7439" s="24">
        <v>0.02</v>
      </c>
      <c r="Q7439" s="162" t="s">
        <v>2422</v>
      </c>
      <c r="R7439" s="65"/>
      <c r="S7439" s="13"/>
      <c r="T7439" s="13"/>
      <c r="U7439" s="13">
        <v>1.2</v>
      </c>
      <c r="V7439" s="13">
        <f t="shared" si="945"/>
        <v>-1.2</v>
      </c>
      <c r="W7439" s="13">
        <f t="shared" si="962"/>
        <v>1.1764705882352942</v>
      </c>
      <c r="X7439" s="13"/>
      <c r="Y7439" s="13">
        <f t="shared" si="970"/>
        <v>0</v>
      </c>
      <c r="Z7439" s="14">
        <f t="shared" si="956"/>
        <v>1.1764705882352942</v>
      </c>
      <c r="AA7439" s="13">
        <f t="shared" si="947"/>
        <v>2.3529411764705799E-2</v>
      </c>
      <c r="AB7439" s="13">
        <f t="shared" si="973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1994</v>
      </c>
      <c r="I7440" s="8" t="s">
        <v>1995</v>
      </c>
      <c r="J7440" s="8" t="s">
        <v>1996</v>
      </c>
      <c r="K7440" s="8" t="s">
        <v>32</v>
      </c>
      <c r="L7440" s="8" t="s">
        <v>509</v>
      </c>
      <c r="M7440" s="24"/>
      <c r="N7440" s="8" t="s">
        <v>4470</v>
      </c>
      <c r="O7440" s="8" t="s">
        <v>80</v>
      </c>
      <c r="P7440" s="24">
        <v>0</v>
      </c>
      <c r="Q7440" s="166" t="s">
        <v>2149</v>
      </c>
      <c r="R7440" s="17"/>
      <c r="S7440" s="14"/>
      <c r="T7440" s="14"/>
      <c r="U7440" s="158">
        <v>13646.118890000005</v>
      </c>
      <c r="V7440" s="13">
        <f t="shared" si="945"/>
        <v>-13646.118890000005</v>
      </c>
      <c r="W7440" s="13">
        <f t="shared" si="962"/>
        <v>13646.118890000005</v>
      </c>
      <c r="X7440" s="13"/>
      <c r="Y7440" s="13">
        <f t="shared" si="970"/>
        <v>0</v>
      </c>
      <c r="Z7440" s="14">
        <f t="shared" si="956"/>
        <v>13646.118890000005</v>
      </c>
      <c r="AA7440" s="13">
        <f t="shared" si="947"/>
        <v>0</v>
      </c>
      <c r="AB7440" s="13">
        <f t="shared" si="973"/>
        <v>13646.118890000005</v>
      </c>
      <c r="AC7440" s="10">
        <v>0.08</v>
      </c>
      <c r="AD7440" s="15"/>
      <c r="AE7440" s="8"/>
      <c r="AF7440" s="14"/>
      <c r="AG7440" s="14" t="s">
        <v>42</v>
      </c>
      <c r="AH7440" s="10">
        <v>0</v>
      </c>
      <c r="AI7440" t="e">
        <v>#N/A</v>
      </c>
    </row>
    <row r="7441" spans="1:35" ht="14.25" hidden="1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1994</v>
      </c>
      <c r="I7441" s="65" t="s">
        <v>1995</v>
      </c>
      <c r="J7441" s="65" t="s">
        <v>1996</v>
      </c>
      <c r="K7441" s="65" t="s">
        <v>32</v>
      </c>
      <c r="L7441" s="65" t="s">
        <v>509</v>
      </c>
      <c r="M7441" s="65"/>
      <c r="N7441" s="8" t="s">
        <v>4470</v>
      </c>
      <c r="O7441" s="65" t="s">
        <v>80</v>
      </c>
      <c r="P7441" s="10">
        <v>0</v>
      </c>
      <c r="Q7441" s="162" t="s">
        <v>2149</v>
      </c>
      <c r="R7441" s="65"/>
      <c r="S7441" s="122"/>
      <c r="T7441" s="13"/>
      <c r="U7441" s="13">
        <v>1064.7</v>
      </c>
      <c r="V7441" s="13">
        <f t="shared" ref="V7441:V7466" si="974">S7441+T7441-U7441</f>
        <v>-1064.7</v>
      </c>
      <c r="W7441" s="13">
        <f t="shared" si="962"/>
        <v>1064.7</v>
      </c>
      <c r="X7441" s="13"/>
      <c r="Y7441" s="13">
        <f t="shared" si="970"/>
        <v>0</v>
      </c>
      <c r="Z7441" s="14">
        <f t="shared" si="956"/>
        <v>1064.7</v>
      </c>
      <c r="AA7441" s="13">
        <f t="shared" ref="AA7441:AA7457" si="975">U7441-W7441</f>
        <v>0</v>
      </c>
      <c r="AB7441" s="13">
        <f t="shared" ref="AB7441:AB7448" si="976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1994</v>
      </c>
      <c r="I7442" s="8" t="s">
        <v>1995</v>
      </c>
      <c r="J7442" s="8" t="s">
        <v>1996</v>
      </c>
      <c r="K7442" s="8" t="s">
        <v>32</v>
      </c>
      <c r="L7442" s="8" t="s">
        <v>699</v>
      </c>
      <c r="M7442" s="8"/>
      <c r="N7442" s="8" t="s">
        <v>4470</v>
      </c>
      <c r="O7442" s="8" t="s">
        <v>41</v>
      </c>
      <c r="P7442" s="24">
        <v>0.02</v>
      </c>
      <c r="Q7442" s="166" t="s">
        <v>2283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4"/>
        <v>-845.50999999999988</v>
      </c>
      <c r="W7442" s="13">
        <f t="shared" si="962"/>
        <v>828.93137254901944</v>
      </c>
      <c r="X7442" s="13"/>
      <c r="Y7442" s="13">
        <f t="shared" si="970"/>
        <v>0</v>
      </c>
      <c r="Z7442" s="14">
        <f t="shared" si="956"/>
        <v>828.93137254901944</v>
      </c>
      <c r="AA7442" s="13">
        <f t="shared" si="975"/>
        <v>16.578627450980434</v>
      </c>
      <c r="AB7442" s="13">
        <f t="shared" si="976"/>
        <v>845.50999999999988</v>
      </c>
      <c r="AC7442" s="10">
        <v>0.08</v>
      </c>
      <c r="AD7442" s="15"/>
      <c r="AE7442" s="8"/>
      <c r="AF7442" s="14"/>
      <c r="AG7442" s="14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1994</v>
      </c>
      <c r="I7443" s="8" t="s">
        <v>1995</v>
      </c>
      <c r="J7443" s="8" t="s">
        <v>1996</v>
      </c>
      <c r="K7443" s="8" t="s">
        <v>32</v>
      </c>
      <c r="L7443" s="8" t="s">
        <v>323</v>
      </c>
      <c r="M7443" s="24"/>
      <c r="N7443" s="8" t="s">
        <v>4470</v>
      </c>
      <c r="O7443" s="8" t="s">
        <v>41</v>
      </c>
      <c r="P7443" s="24">
        <v>0.08</v>
      </c>
      <c r="Q7443" s="166" t="s">
        <v>2105</v>
      </c>
      <c r="R7443" s="17"/>
      <c r="S7443" s="14">
        <v>0</v>
      </c>
      <c r="T7443" s="14"/>
      <c r="U7443" s="13">
        <v>814.17669999999998</v>
      </c>
      <c r="V7443" s="13">
        <f t="shared" si="974"/>
        <v>-814.17669999999998</v>
      </c>
      <c r="W7443" s="13">
        <f t="shared" si="962"/>
        <v>753.86731481481479</v>
      </c>
      <c r="X7443" s="13"/>
      <c r="Y7443" s="13">
        <f t="shared" si="970"/>
        <v>0</v>
      </c>
      <c r="Z7443" s="14">
        <f t="shared" si="956"/>
        <v>753.86731481481479</v>
      </c>
      <c r="AA7443" s="13">
        <f t="shared" si="975"/>
        <v>60.309385185185192</v>
      </c>
      <c r="AB7443" s="13">
        <f t="shared" si="976"/>
        <v>814.17669999999998</v>
      </c>
      <c r="AC7443" s="10">
        <v>0.08</v>
      </c>
      <c r="AD7443" s="15"/>
      <c r="AE7443" s="8"/>
      <c r="AF7443" s="14"/>
      <c r="AG7443" s="14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1994</v>
      </c>
      <c r="I7444" s="8" t="s">
        <v>1995</v>
      </c>
      <c r="J7444" s="8" t="s">
        <v>1996</v>
      </c>
      <c r="K7444" s="8" t="s">
        <v>32</v>
      </c>
      <c r="L7444" s="8" t="s">
        <v>1158</v>
      </c>
      <c r="M7444" s="8"/>
      <c r="N7444" s="8" t="s">
        <v>4470</v>
      </c>
      <c r="O7444" s="8" t="s">
        <v>80</v>
      </c>
      <c r="P7444" s="24">
        <v>0</v>
      </c>
      <c r="Q7444" s="166" t="s">
        <v>2611</v>
      </c>
      <c r="R7444" s="11"/>
      <c r="S7444" s="14">
        <v>0</v>
      </c>
      <c r="T7444" s="14"/>
      <c r="U7444" s="13">
        <v>6678.4964000000036</v>
      </c>
      <c r="V7444" s="13">
        <f t="shared" si="974"/>
        <v>-6678.4964000000036</v>
      </c>
      <c r="W7444" s="13">
        <f t="shared" si="962"/>
        <v>6678.4964000000036</v>
      </c>
      <c r="X7444" s="13"/>
      <c r="Y7444" s="13">
        <f t="shared" si="970"/>
        <v>0</v>
      </c>
      <c r="Z7444" s="14">
        <f t="shared" si="956"/>
        <v>6678.4964000000036</v>
      </c>
      <c r="AA7444" s="13">
        <f t="shared" si="975"/>
        <v>0</v>
      </c>
      <c r="AB7444" s="13">
        <f t="shared" si="976"/>
        <v>6678.4964000000036</v>
      </c>
      <c r="AC7444" s="10">
        <v>0.08</v>
      </c>
      <c r="AD7444" s="15"/>
      <c r="AE7444" s="8"/>
      <c r="AF7444" s="14"/>
      <c r="AG7444" s="14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1994</v>
      </c>
      <c r="I7445" s="8" t="s">
        <v>1995</v>
      </c>
      <c r="J7445" s="8" t="s">
        <v>1996</v>
      </c>
      <c r="K7445" s="8" t="s">
        <v>32</v>
      </c>
      <c r="L7445" s="8" t="s">
        <v>1388</v>
      </c>
      <c r="M7445" s="24"/>
      <c r="N7445" s="8" t="s">
        <v>4470</v>
      </c>
      <c r="O7445" s="8" t="s">
        <v>41</v>
      </c>
      <c r="P7445" s="24">
        <v>0.04</v>
      </c>
      <c r="Q7445" s="166" t="s">
        <v>2753</v>
      </c>
      <c r="R7445" s="17"/>
      <c r="S7445" s="14"/>
      <c r="T7445" s="14"/>
      <c r="U7445" s="13">
        <v>209.25338999999997</v>
      </c>
      <c r="V7445" s="13">
        <f t="shared" si="974"/>
        <v>-209.25338999999997</v>
      </c>
      <c r="W7445" s="13">
        <f t="shared" si="962"/>
        <v>201.20518269230766</v>
      </c>
      <c r="X7445" s="13"/>
      <c r="Y7445" s="13">
        <f t="shared" si="970"/>
        <v>0</v>
      </c>
      <c r="Z7445" s="14">
        <f t="shared" si="956"/>
        <v>201.20518269230766</v>
      </c>
      <c r="AA7445" s="13">
        <f t="shared" si="975"/>
        <v>8.0482073076923086</v>
      </c>
      <c r="AB7445" s="13">
        <f t="shared" si="976"/>
        <v>209.25338999999997</v>
      </c>
      <c r="AC7445" s="10">
        <v>0.08</v>
      </c>
      <c r="AD7445" s="15"/>
      <c r="AE7445" s="8"/>
      <c r="AF7445" s="14"/>
      <c r="AG7445" s="14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2215</v>
      </c>
      <c r="F7446" s="8" t="s">
        <v>2215</v>
      </c>
      <c r="G7446" s="8" t="s">
        <v>2215</v>
      </c>
      <c r="H7446" s="101" t="s">
        <v>1994</v>
      </c>
      <c r="I7446" s="8" t="s">
        <v>1995</v>
      </c>
      <c r="J7446" s="8" t="s">
        <v>1996</v>
      </c>
      <c r="K7446" s="8" t="s">
        <v>32</v>
      </c>
      <c r="L7446" s="8" t="s">
        <v>2215</v>
      </c>
      <c r="M7446" s="8"/>
      <c r="N7446" s="8" t="s">
        <v>4470</v>
      </c>
      <c r="O7446" s="8" t="s">
        <v>41</v>
      </c>
      <c r="P7446" s="24">
        <v>0.08</v>
      </c>
      <c r="Q7446" s="166" t="s">
        <v>2216</v>
      </c>
      <c r="R7446" s="11"/>
      <c r="S7446" s="14"/>
      <c r="T7446" s="14"/>
      <c r="U7446" s="13">
        <v>684.51493000000005</v>
      </c>
      <c r="V7446" s="13">
        <f t="shared" si="974"/>
        <v>-684.51493000000005</v>
      </c>
      <c r="W7446" s="13">
        <f t="shared" si="962"/>
        <v>633.81012037037033</v>
      </c>
      <c r="X7446" s="13"/>
      <c r="Y7446" s="13">
        <f t="shared" si="970"/>
        <v>0</v>
      </c>
      <c r="Z7446" s="14">
        <f t="shared" si="956"/>
        <v>633.81012037037033</v>
      </c>
      <c r="AA7446" s="13">
        <f t="shared" si="975"/>
        <v>50.704809629629722</v>
      </c>
      <c r="AB7446" s="13">
        <f t="shared" si="976"/>
        <v>684.51493000000005</v>
      </c>
      <c r="AC7446" s="10">
        <v>0.08</v>
      </c>
      <c r="AD7446" s="15"/>
      <c r="AE7446" s="8"/>
      <c r="AF7446" s="14"/>
      <c r="AG7446" s="14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2221</v>
      </c>
      <c r="F7447" s="8" t="s">
        <v>2221</v>
      </c>
      <c r="G7447" s="8" t="s">
        <v>2221</v>
      </c>
      <c r="H7447" s="101" t="s">
        <v>1994</v>
      </c>
      <c r="I7447" s="8" t="s">
        <v>1995</v>
      </c>
      <c r="J7447" s="8" t="s">
        <v>1996</v>
      </c>
      <c r="K7447" s="8" t="s">
        <v>32</v>
      </c>
      <c r="L7447" s="8" t="s">
        <v>2222</v>
      </c>
      <c r="M7447" s="8"/>
      <c r="N7447" s="8" t="s">
        <v>4470</v>
      </c>
      <c r="O7447" s="8" t="s">
        <v>41</v>
      </c>
      <c r="P7447" s="24">
        <v>0.02</v>
      </c>
      <c r="Q7447" s="166" t="s">
        <v>2223</v>
      </c>
      <c r="R7447" s="11"/>
      <c r="S7447" s="14"/>
      <c r="T7447" s="14"/>
      <c r="U7447" s="13">
        <v>8942.1461299999974</v>
      </c>
      <c r="V7447" s="13">
        <f t="shared" si="974"/>
        <v>-8942.1461299999974</v>
      </c>
      <c r="W7447" s="13">
        <f t="shared" si="962"/>
        <v>8766.809931372547</v>
      </c>
      <c r="X7447" s="13"/>
      <c r="Y7447" s="13">
        <f t="shared" si="970"/>
        <v>0</v>
      </c>
      <c r="Z7447" s="14">
        <f t="shared" si="956"/>
        <v>8766.809931372547</v>
      </c>
      <c r="AA7447" s="13">
        <f t="shared" si="975"/>
        <v>175.33619862745036</v>
      </c>
      <c r="AB7447" s="13">
        <f t="shared" si="976"/>
        <v>8942.1461299999974</v>
      </c>
      <c r="AC7447" s="10">
        <v>0.08</v>
      </c>
      <c r="AD7447" s="15"/>
      <c r="AE7447" s="8"/>
      <c r="AF7447" s="14"/>
      <c r="AG7447" s="14" t="s">
        <v>51</v>
      </c>
      <c r="AH7447" s="10">
        <v>0</v>
      </c>
      <c r="AI7447" t="e">
        <v>#N/A</v>
      </c>
    </row>
    <row r="7448" spans="1:35" ht="14.25" hidden="1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2221</v>
      </c>
      <c r="F7448" s="8" t="s">
        <v>2221</v>
      </c>
      <c r="G7448" s="8" t="s">
        <v>2221</v>
      </c>
      <c r="H7448" s="101" t="s">
        <v>1994</v>
      </c>
      <c r="I7448" s="64" t="s">
        <v>1995</v>
      </c>
      <c r="J7448" s="64" t="s">
        <v>1996</v>
      </c>
      <c r="K7448" s="64" t="s">
        <v>32</v>
      </c>
      <c r="L7448" s="8" t="s">
        <v>2222</v>
      </c>
      <c r="M7448" s="64"/>
      <c r="N7448" s="8" t="s">
        <v>4470</v>
      </c>
      <c r="O7448" s="8" t="s">
        <v>41</v>
      </c>
      <c r="P7448" s="10">
        <v>0.02</v>
      </c>
      <c r="Q7448" s="166" t="s">
        <v>2223</v>
      </c>
      <c r="R7448" s="64"/>
      <c r="S7448" s="14"/>
      <c r="T7448" s="12"/>
      <c r="U7448" s="12">
        <v>25367.767319999984</v>
      </c>
      <c r="V7448" s="13">
        <f t="shared" si="974"/>
        <v>-25367.767319999984</v>
      </c>
      <c r="W7448" s="13">
        <f t="shared" si="962"/>
        <v>24870.360117647044</v>
      </c>
      <c r="X7448" s="12"/>
      <c r="Y7448" s="13">
        <f t="shared" si="970"/>
        <v>0</v>
      </c>
      <c r="Z7448" s="14">
        <f t="shared" si="956"/>
        <v>24870.360117647044</v>
      </c>
      <c r="AA7448" s="12">
        <f t="shared" si="975"/>
        <v>497.40720235294066</v>
      </c>
      <c r="AB7448" s="13">
        <f t="shared" si="976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hidden="1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2221</v>
      </c>
      <c r="F7449" s="65" t="s">
        <v>2221</v>
      </c>
      <c r="G7449" s="65" t="s">
        <v>2221</v>
      </c>
      <c r="H7449" s="65" t="s">
        <v>1994</v>
      </c>
      <c r="I7449" s="65" t="s">
        <v>1995</v>
      </c>
      <c r="J7449" s="65" t="s">
        <v>1996</v>
      </c>
      <c r="K7449" s="65" t="s">
        <v>32</v>
      </c>
      <c r="L7449" s="65" t="s">
        <v>2222</v>
      </c>
      <c r="M7449" s="65"/>
      <c r="N7449" s="8" t="s">
        <v>4470</v>
      </c>
      <c r="O7449" s="65" t="s">
        <v>41</v>
      </c>
      <c r="P7449" s="10">
        <v>0.02</v>
      </c>
      <c r="Q7449" s="162" t="s">
        <v>2223</v>
      </c>
      <c r="R7449" s="65"/>
      <c r="S7449" s="122"/>
      <c r="T7449" s="13"/>
      <c r="U7449" s="13">
        <v>2266.6305600000005</v>
      </c>
      <c r="V7449" s="13">
        <f t="shared" si="974"/>
        <v>-2266.6305600000005</v>
      </c>
      <c r="W7449" s="13">
        <f t="shared" si="962"/>
        <v>2222.1868235294123</v>
      </c>
      <c r="X7449" s="13"/>
      <c r="Y7449" s="13">
        <f t="shared" si="970"/>
        <v>0</v>
      </c>
      <c r="Z7449" s="14">
        <f t="shared" si="956"/>
        <v>2222.1868235294123</v>
      </c>
      <c r="AA7449" s="13">
        <f t="shared" si="975"/>
        <v>44.443736470588192</v>
      </c>
      <c r="AB7449" s="13">
        <f t="shared" ref="AB7449:AB7451" si="977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hidden="1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3492</v>
      </c>
      <c r="F7450" s="64" t="s">
        <v>3492</v>
      </c>
      <c r="G7450" s="64" t="s">
        <v>3492</v>
      </c>
      <c r="H7450" s="105" t="s">
        <v>1994</v>
      </c>
      <c r="I7450" s="64" t="s">
        <v>1995</v>
      </c>
      <c r="J7450" s="64" t="s">
        <v>1996</v>
      </c>
      <c r="K7450" s="64" t="s">
        <v>32</v>
      </c>
      <c r="L7450" s="64" t="s">
        <v>3492</v>
      </c>
      <c r="M7450" s="64"/>
      <c r="N7450" s="8" t="s">
        <v>4470</v>
      </c>
      <c r="O7450" s="64" t="s">
        <v>80</v>
      </c>
      <c r="P7450" s="9">
        <v>0</v>
      </c>
      <c r="Q7450" s="161" t="s">
        <v>3494</v>
      </c>
      <c r="R7450" s="64"/>
      <c r="S7450" s="12"/>
      <c r="T7450" s="12"/>
      <c r="U7450" s="12">
        <v>618.11801000000014</v>
      </c>
      <c r="V7450" s="13">
        <f t="shared" si="974"/>
        <v>-618.11801000000014</v>
      </c>
      <c r="W7450" s="13">
        <f t="shared" si="962"/>
        <v>618.11801000000014</v>
      </c>
      <c r="X7450" s="12"/>
      <c r="Y7450" s="13">
        <f t="shared" si="970"/>
        <v>0</v>
      </c>
      <c r="Z7450" s="14">
        <f t="shared" si="956"/>
        <v>618.11801000000014</v>
      </c>
      <c r="AA7450" s="12">
        <f t="shared" si="975"/>
        <v>0</v>
      </c>
      <c r="AB7450" s="12">
        <f t="shared" si="977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hidden="1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3492</v>
      </c>
      <c r="F7451" s="65" t="s">
        <v>3492</v>
      </c>
      <c r="G7451" s="65" t="s">
        <v>3492</v>
      </c>
      <c r="H7451" s="65" t="s">
        <v>1994</v>
      </c>
      <c r="I7451" s="65" t="s">
        <v>1995</v>
      </c>
      <c r="J7451" s="65" t="s">
        <v>1996</v>
      </c>
      <c r="K7451" s="65" t="s">
        <v>32</v>
      </c>
      <c r="L7451" s="65" t="s">
        <v>3492</v>
      </c>
      <c r="M7451" s="65"/>
      <c r="N7451" s="8" t="s">
        <v>4470</v>
      </c>
      <c r="O7451" s="65" t="s">
        <v>80</v>
      </c>
      <c r="P7451" s="10">
        <v>0</v>
      </c>
      <c r="Q7451" s="162" t="s">
        <v>3494</v>
      </c>
      <c r="R7451" s="65"/>
      <c r="S7451" s="13"/>
      <c r="T7451" s="13"/>
      <c r="U7451" s="13">
        <v>41.082720000000002</v>
      </c>
      <c r="V7451" s="13">
        <f t="shared" si="974"/>
        <v>-41.082720000000002</v>
      </c>
      <c r="W7451" s="13">
        <f t="shared" si="962"/>
        <v>41.082720000000002</v>
      </c>
      <c r="X7451" s="13"/>
      <c r="Y7451" s="13">
        <f t="shared" si="970"/>
        <v>0</v>
      </c>
      <c r="Z7451" s="14">
        <f t="shared" si="956"/>
        <v>41.082720000000002</v>
      </c>
      <c r="AA7451" s="13">
        <f t="shared" si="975"/>
        <v>0</v>
      </c>
      <c r="AB7451" s="13">
        <f t="shared" si="977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1994</v>
      </c>
      <c r="I7452" s="8" t="s">
        <v>1995</v>
      </c>
      <c r="J7452" s="8" t="s">
        <v>1996</v>
      </c>
      <c r="K7452" s="8" t="s">
        <v>32</v>
      </c>
      <c r="L7452" s="8" t="s">
        <v>2362</v>
      </c>
      <c r="M7452" s="24"/>
      <c r="N7452" s="8" t="s">
        <v>4470</v>
      </c>
      <c r="O7452" s="8" t="s">
        <v>41</v>
      </c>
      <c r="P7452" s="24">
        <v>0.02</v>
      </c>
      <c r="Q7452" s="166" t="s">
        <v>2363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4"/>
        <v>-75.868459999999999</v>
      </c>
      <c r="W7452" s="13">
        <f t="shared" si="962"/>
        <v>74.380843137254899</v>
      </c>
      <c r="X7452" s="13"/>
      <c r="Y7452" s="13">
        <f t="shared" si="970"/>
        <v>0</v>
      </c>
      <c r="Z7452" s="13"/>
      <c r="AA7452" s="13">
        <f t="shared" si="975"/>
        <v>1.4876168627450994</v>
      </c>
      <c r="AB7452" s="14">
        <f>U7452</f>
        <v>75.868459999999999</v>
      </c>
      <c r="AC7452" s="10">
        <v>0.08</v>
      </c>
      <c r="AD7452" s="15"/>
      <c r="AE7452" s="8"/>
      <c r="AF7452" s="14"/>
      <c r="AG7452" s="14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2630</v>
      </c>
      <c r="F7453" s="8" t="s">
        <v>2630</v>
      </c>
      <c r="G7453" s="8" t="s">
        <v>2630</v>
      </c>
      <c r="H7453" s="101" t="s">
        <v>1994</v>
      </c>
      <c r="I7453" s="8" t="s">
        <v>1995</v>
      </c>
      <c r="J7453" s="8" t="s">
        <v>1996</v>
      </c>
      <c r="K7453" s="8" t="s">
        <v>32</v>
      </c>
      <c r="L7453" s="8" t="s">
        <v>2630</v>
      </c>
      <c r="M7453" s="8"/>
      <c r="N7453" s="8" t="s">
        <v>4470</v>
      </c>
      <c r="O7453" s="8" t="s">
        <v>41</v>
      </c>
      <c r="P7453" s="24">
        <v>0.01</v>
      </c>
      <c r="Q7453" s="166" t="s">
        <v>2631</v>
      </c>
      <c r="R7453" s="11"/>
      <c r="S7453" s="14"/>
      <c r="T7453" s="14"/>
      <c r="U7453" s="13">
        <v>6731.7295500000009</v>
      </c>
      <c r="V7453" s="13">
        <f t="shared" si="974"/>
        <v>-6731.7295500000009</v>
      </c>
      <c r="W7453" s="13">
        <f t="shared" si="962"/>
        <v>6665.078762376238</v>
      </c>
      <c r="X7453" s="13"/>
      <c r="Y7453" s="13">
        <f t="shared" si="970"/>
        <v>0</v>
      </c>
      <c r="Z7453" s="14">
        <f t="shared" ref="Z7453:Z7460" si="978">W7453+X7453</f>
        <v>6665.078762376238</v>
      </c>
      <c r="AA7453" s="13">
        <f t="shared" si="975"/>
        <v>66.650787623762881</v>
      </c>
      <c r="AB7453" s="13">
        <f t="shared" ref="AB7453:AB7454" si="979">U7453</f>
        <v>6731.7295500000009</v>
      </c>
      <c r="AC7453" s="10">
        <v>0.08</v>
      </c>
      <c r="AD7453" s="15"/>
      <c r="AE7453" s="8"/>
      <c r="AF7453" s="14"/>
      <c r="AG7453" s="14" t="s">
        <v>42</v>
      </c>
      <c r="AH7453" s="10">
        <v>0</v>
      </c>
      <c r="AI7453" t="e">
        <v>#N/A</v>
      </c>
    </row>
    <row r="7454" spans="1:35" ht="14.25" hidden="1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2630</v>
      </c>
      <c r="F7454" s="64" t="s">
        <v>2630</v>
      </c>
      <c r="G7454" s="64" t="s">
        <v>2630</v>
      </c>
      <c r="H7454" s="105" t="s">
        <v>1994</v>
      </c>
      <c r="I7454" s="64" t="s">
        <v>1995</v>
      </c>
      <c r="J7454" s="64" t="s">
        <v>1996</v>
      </c>
      <c r="K7454" s="64" t="s">
        <v>32</v>
      </c>
      <c r="L7454" s="64" t="s">
        <v>2630</v>
      </c>
      <c r="M7454" s="64"/>
      <c r="N7454" s="8" t="s">
        <v>4470</v>
      </c>
      <c r="O7454" s="8" t="s">
        <v>41</v>
      </c>
      <c r="P7454" s="24">
        <v>0.01</v>
      </c>
      <c r="Q7454" s="161" t="s">
        <v>2631</v>
      </c>
      <c r="R7454" s="64"/>
      <c r="S7454" s="12"/>
      <c r="T7454" s="12"/>
      <c r="U7454" s="12">
        <v>162.36854</v>
      </c>
      <c r="V7454" s="13">
        <f t="shared" si="974"/>
        <v>-162.36854</v>
      </c>
      <c r="W7454" s="13">
        <f t="shared" si="962"/>
        <v>160.7609306930693</v>
      </c>
      <c r="X7454" s="12"/>
      <c r="Y7454" s="13">
        <f t="shared" si="970"/>
        <v>0</v>
      </c>
      <c r="Z7454" s="14">
        <f t="shared" si="978"/>
        <v>160.7609306930693</v>
      </c>
      <c r="AA7454" s="12">
        <f t="shared" si="975"/>
        <v>1.6076093069306978</v>
      </c>
      <c r="AB7454" s="13">
        <f t="shared" si="979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hidden="1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2630</v>
      </c>
      <c r="F7455" s="65" t="s">
        <v>2630</v>
      </c>
      <c r="G7455" s="65" t="s">
        <v>2630</v>
      </c>
      <c r="H7455" s="65" t="s">
        <v>1994</v>
      </c>
      <c r="I7455" s="65" t="s">
        <v>1995</v>
      </c>
      <c r="J7455" s="65" t="s">
        <v>1996</v>
      </c>
      <c r="K7455" s="65" t="s">
        <v>32</v>
      </c>
      <c r="L7455" s="65" t="s">
        <v>2630</v>
      </c>
      <c r="M7455" s="65"/>
      <c r="N7455" s="8" t="s">
        <v>4470</v>
      </c>
      <c r="O7455" s="65" t="s">
        <v>41</v>
      </c>
      <c r="P7455" s="10">
        <v>0.01</v>
      </c>
      <c r="Q7455" s="162" t="s">
        <v>2631</v>
      </c>
      <c r="R7455" s="65"/>
      <c r="S7455" s="13"/>
      <c r="T7455" s="13"/>
      <c r="U7455" s="13">
        <v>2109.8366099999994</v>
      </c>
      <c r="V7455" s="13">
        <f t="shared" si="974"/>
        <v>-2109.8366099999994</v>
      </c>
      <c r="W7455" s="13">
        <f t="shared" si="962"/>
        <v>2088.9471386138607</v>
      </c>
      <c r="X7455" s="13"/>
      <c r="Y7455" s="13">
        <f t="shared" si="970"/>
        <v>0</v>
      </c>
      <c r="Z7455" s="14">
        <f t="shared" si="978"/>
        <v>2088.9471386138607</v>
      </c>
      <c r="AA7455" s="13">
        <f t="shared" si="975"/>
        <v>20.889471386138666</v>
      </c>
      <c r="AB7455" s="13">
        <f t="shared" ref="AB7455:AB7460" si="980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3264</v>
      </c>
      <c r="AI7455" t="e">
        <v>#N/A</v>
      </c>
    </row>
    <row r="7456" spans="1:35" ht="14.25" hidden="1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2630</v>
      </c>
      <c r="F7456" s="65" t="s">
        <v>2630</v>
      </c>
      <c r="G7456" s="65" t="s">
        <v>2630</v>
      </c>
      <c r="H7456" s="65" t="s">
        <v>1994</v>
      </c>
      <c r="I7456" s="65" t="s">
        <v>1995</v>
      </c>
      <c r="J7456" s="65" t="s">
        <v>1996</v>
      </c>
      <c r="K7456" s="65" t="s">
        <v>32</v>
      </c>
      <c r="L7456" s="65" t="s">
        <v>2630</v>
      </c>
      <c r="M7456" s="65"/>
      <c r="N7456" s="8" t="s">
        <v>4470</v>
      </c>
      <c r="O7456" s="65" t="s">
        <v>41</v>
      </c>
      <c r="P7456" s="10">
        <v>0.01</v>
      </c>
      <c r="Q7456" s="162" t="s">
        <v>4054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4"/>
        <v>-3416.9191099999998</v>
      </c>
      <c r="W7456" s="13">
        <f t="shared" si="962"/>
        <v>3383.088227722772</v>
      </c>
      <c r="X7456" s="13"/>
      <c r="Y7456" s="13">
        <f t="shared" si="970"/>
        <v>0</v>
      </c>
      <c r="Z7456" s="14">
        <f t="shared" si="978"/>
        <v>3383.088227722772</v>
      </c>
      <c r="AA7456" s="13">
        <f t="shared" si="975"/>
        <v>33.830882277227829</v>
      </c>
      <c r="AB7456" s="13">
        <f t="shared" si="980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2022</v>
      </c>
      <c r="F7457" s="8" t="s">
        <v>2022</v>
      </c>
      <c r="G7457" s="8" t="s">
        <v>2022</v>
      </c>
      <c r="H7457" s="101" t="s">
        <v>1994</v>
      </c>
      <c r="I7457" s="8" t="s">
        <v>1995</v>
      </c>
      <c r="J7457" s="8" t="s">
        <v>1996</v>
      </c>
      <c r="K7457" s="8" t="s">
        <v>32</v>
      </c>
      <c r="L7457" s="8" t="s">
        <v>2022</v>
      </c>
      <c r="M7457" s="8"/>
      <c r="N7457" s="8" t="s">
        <v>4470</v>
      </c>
      <c r="O7457" s="8" t="s">
        <v>80</v>
      </c>
      <c r="P7457" s="24">
        <v>0</v>
      </c>
      <c r="Q7457" s="166" t="s">
        <v>2038</v>
      </c>
      <c r="R7457" s="11"/>
      <c r="S7457" s="14">
        <v>0</v>
      </c>
      <c r="T7457" s="14"/>
      <c r="U7457" s="13">
        <v>143.69999999999999</v>
      </c>
      <c r="V7457" s="13">
        <f t="shared" si="974"/>
        <v>-143.69999999999999</v>
      </c>
      <c r="W7457" s="13">
        <f t="shared" si="962"/>
        <v>143.69999999999999</v>
      </c>
      <c r="X7457" s="13"/>
      <c r="Y7457" s="13">
        <f t="shared" si="970"/>
        <v>0</v>
      </c>
      <c r="Z7457" s="14">
        <f t="shared" si="978"/>
        <v>143.69999999999999</v>
      </c>
      <c r="AA7457" s="13">
        <f t="shared" si="975"/>
        <v>0</v>
      </c>
      <c r="AB7457" s="12">
        <f t="shared" si="980"/>
        <v>143.69999999999999</v>
      </c>
      <c r="AC7457" s="10">
        <v>0.08</v>
      </c>
      <c r="AD7457" s="15"/>
      <c r="AE7457" s="8"/>
      <c r="AF7457" s="14"/>
      <c r="AG7457" s="14" t="s">
        <v>51</v>
      </c>
      <c r="AH7457" s="10"/>
      <c r="AI7457" t="e">
        <v>#N/A</v>
      </c>
    </row>
    <row r="7458" spans="1:35" s="188" customFormat="1" ht="14.25" hidden="1" customHeight="1">
      <c r="A7458" s="186">
        <v>43831</v>
      </c>
      <c r="B7458" s="92" t="s">
        <v>32</v>
      </c>
      <c r="C7458" s="92" t="s">
        <v>1516</v>
      </c>
      <c r="D7458" s="92"/>
      <c r="E7458" s="92" t="s">
        <v>1526</v>
      </c>
      <c r="F7458" s="92" t="s">
        <v>1526</v>
      </c>
      <c r="G7458" s="92" t="s">
        <v>1526</v>
      </c>
      <c r="H7458" s="92" t="s">
        <v>60</v>
      </c>
      <c r="I7458" s="92" t="s">
        <v>61</v>
      </c>
      <c r="J7458" s="92" t="s">
        <v>62</v>
      </c>
      <c r="K7458" s="92" t="s">
        <v>32</v>
      </c>
      <c r="L7458" s="92"/>
      <c r="M7458" s="92"/>
      <c r="N7458" s="92" t="s">
        <v>4013</v>
      </c>
      <c r="O7458" s="92" t="s">
        <v>4484</v>
      </c>
      <c r="P7458" s="93">
        <v>0.02</v>
      </c>
      <c r="Q7458" s="180"/>
      <c r="R7458" s="92" t="s">
        <v>4482</v>
      </c>
      <c r="S7458" s="125">
        <v>0</v>
      </c>
      <c r="T7458" s="96"/>
      <c r="U7458" s="96">
        <v>0</v>
      </c>
      <c r="V7458" s="96">
        <f t="shared" si="974"/>
        <v>0</v>
      </c>
      <c r="W7458" s="96">
        <f t="shared" ref="W7458:W7460" si="981">U7458/(1+P7458)</f>
        <v>0</v>
      </c>
      <c r="X7458" s="96"/>
      <c r="Y7458" s="96">
        <f t="shared" si="970"/>
        <v>0</v>
      </c>
      <c r="Z7458" s="95">
        <f t="shared" si="978"/>
        <v>0</v>
      </c>
      <c r="AA7458" s="96">
        <v>1720034.6032</v>
      </c>
      <c r="AB7458" s="96">
        <f t="shared" si="980"/>
        <v>0</v>
      </c>
      <c r="AC7458" s="93">
        <v>5.5E-2</v>
      </c>
      <c r="AD7458" s="96"/>
      <c r="AE7458" s="92"/>
      <c r="AF7458" s="92"/>
      <c r="AG7458" s="126" t="s">
        <v>42</v>
      </c>
      <c r="AH7458" s="100">
        <v>0</v>
      </c>
      <c r="AI7458" s="188" t="e">
        <v>#N/A</v>
      </c>
    </row>
    <row r="7459" spans="1:35" s="188" customFormat="1" ht="14.25" hidden="1" customHeight="1">
      <c r="A7459" s="186">
        <v>43862</v>
      </c>
      <c r="B7459" s="92" t="s">
        <v>32</v>
      </c>
      <c r="C7459" s="92" t="s">
        <v>1516</v>
      </c>
      <c r="D7459" s="92"/>
      <c r="E7459" s="92" t="s">
        <v>1526</v>
      </c>
      <c r="F7459" s="92" t="s">
        <v>1526</v>
      </c>
      <c r="G7459" s="92" t="s">
        <v>1526</v>
      </c>
      <c r="H7459" s="92" t="s">
        <v>60</v>
      </c>
      <c r="I7459" s="92" t="s">
        <v>61</v>
      </c>
      <c r="J7459" s="92" t="s">
        <v>62</v>
      </c>
      <c r="K7459" s="92" t="s">
        <v>32</v>
      </c>
      <c r="L7459" s="92"/>
      <c r="M7459" s="92"/>
      <c r="N7459" s="92" t="s">
        <v>4013</v>
      </c>
      <c r="O7459" s="92" t="s">
        <v>4484</v>
      </c>
      <c r="P7459" s="93">
        <v>0.02</v>
      </c>
      <c r="Q7459" s="180"/>
      <c r="R7459" s="92" t="s">
        <v>4482</v>
      </c>
      <c r="S7459" s="125">
        <v>0</v>
      </c>
      <c r="T7459" s="96"/>
      <c r="U7459" s="96">
        <v>0</v>
      </c>
      <c r="V7459" s="96">
        <f t="shared" si="974"/>
        <v>0</v>
      </c>
      <c r="W7459" s="96">
        <f t="shared" si="981"/>
        <v>0</v>
      </c>
      <c r="X7459" s="96"/>
      <c r="Y7459" s="96">
        <f t="shared" si="970"/>
        <v>0</v>
      </c>
      <c r="Z7459" s="95">
        <f t="shared" si="978"/>
        <v>0</v>
      </c>
      <c r="AA7459" s="96">
        <v>1087427.8827924528</v>
      </c>
      <c r="AB7459" s="96">
        <f t="shared" si="980"/>
        <v>0</v>
      </c>
      <c r="AC7459" s="93">
        <v>5.5E-2</v>
      </c>
      <c r="AD7459" s="96"/>
      <c r="AE7459" s="92"/>
      <c r="AF7459" s="92"/>
      <c r="AG7459" s="126" t="s">
        <v>42</v>
      </c>
      <c r="AH7459" s="100">
        <v>0</v>
      </c>
      <c r="AI7459" s="188" t="e">
        <v>#N/A</v>
      </c>
    </row>
    <row r="7460" spans="1:35" s="188" customFormat="1" ht="14.25" hidden="1" customHeight="1">
      <c r="A7460" s="186">
        <v>43891</v>
      </c>
      <c r="B7460" s="92" t="s">
        <v>32</v>
      </c>
      <c r="C7460" s="92" t="s">
        <v>1516</v>
      </c>
      <c r="D7460" s="92"/>
      <c r="E7460" s="92" t="s">
        <v>1526</v>
      </c>
      <c r="F7460" s="92" t="s">
        <v>1526</v>
      </c>
      <c r="G7460" s="92" t="s">
        <v>1526</v>
      </c>
      <c r="H7460" s="92" t="s">
        <v>60</v>
      </c>
      <c r="I7460" s="92" t="s">
        <v>61</v>
      </c>
      <c r="J7460" s="92" t="s">
        <v>62</v>
      </c>
      <c r="K7460" s="92" t="s">
        <v>32</v>
      </c>
      <c r="L7460" s="92"/>
      <c r="M7460" s="92"/>
      <c r="N7460" s="92" t="s">
        <v>4013</v>
      </c>
      <c r="O7460" s="92" t="s">
        <v>4484</v>
      </c>
      <c r="P7460" s="93">
        <v>0.02</v>
      </c>
      <c r="Q7460" s="180"/>
      <c r="R7460" s="92" t="s">
        <v>4482</v>
      </c>
      <c r="S7460" s="125">
        <v>0</v>
      </c>
      <c r="T7460" s="96"/>
      <c r="U7460" s="96">
        <v>0</v>
      </c>
      <c r="V7460" s="96">
        <f t="shared" si="974"/>
        <v>0</v>
      </c>
      <c r="W7460" s="96">
        <f t="shared" si="981"/>
        <v>0</v>
      </c>
      <c r="X7460" s="96"/>
      <c r="Y7460" s="96">
        <f t="shared" si="970"/>
        <v>0</v>
      </c>
      <c r="Z7460" s="95">
        <f t="shared" si="978"/>
        <v>0</v>
      </c>
      <c r="AA7460" s="96">
        <v>805154.67840000009</v>
      </c>
      <c r="AB7460" s="96">
        <f t="shared" si="980"/>
        <v>0</v>
      </c>
      <c r="AC7460" s="93">
        <v>5.5E-2</v>
      </c>
      <c r="AD7460" s="96"/>
      <c r="AE7460" s="92"/>
      <c r="AF7460" s="92"/>
      <c r="AG7460" s="126" t="s">
        <v>42</v>
      </c>
      <c r="AH7460" s="100">
        <v>0</v>
      </c>
      <c r="AI7460" s="188" t="e">
        <v>#N/A</v>
      </c>
    </row>
    <row r="7461" spans="1:35" ht="14.25" hidden="1" customHeight="1">
      <c r="A7461" s="7">
        <v>43831</v>
      </c>
      <c r="B7461" s="8" t="s">
        <v>4486</v>
      </c>
      <c r="C7461" s="8" t="s">
        <v>188</v>
      </c>
      <c r="D7461" s="8" t="s">
        <v>364</v>
      </c>
      <c r="E7461" s="8" t="s">
        <v>1670</v>
      </c>
      <c r="F7461" s="8" t="s">
        <v>1670</v>
      </c>
      <c r="G7461" s="8" t="s">
        <v>1670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1671</v>
      </c>
      <c r="M7461" s="9"/>
      <c r="N7461" s="8" t="s">
        <v>40</v>
      </c>
      <c r="O7461" s="8" t="s">
        <v>4485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4"/>
        <v>9301.6</v>
      </c>
      <c r="W7461" s="12">
        <v>9301.6</v>
      </c>
      <c r="AB7461" s="12">
        <v>0</v>
      </c>
      <c r="AC7461" s="9">
        <v>0.16500000000000001</v>
      </c>
      <c r="AE7461" s="8"/>
      <c r="AG7461" s="12" t="s">
        <v>51</v>
      </c>
    </row>
    <row r="7462" spans="1:35" ht="14.25" hidden="1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4487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4"/>
        <v>82250.990000000005</v>
      </c>
      <c r="W7462" s="13">
        <f t="shared" ref="W7462:W7465" si="982">IF(O7462="返货",U7462/(1+P7462),IF(O7462="返现",U7462,IF(O7462="折扣",U7462*P7462,IF(O7462="无",U7462))))</f>
        <v>0</v>
      </c>
      <c r="X7462" s="13"/>
      <c r="Y7462" s="13">
        <f t="shared" ref="Y7462:Y7465" si="983">IF(W7462-AB7462&lt;=0,0,IF(O7462="返现",MAX(W7462-AA7462-AB7462,0),MAX(W7462-AB7462,0)))</f>
        <v>0</v>
      </c>
      <c r="AA7462" s="13">
        <f t="shared" ref="AA7462:AA7465" si="984">U7462-W7462</f>
        <v>0</v>
      </c>
      <c r="AB7462" s="13">
        <f t="shared" ref="AB7462:AB7464" si="985">U7462</f>
        <v>0</v>
      </c>
      <c r="AC7462" s="10">
        <v>7.0000000000000007E-2</v>
      </c>
      <c r="AE7462" s="8"/>
      <c r="AG7462" s="123" t="s">
        <v>51</v>
      </c>
      <c r="AH7462" s="10">
        <v>0</v>
      </c>
    </row>
    <row r="7463" spans="1:35" ht="14.25" hidden="1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4487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4"/>
        <v>82250.990000000005</v>
      </c>
      <c r="W7463" s="13">
        <f t="shared" si="982"/>
        <v>0</v>
      </c>
      <c r="X7463" s="13"/>
      <c r="Y7463" s="13">
        <f t="shared" si="983"/>
        <v>0</v>
      </c>
      <c r="AA7463" s="13">
        <f t="shared" si="984"/>
        <v>0</v>
      </c>
      <c r="AB7463" s="13">
        <f t="shared" si="985"/>
        <v>0</v>
      </c>
      <c r="AC7463" s="10">
        <v>7.0000000000000007E-2</v>
      </c>
      <c r="AE7463" s="8"/>
      <c r="AG7463" s="123" t="s">
        <v>51</v>
      </c>
      <c r="AH7463" s="10">
        <v>0</v>
      </c>
    </row>
    <row r="7464" spans="1:35" ht="14.25" hidden="1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4487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4"/>
        <v>82250.990000000005</v>
      </c>
      <c r="W7464" s="13">
        <f t="shared" si="982"/>
        <v>0</v>
      </c>
      <c r="X7464" s="13"/>
      <c r="Y7464" s="13">
        <f t="shared" si="983"/>
        <v>0</v>
      </c>
      <c r="AA7464" s="13">
        <f t="shared" si="984"/>
        <v>0</v>
      </c>
      <c r="AB7464" s="13">
        <f t="shared" si="985"/>
        <v>0</v>
      </c>
      <c r="AC7464" s="10">
        <v>7.0000000000000007E-2</v>
      </c>
      <c r="AE7464" s="8"/>
      <c r="AG7464" s="123" t="s">
        <v>51</v>
      </c>
      <c r="AH7464" s="10">
        <v>0</v>
      </c>
    </row>
    <row r="7465" spans="1:35" ht="14.25" hidden="1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1541</v>
      </c>
      <c r="F7465" s="8" t="s">
        <v>3992</v>
      </c>
      <c r="G7465" s="65" t="s">
        <v>1541</v>
      </c>
      <c r="H7465" s="65" t="s">
        <v>36</v>
      </c>
      <c r="I7465" s="65" t="s">
        <v>3710</v>
      </c>
      <c r="J7465" s="8" t="s">
        <v>38</v>
      </c>
      <c r="K7465" s="65" t="s">
        <v>32</v>
      </c>
      <c r="L7465" s="65" t="s">
        <v>1544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4"/>
        <v>0</v>
      </c>
      <c r="W7465" s="13">
        <f t="shared" si="982"/>
        <v>25841.799999999988</v>
      </c>
      <c r="Y7465" s="13">
        <f t="shared" si="983"/>
        <v>0</v>
      </c>
      <c r="AA7465" s="13">
        <f t="shared" si="984"/>
        <v>0</v>
      </c>
      <c r="AB7465" s="13">
        <f>U7465</f>
        <v>25841.799999999988</v>
      </c>
      <c r="AC7465" s="9">
        <v>4.4999999999999998E-2</v>
      </c>
      <c r="AE7465" s="8"/>
      <c r="AG7465" s="123" t="s">
        <v>42</v>
      </c>
      <c r="AH7465" s="10">
        <v>0</v>
      </c>
    </row>
    <row r="7466" spans="1:35" ht="14.25" hidden="1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1683</v>
      </c>
      <c r="F7466" s="27" t="s">
        <v>2837</v>
      </c>
      <c r="G7466" s="27" t="s">
        <v>1683</v>
      </c>
      <c r="H7466" s="102" t="s">
        <v>2838</v>
      </c>
      <c r="I7466" s="8" t="s">
        <v>2839</v>
      </c>
      <c r="J7466" s="8" t="s">
        <v>2840</v>
      </c>
      <c r="K7466" s="8" t="s">
        <v>32</v>
      </c>
      <c r="L7466" s="27" t="s">
        <v>2841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4"/>
        <v>0</v>
      </c>
      <c r="W7466" s="13">
        <f t="shared" ref="W7466" si="986">U7466*(1+AH7466)/(1+AH7466+P7466)</f>
        <v>150000</v>
      </c>
      <c r="AB7466" s="13">
        <f t="shared" ref="AB7466" si="987">U7466</f>
        <v>150000</v>
      </c>
      <c r="AC7466" s="10">
        <v>0.05</v>
      </c>
      <c r="AE7466" s="8"/>
      <c r="AG7466" s="65" t="s">
        <v>4492</v>
      </c>
      <c r="AH7466" s="32">
        <v>0.09</v>
      </c>
    </row>
    <row r="7467" spans="1:35" ht="14.25" hidden="1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1683</v>
      </c>
      <c r="F7467" s="27" t="s">
        <v>2837</v>
      </c>
      <c r="G7467" s="27" t="s">
        <v>1683</v>
      </c>
      <c r="H7467" s="102" t="s">
        <v>2838</v>
      </c>
      <c r="I7467" s="8" t="s">
        <v>2839</v>
      </c>
      <c r="J7467" s="8" t="s">
        <v>2840</v>
      </c>
      <c r="K7467" s="8" t="s">
        <v>32</v>
      </c>
      <c r="L7467" s="27" t="s">
        <v>2841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88">S7467+T7467-U7467</f>
        <v>0</v>
      </c>
      <c r="W7467" s="13">
        <f t="shared" ref="W7467" si="989">U7467*(1+AH7467)/(1+AH7467+P7467)</f>
        <v>46253.279999999999</v>
      </c>
      <c r="AB7467" s="13">
        <f t="shared" ref="AB7467" si="990">U7467</f>
        <v>46253.279999999999</v>
      </c>
      <c r="AC7467" s="10">
        <v>0.05</v>
      </c>
      <c r="AE7467" s="8"/>
      <c r="AG7467" s="65" t="s">
        <v>4492</v>
      </c>
      <c r="AH7467" s="32">
        <v>0.09</v>
      </c>
    </row>
    <row r="7468" spans="1:35" ht="14.25" hidden="1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3710</v>
      </c>
      <c r="J7468" s="65" t="s">
        <v>3323</v>
      </c>
      <c r="K7468" s="65" t="s">
        <v>32</v>
      </c>
      <c r="L7468" s="65" t="s">
        <v>3233</v>
      </c>
      <c r="N7468" s="65" t="s">
        <v>4496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E7468" s="65"/>
      <c r="AG7468" s="65" t="s">
        <v>42</v>
      </c>
      <c r="AH7468" s="10" t="s">
        <v>3264</v>
      </c>
    </row>
    <row r="7469" spans="1:35" ht="14.25" hidden="1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3406</v>
      </c>
      <c r="F7469" s="64" t="s">
        <v>3406</v>
      </c>
      <c r="G7469" s="64" t="s">
        <v>3406</v>
      </c>
      <c r="H7469" s="105" t="s">
        <v>36</v>
      </c>
      <c r="I7469" s="64" t="s">
        <v>37</v>
      </c>
      <c r="J7469" s="65" t="s">
        <v>3323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4" si="991">S7469+T7469-U7469</f>
        <v>-50006.01</v>
      </c>
      <c r="W7469" s="13">
        <f t="shared" ref="W7469:W7470" si="992">IF(O7469="返货",U7469/(1+P7469),IF(O7469="返现",U7469,IF(O7469="折扣",U7469*P7469,IF(O7469="无",U7469))))</f>
        <v>50006.01</v>
      </c>
      <c r="Y7469" s="13">
        <f t="shared" ref="Y7469" si="993">IF(W7469-AB7469&lt;=0,0,IF(O7469="返现",MAX(W7469-AA7469-AB7469,0),MAX(W7469-AB7469,0)))</f>
        <v>32722.052303256703</v>
      </c>
      <c r="AA7469" s="13">
        <f t="shared" ref="AA7469" si="994">U7469-W7469</f>
        <v>0</v>
      </c>
      <c r="AB7469" s="12">
        <v>17283.957696743299</v>
      </c>
      <c r="AC7469" s="9">
        <v>4.4999999999999998E-2</v>
      </c>
      <c r="AE7469" s="65"/>
      <c r="AG7469" s="123" t="s">
        <v>51</v>
      </c>
    </row>
    <row r="7470" spans="1:35" ht="14.25" hidden="1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3710</v>
      </c>
      <c r="J7470" s="65" t="s">
        <v>3323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1"/>
        <v>59950</v>
      </c>
      <c r="W7470" s="13">
        <f t="shared" si="992"/>
        <v>0</v>
      </c>
      <c r="AB7470" s="13">
        <f t="shared" ref="AB7470:AB7475" si="995">U7470</f>
        <v>0</v>
      </c>
      <c r="AC7470" s="9">
        <v>4.4999999999999998E-2</v>
      </c>
      <c r="AE7470" s="65"/>
      <c r="AG7470" s="123" t="s">
        <v>51</v>
      </c>
    </row>
    <row r="7471" spans="1:35" ht="14.25" hidden="1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1537</v>
      </c>
      <c r="F7471" s="29" t="s">
        <v>1537</v>
      </c>
      <c r="G7471" s="29" t="s">
        <v>1537</v>
      </c>
      <c r="H7471" s="102" t="s">
        <v>2838</v>
      </c>
      <c r="I7471" s="8" t="s">
        <v>2839</v>
      </c>
      <c r="J7471" s="8" t="s">
        <v>2840</v>
      </c>
      <c r="K7471" s="8" t="s">
        <v>32</v>
      </c>
      <c r="L7471" s="28" t="s">
        <v>1564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1"/>
        <v>0</v>
      </c>
      <c r="W7471" s="13">
        <f t="shared" ref="W7471" si="996">U7471*(1+AH7471)/(1+AH7471+P7471)</f>
        <v>0</v>
      </c>
      <c r="AB7471" s="13">
        <f t="shared" si="995"/>
        <v>0</v>
      </c>
      <c r="AC7471" s="10">
        <v>0.05</v>
      </c>
      <c r="AE7471" s="8"/>
      <c r="AG7471" s="65" t="s">
        <v>42</v>
      </c>
      <c r="AH7471" s="32">
        <v>0.37</v>
      </c>
    </row>
    <row r="7472" spans="1:35" ht="14.25" hidden="1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1537</v>
      </c>
      <c r="F7472" s="64" t="s">
        <v>1537</v>
      </c>
      <c r="G7472" s="64" t="s">
        <v>1537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4502</v>
      </c>
      <c r="U7472" s="13">
        <v>211937.46</v>
      </c>
      <c r="V7472" s="12">
        <f t="shared" si="991"/>
        <v>-211937.46</v>
      </c>
      <c r="W7472" s="13">
        <f t="shared" ref="W7472:W7474" si="997">IF(O7472="返货",U7472/(1+P7472),IF(O7472="返现",U7472,IF(O7472="折扣",U7472*P7472,IF(O7472="无",U7472))))</f>
        <v>211937.46</v>
      </c>
      <c r="AB7472" s="13">
        <f t="shared" si="995"/>
        <v>211937.46</v>
      </c>
      <c r="AC7472" s="9">
        <v>0</v>
      </c>
      <c r="AE7472" s="64"/>
    </row>
    <row r="7473" spans="1:35" ht="14.25" hidden="1">
      <c r="A7473" s="7">
        <v>43831</v>
      </c>
      <c r="B7473" s="8" t="s">
        <v>32</v>
      </c>
      <c r="C7473" s="8" t="s">
        <v>1072</v>
      </c>
      <c r="D7473" s="8" t="s">
        <v>1134</v>
      </c>
      <c r="E7473" s="8" t="s">
        <v>1143</v>
      </c>
      <c r="F7473" s="8" t="s">
        <v>1143</v>
      </c>
      <c r="G7473" s="8" t="s">
        <v>1143</v>
      </c>
      <c r="H7473" s="101" t="s">
        <v>60</v>
      </c>
      <c r="I7473" s="8" t="s">
        <v>61</v>
      </c>
      <c r="J7473" s="8" t="s">
        <v>62</v>
      </c>
      <c r="K7473" s="8" t="s">
        <v>32</v>
      </c>
      <c r="L7473" s="8" t="s">
        <v>63</v>
      </c>
      <c r="M7473" s="8"/>
      <c r="N7473" s="8" t="s">
        <v>57</v>
      </c>
      <c r="O7473" s="8" t="s">
        <v>4506</v>
      </c>
      <c r="P7473" s="10">
        <v>0.03</v>
      </c>
      <c r="Q7473" s="165" t="s">
        <v>63</v>
      </c>
      <c r="S7473" s="122"/>
      <c r="T7473" s="13">
        <v>30900</v>
      </c>
      <c r="U7473" s="13"/>
      <c r="V7473" s="13">
        <f t="shared" si="991"/>
        <v>30900</v>
      </c>
      <c r="W7473" s="13">
        <f t="shared" si="997"/>
        <v>0</v>
      </c>
      <c r="AB7473" s="13">
        <f t="shared" si="995"/>
        <v>0</v>
      </c>
      <c r="AC7473" s="9">
        <v>7.0000000000000007E-2</v>
      </c>
      <c r="AD7473" s="64"/>
      <c r="AE7473" s="64"/>
      <c r="AF7473" s="64"/>
      <c r="AG7473" s="64" t="s">
        <v>42</v>
      </c>
      <c r="AH7473" s="64">
        <v>0</v>
      </c>
    </row>
    <row r="7474" spans="1:35" ht="14.25" hidden="1">
      <c r="A7474" s="7">
        <v>43862</v>
      </c>
      <c r="B7474" s="64" t="s">
        <v>32</v>
      </c>
      <c r="C7474" s="64" t="s">
        <v>1072</v>
      </c>
      <c r="D7474" s="64" t="s">
        <v>1134</v>
      </c>
      <c r="E7474" s="65" t="s">
        <v>1143</v>
      </c>
      <c r="F7474" s="64" t="s">
        <v>1143</v>
      </c>
      <c r="G7474" s="64" t="s">
        <v>1143</v>
      </c>
      <c r="H7474" s="105" t="s">
        <v>60</v>
      </c>
      <c r="I7474" s="64" t="s">
        <v>61</v>
      </c>
      <c r="J7474" s="64" t="s">
        <v>62</v>
      </c>
      <c r="K7474" s="64" t="s">
        <v>32</v>
      </c>
      <c r="L7474" s="64"/>
      <c r="M7474" s="64"/>
      <c r="N7474" s="64" t="s">
        <v>57</v>
      </c>
      <c r="O7474" s="8" t="s">
        <v>4506</v>
      </c>
      <c r="P7474" s="10">
        <v>0.03</v>
      </c>
      <c r="S7474" s="13">
        <v>30900</v>
      </c>
      <c r="U7474" s="113"/>
      <c r="V7474" s="13">
        <f t="shared" si="991"/>
        <v>30900</v>
      </c>
      <c r="W7474" s="13">
        <f t="shared" si="997"/>
        <v>0</v>
      </c>
      <c r="AB7474" s="13">
        <f t="shared" si="995"/>
        <v>0</v>
      </c>
      <c r="AC7474" s="9">
        <v>7.0000000000000007E-2</v>
      </c>
      <c r="AD7474" s="64"/>
      <c r="AE7474" s="64"/>
      <c r="AF7474" s="64"/>
      <c r="AG7474" s="64" t="s">
        <v>42</v>
      </c>
      <c r="AH7474" s="64">
        <v>0</v>
      </c>
    </row>
    <row r="7475" spans="1:35" ht="14.25" hidden="1">
      <c r="A7475" s="7">
        <v>43891</v>
      </c>
      <c r="B7475" s="65" t="s">
        <v>32</v>
      </c>
      <c r="C7475" s="65" t="s">
        <v>1072</v>
      </c>
      <c r="D7475" s="65" t="s">
        <v>1134</v>
      </c>
      <c r="E7475" s="65" t="s">
        <v>1143</v>
      </c>
      <c r="F7475" s="65" t="s">
        <v>1143</v>
      </c>
      <c r="G7475" s="65" t="s">
        <v>1143</v>
      </c>
      <c r="H7475" s="65" t="s">
        <v>60</v>
      </c>
      <c r="I7475" s="65" t="s">
        <v>61</v>
      </c>
      <c r="J7475" s="65" t="s">
        <v>62</v>
      </c>
      <c r="K7475" s="65" t="s">
        <v>32</v>
      </c>
      <c r="N7475" s="64" t="s">
        <v>57</v>
      </c>
      <c r="O7475" s="8" t="s">
        <v>4506</v>
      </c>
      <c r="P7475" s="10">
        <v>0.03</v>
      </c>
      <c r="S7475" s="13">
        <v>30900</v>
      </c>
      <c r="U7475" s="113"/>
      <c r="V7475" s="13">
        <f t="shared" ref="V7475:V7476" si="998">S7475+T7475-U7475</f>
        <v>30900</v>
      </c>
      <c r="W7475" s="13">
        <f t="shared" ref="W7475:W7476" si="999">IF(O7475="返货",U7475/(1+P7475),IF(O7475="返现",U7475,IF(O7475="折扣",U7475*P7475,IF(O7475="无",U7475))))</f>
        <v>0</v>
      </c>
      <c r="AB7475" s="13">
        <f t="shared" si="995"/>
        <v>0</v>
      </c>
      <c r="AC7475" s="9">
        <v>7.0000000000000007E-2</v>
      </c>
      <c r="AG7475" s="64" t="s">
        <v>42</v>
      </c>
      <c r="AH7475" s="64">
        <v>0</v>
      </c>
    </row>
    <row r="7476" spans="1:35" s="188" customFormat="1" ht="14.25" hidden="1">
      <c r="A7476" s="186">
        <v>43831</v>
      </c>
      <c r="B7476" s="98" t="s">
        <v>32</v>
      </c>
      <c r="C7476" s="98" t="s">
        <v>1516</v>
      </c>
      <c r="D7476" s="98" t="s">
        <v>1554</v>
      </c>
      <c r="E7476" s="92" t="s">
        <v>1526</v>
      </c>
      <c r="F7476" s="98" t="s">
        <v>1573</v>
      </c>
      <c r="G7476" s="98" t="s">
        <v>1526</v>
      </c>
      <c r="H7476" s="110" t="s">
        <v>60</v>
      </c>
      <c r="I7476" s="98" t="s">
        <v>61</v>
      </c>
      <c r="J7476" s="98" t="s">
        <v>62</v>
      </c>
      <c r="K7476" s="98" t="s">
        <v>32</v>
      </c>
      <c r="L7476" s="98" t="s">
        <v>63</v>
      </c>
      <c r="M7476" s="98"/>
      <c r="N7476" s="98" t="s">
        <v>57</v>
      </c>
      <c r="O7476" s="92" t="s">
        <v>4522</v>
      </c>
      <c r="P7476" s="93">
        <v>0.02</v>
      </c>
      <c r="Q7476" s="181" t="s">
        <v>63</v>
      </c>
      <c r="R7476" s="92" t="s">
        <v>4482</v>
      </c>
      <c r="S7476" s="95">
        <v>0</v>
      </c>
      <c r="T7476" s="95">
        <v>25605638.379999999</v>
      </c>
      <c r="U7476" s="96">
        <v>16376832.449999999</v>
      </c>
      <c r="V7476" s="96">
        <f t="shared" si="998"/>
        <v>9228805.9299999997</v>
      </c>
      <c r="W7476" s="96">
        <f t="shared" si="999"/>
        <v>16055718.088235293</v>
      </c>
      <c r="X7476" s="96"/>
      <c r="Y7476" s="96">
        <f t="shared" ref="Y7476" si="1000">IF(W7476-AB7476&lt;=0,0,IF(O7476="返现",MAX(W7476-AA7476-AB7476,0),MAX(W7476-AB7476,0)))</f>
        <v>0</v>
      </c>
      <c r="Z7476" s="95">
        <f t="shared" ref="Z7476" si="1001">W7476+X7476</f>
        <v>16055718.088235293</v>
      </c>
      <c r="AA7476" s="96">
        <f t="shared" ref="AA7476" si="1002">U7476-W7476</f>
        <v>321114.36176470667</v>
      </c>
      <c r="AB7476" s="95">
        <v>23015376.609999999</v>
      </c>
      <c r="AC7476" s="93">
        <v>5.5E-2</v>
      </c>
      <c r="AD7476" s="187"/>
      <c r="AE7476" s="98"/>
      <c r="AF7476" s="95"/>
      <c r="AG7476" s="95" t="s">
        <v>42</v>
      </c>
      <c r="AH7476" s="93">
        <v>0</v>
      </c>
      <c r="AI7476" s="188" t="e">
        <v>#N/A</v>
      </c>
    </row>
  </sheetData>
  <autoFilter ref="A1:AI7476">
    <filterColumn colId="5">
      <filters>
        <filter val="北京慧衍致同信息技术有限公司-广西悦游网络科技有限公司"/>
        <filter val="北京鹏泰互动广告有限公司-广西悦游网络科技有限公司"/>
        <filter val="北京鹏泰互动广告有限公司-广州北鱼网络科技有限公司"/>
        <filter val="北京鹏泰互动广告有限公司-广州悦游网络科技有限公司"/>
        <filter val="天津金芽科技有限公司-广西悦游网络科技有限公司"/>
      </filters>
    </filterColumn>
    <filterColumn colId="7">
      <filters>
        <filter val="湖北今日头条科技有限公司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23" sqref="H2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3266</v>
      </c>
      <c r="D1" s="143" t="s">
        <v>6</v>
      </c>
      <c r="E1" s="143" t="s">
        <v>3267</v>
      </c>
      <c r="F1" s="143" t="s">
        <v>13</v>
      </c>
      <c r="G1" s="144" t="s">
        <v>25</v>
      </c>
      <c r="H1" s="144" t="s">
        <v>3268</v>
      </c>
      <c r="I1" s="145" t="s">
        <v>3269</v>
      </c>
      <c r="J1" s="144" t="s">
        <v>3270</v>
      </c>
      <c r="K1" s="144" t="s">
        <v>3271</v>
      </c>
      <c r="L1" s="144" t="s">
        <v>3272</v>
      </c>
      <c r="M1" s="146" t="s">
        <v>14</v>
      </c>
      <c r="N1" s="143" t="s">
        <v>3273</v>
      </c>
      <c r="O1" s="147" t="s">
        <v>22</v>
      </c>
      <c r="P1" s="147" t="s">
        <v>3274</v>
      </c>
      <c r="Q1" s="147" t="s">
        <v>3275</v>
      </c>
      <c r="R1" s="147" t="s">
        <v>3276</v>
      </c>
      <c r="S1" s="148" t="s">
        <v>3277</v>
      </c>
      <c r="T1" s="146" t="s">
        <v>3278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1526</v>
      </c>
      <c r="E2" s="135" t="s">
        <v>3279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9620479.7028772105</v>
      </c>
      <c r="P2" s="5"/>
      <c r="Q2" s="5">
        <f>(O2-G2+J2)/1.06</f>
        <v>1411508.2762992559</v>
      </c>
      <c r="R2" s="5">
        <f t="shared" ref="R2:R65" si="1">Q2-(P2/1.06)</f>
        <v>1411508.2762992559</v>
      </c>
      <c r="S2" s="6">
        <f t="shared" ref="S2:S66" si="2">R2/O2</f>
        <v>0.14671911587497183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3279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3281</v>
      </c>
      <c r="E4" s="135" t="s">
        <v>3279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3281</v>
      </c>
      <c r="E5" s="135" t="s">
        <v>3279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3323</v>
      </c>
      <c r="B6" s="1" t="s">
        <v>37</v>
      </c>
      <c r="C6" s="1" t="s">
        <v>36</v>
      </c>
      <c r="D6" s="1" t="s">
        <v>36</v>
      </c>
      <c r="E6" s="135" t="s">
        <v>3279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2663643.241847625</v>
      </c>
      <c r="P6" s="5"/>
      <c r="Q6" s="5">
        <f t="shared" si="3"/>
        <v>1777060.7809146745</v>
      </c>
      <c r="R6" s="5">
        <f t="shared" si="1"/>
        <v>1777060.7809146745</v>
      </c>
      <c r="S6" s="6">
        <f t="shared" si="2"/>
        <v>0.66715420180745522</v>
      </c>
      <c r="T6" s="1" t="s">
        <v>32</v>
      </c>
    </row>
    <row r="7" spans="1:20" ht="14.25">
      <c r="A7" s="66" t="s">
        <v>3323</v>
      </c>
      <c r="B7" s="1" t="s">
        <v>37</v>
      </c>
      <c r="C7" s="1" t="s">
        <v>36</v>
      </c>
      <c r="D7" s="1" t="s">
        <v>36</v>
      </c>
      <c r="E7" s="135" t="s">
        <v>3279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4483</v>
      </c>
      <c r="O7" s="5">
        <f>SUMIFS(客户表!W:W,客户表!J:J,A7,客户表!A:A,E7,客户表!N:N,F7)+SUMIFS(客户表!X:X,客户表!J:J,A7,客户表!A:A,E7,客户表!N:N,F7)</f>
        <v>18880545.111044012</v>
      </c>
      <c r="P7" s="5">
        <v>36.659999999999997</v>
      </c>
      <c r="Q7" s="5">
        <f t="shared" si="3"/>
        <v>-880817.09104998142</v>
      </c>
      <c r="R7" s="5">
        <f t="shared" si="1"/>
        <v>-880851.67595564178</v>
      </c>
      <c r="S7" s="6">
        <f t="shared" si="2"/>
        <v>-4.6653932435477996E-2</v>
      </c>
      <c r="T7" s="1" t="s">
        <v>32</v>
      </c>
    </row>
    <row r="8" spans="1:20" ht="14.25">
      <c r="A8" s="66" t="s">
        <v>3323</v>
      </c>
      <c r="B8" s="1" t="s">
        <v>37</v>
      </c>
      <c r="C8" s="1" t="s">
        <v>36</v>
      </c>
      <c r="D8" s="1" t="s">
        <v>36</v>
      </c>
      <c r="E8" s="135" t="s">
        <v>3279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3282</v>
      </c>
      <c r="E9" s="135" t="s">
        <v>3279</v>
      </c>
      <c r="F9" s="2" t="s">
        <v>57</v>
      </c>
      <c r="G9" s="3">
        <v>3320548.9</v>
      </c>
      <c r="H9" s="3">
        <f>3320548.9-18.38</f>
        <v>3320530.52</v>
      </c>
      <c r="I9" s="69">
        <v>0.21299999999999999</v>
      </c>
      <c r="J9" s="5">
        <f t="shared" si="4"/>
        <v>707273.00075999997</v>
      </c>
      <c r="K9" s="3"/>
      <c r="L9" s="5">
        <f t="shared" si="0"/>
        <v>707273.00075999997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3230563.3337304289</v>
      </c>
      <c r="P9" s="5"/>
      <c r="Q9" s="5">
        <f t="shared" si="5"/>
        <v>582346.63631172548</v>
      </c>
      <c r="R9" s="5">
        <f t="shared" si="1"/>
        <v>582346.63631172548</v>
      </c>
      <c r="S9" s="6">
        <f t="shared" si="2"/>
        <v>0.18026163741519108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3282</v>
      </c>
      <c r="E10" s="135" t="s">
        <v>3279</v>
      </c>
      <c r="F10" s="2" t="s">
        <v>40</v>
      </c>
      <c r="G10" s="3">
        <v>21193834.739999998</v>
      </c>
      <c r="H10" s="3">
        <f>20997224.74+196610-7456.15</f>
        <v>21186378.59</v>
      </c>
      <c r="I10" s="69">
        <v>9.2999999999999999E-2</v>
      </c>
      <c r="J10" s="5">
        <f t="shared" si="4"/>
        <v>1970333.20887</v>
      </c>
      <c r="K10" s="3"/>
      <c r="L10" s="5">
        <f t="shared" si="0"/>
        <v>1970333.20887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20862657.7960057</v>
      </c>
      <c r="P10" s="5">
        <v>2020.6782000000001</v>
      </c>
      <c r="Q10" s="5">
        <f t="shared" si="5"/>
        <v>1546373.8347883974</v>
      </c>
      <c r="R10" s="5">
        <f t="shared" si="1"/>
        <v>1544467.5345997182</v>
      </c>
      <c r="S10" s="6">
        <f t="shared" si="2"/>
        <v>7.4030238606291918E-2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4480</v>
      </c>
      <c r="D11" s="1" t="s">
        <v>60</v>
      </c>
      <c r="E11" s="135" t="s">
        <v>3279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250672521.27432469</v>
      </c>
      <c r="P11" s="5"/>
      <c r="Q11" s="5">
        <f t="shared" si="5"/>
        <v>132649091.54615536</v>
      </c>
      <c r="R11" s="5">
        <f t="shared" si="1"/>
        <v>132649091.54615536</v>
      </c>
      <c r="S11" s="6">
        <f t="shared" si="2"/>
        <v>0.52917284619717131</v>
      </c>
      <c r="T11" s="1" t="s">
        <v>32</v>
      </c>
    </row>
    <row r="12" spans="1:20" ht="14.25">
      <c r="A12" s="1" t="s">
        <v>4481</v>
      </c>
      <c r="B12" s="1" t="s">
        <v>61</v>
      </c>
      <c r="C12" s="1" t="s">
        <v>4480</v>
      </c>
      <c r="D12" s="1" t="s">
        <v>60</v>
      </c>
      <c r="E12" s="135" t="s">
        <v>3279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3279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3283</v>
      </c>
      <c r="E14" s="135" t="s">
        <v>3279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3279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1996</v>
      </c>
      <c r="B16" s="1" t="s">
        <v>1995</v>
      </c>
      <c r="C16" s="1" t="s">
        <v>1994</v>
      </c>
      <c r="D16" s="1" t="s">
        <v>3284</v>
      </c>
      <c r="E16" s="135" t="s">
        <v>3279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3862812.9134175368</v>
      </c>
      <c r="P16" s="5"/>
      <c r="Q16" s="5">
        <f t="shared" si="8"/>
        <v>1778994.6050829592</v>
      </c>
      <c r="R16" s="5">
        <f t="shared" si="1"/>
        <v>1778994.6050829592</v>
      </c>
      <c r="S16" s="6">
        <f t="shared" si="2"/>
        <v>0.46054381740922412</v>
      </c>
      <c r="T16" s="1" t="s">
        <v>32</v>
      </c>
    </row>
    <row r="17" spans="1:20" ht="14.25">
      <c r="A17" s="1" t="s">
        <v>1996</v>
      </c>
      <c r="B17" s="1" t="s">
        <v>1995</v>
      </c>
      <c r="C17" s="1" t="s">
        <v>1994</v>
      </c>
      <c r="D17" s="1" t="s">
        <v>3284</v>
      </c>
      <c r="E17" s="135" t="s">
        <v>3279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3285</v>
      </c>
      <c r="O17" s="5">
        <f>SUMIFS(客户表!W:W,客户表!J:J,A17,客户表!A:A,E17,客户表!N:N,F17)+SUMIFS(客户表!X:X,客户表!J:J,A17,客户表!A:A,E17,客户表!N:N,F17)</f>
        <v>75927293.750976309</v>
      </c>
      <c r="P17" s="5">
        <v>4993.2299999999996</v>
      </c>
      <c r="Q17" s="5">
        <f t="shared" si="8"/>
        <v>2468906.9698675624</v>
      </c>
      <c r="R17" s="5">
        <f>Q17-(P17/1.06)</f>
        <v>2464196.3755279398</v>
      </c>
      <c r="S17" s="6">
        <f t="shared" si="2"/>
        <v>3.2454684656744455E-2</v>
      </c>
      <c r="T17" s="1" t="s">
        <v>32</v>
      </c>
    </row>
    <row r="18" spans="1:20" ht="14.25">
      <c r="A18" s="1" t="s">
        <v>1996</v>
      </c>
      <c r="B18" s="1" t="s">
        <v>1995</v>
      </c>
      <c r="C18" s="1" t="s">
        <v>1994</v>
      </c>
      <c r="D18" s="1" t="s">
        <v>3284</v>
      </c>
      <c r="E18" s="135" t="s">
        <v>3279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2840</v>
      </c>
      <c r="B19" s="1" t="s">
        <v>2839</v>
      </c>
      <c r="C19" s="1" t="s">
        <v>2838</v>
      </c>
      <c r="D19" s="1" t="s">
        <v>3286</v>
      </c>
      <c r="E19" s="135" t="s">
        <v>3279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53916646.517322183</v>
      </c>
      <c r="P19" s="5">
        <v>2178.7519047618998</v>
      </c>
      <c r="Q19" s="5">
        <f t="shared" ref="Q19:Q21" si="9">(O19-G19+J19)/1.06</f>
        <v>661729.42341715272</v>
      </c>
      <c r="R19" s="5">
        <f t="shared" si="1"/>
        <v>659673.99709190568</v>
      </c>
      <c r="S19" s="6">
        <f t="shared" si="2"/>
        <v>1.2235070979052222E-2</v>
      </c>
      <c r="T19" s="1" t="s">
        <v>32</v>
      </c>
    </row>
    <row r="20" spans="1:20" ht="14.25">
      <c r="A20" s="1" t="s">
        <v>2840</v>
      </c>
      <c r="B20" s="1" t="s">
        <v>2839</v>
      </c>
      <c r="C20" s="1" t="s">
        <v>2838</v>
      </c>
      <c r="D20" s="1" t="s">
        <v>3286</v>
      </c>
      <c r="E20" s="135" t="s">
        <v>3279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10818618.67545115</v>
      </c>
      <c r="P20" s="5"/>
      <c r="Q20" s="5">
        <f t="shared" si="9"/>
        <v>51018.753727499548</v>
      </c>
      <c r="R20" s="5">
        <f t="shared" si="1"/>
        <v>51018.753727499548</v>
      </c>
      <c r="S20" s="6">
        <f t="shared" si="2"/>
        <v>4.7158288186335395E-3</v>
      </c>
      <c r="T20" s="1" t="s">
        <v>32</v>
      </c>
    </row>
    <row r="21" spans="1:20" ht="14.25">
      <c r="A21" s="1" t="s">
        <v>2840</v>
      </c>
      <c r="B21" s="1" t="s">
        <v>2839</v>
      </c>
      <c r="C21" s="1" t="s">
        <v>2838</v>
      </c>
      <c r="D21" s="1" t="s">
        <v>3286</v>
      </c>
      <c r="E21" s="135" t="s">
        <v>3279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2954</v>
      </c>
      <c r="B22" s="1" t="s">
        <v>2953</v>
      </c>
      <c r="C22" s="1" t="s">
        <v>2952</v>
      </c>
      <c r="D22" s="1" t="s">
        <v>2952</v>
      </c>
      <c r="E22" s="135" t="s">
        <v>3279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4481</v>
      </c>
      <c r="B23" s="1" t="s">
        <v>61</v>
      </c>
      <c r="C23" s="1" t="s">
        <v>60</v>
      </c>
      <c r="D23" s="1" t="s">
        <v>60</v>
      </c>
      <c r="E23" s="135" t="s">
        <v>3279</v>
      </c>
      <c r="F23" s="2" t="s">
        <v>3086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3287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3127</v>
      </c>
      <c r="B24" s="1" t="s">
        <v>106</v>
      </c>
      <c r="C24" s="1" t="s">
        <v>3126</v>
      </c>
      <c r="D24" s="1" t="s">
        <v>3126</v>
      </c>
      <c r="E24" s="135" t="s">
        <v>3279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3085</v>
      </c>
      <c r="B25" s="1" t="s">
        <v>106</v>
      </c>
      <c r="C25" s="1" t="s">
        <v>3084</v>
      </c>
      <c r="D25" s="1" t="s">
        <v>1742</v>
      </c>
      <c r="E25" s="135" t="s">
        <v>3279</v>
      </c>
      <c r="F25" s="2" t="s">
        <v>3086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3089</v>
      </c>
      <c r="B26" s="1" t="s">
        <v>106</v>
      </c>
      <c r="C26" s="1" t="s">
        <v>3088</v>
      </c>
      <c r="D26" s="1" t="s">
        <v>3088</v>
      </c>
      <c r="E26" s="135" t="s">
        <v>3279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3074</v>
      </c>
      <c r="B27" s="1" t="s">
        <v>106</v>
      </c>
      <c r="C27" s="1" t="s">
        <v>3073</v>
      </c>
      <c r="D27" s="1" t="s">
        <v>3288</v>
      </c>
      <c r="E27" s="135" t="s">
        <v>3279</v>
      </c>
      <c r="F27" s="2" t="s">
        <v>3075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3289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3078</v>
      </c>
      <c r="B28" s="1" t="s">
        <v>106</v>
      </c>
      <c r="C28" s="1" t="s">
        <v>3077</v>
      </c>
      <c r="D28" s="1" t="s">
        <v>3290</v>
      </c>
      <c r="E28" s="135" t="s">
        <v>3279</v>
      </c>
      <c r="F28" s="2" t="s">
        <v>3079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3078</v>
      </c>
      <c r="B29" s="1" t="s">
        <v>106</v>
      </c>
      <c r="C29" s="1" t="s">
        <v>3077</v>
      </c>
      <c r="D29" s="1" t="s">
        <v>3290</v>
      </c>
      <c r="E29" s="135" t="s">
        <v>3279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3098</v>
      </c>
      <c r="B30" s="1" t="s">
        <v>106</v>
      </c>
      <c r="C30" s="1" t="s">
        <v>3097</v>
      </c>
      <c r="D30" s="1" t="s">
        <v>3292</v>
      </c>
      <c r="E30" s="135" t="s">
        <v>3279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3096</v>
      </c>
      <c r="B31" s="1" t="s">
        <v>106</v>
      </c>
      <c r="C31" s="1" t="s">
        <v>3095</v>
      </c>
      <c r="D31" s="1" t="s">
        <v>3292</v>
      </c>
      <c r="E31" s="135" t="s">
        <v>3279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3102</v>
      </c>
      <c r="B32" s="1" t="s">
        <v>106</v>
      </c>
      <c r="C32" s="1" t="s">
        <v>3101</v>
      </c>
      <c r="D32" s="1" t="s">
        <v>3292</v>
      </c>
      <c r="E32" s="135" t="s">
        <v>3279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2840</v>
      </c>
      <c r="B33" s="1" t="s">
        <v>2839</v>
      </c>
      <c r="C33" s="1" t="s">
        <v>2838</v>
      </c>
      <c r="D33" s="1" t="s">
        <v>3286</v>
      </c>
      <c r="E33" s="135" t="s">
        <v>3279</v>
      </c>
      <c r="F33" s="2" t="s">
        <v>3079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3287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3143</v>
      </c>
      <c r="B34" s="1" t="s">
        <v>106</v>
      </c>
      <c r="C34" s="1" t="s">
        <v>3142</v>
      </c>
      <c r="D34" s="1" t="s">
        <v>2039</v>
      </c>
      <c r="E34" s="135" t="s">
        <v>3279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3143</v>
      </c>
      <c r="B35" s="1" t="s">
        <v>106</v>
      </c>
      <c r="C35" s="1" t="s">
        <v>3142</v>
      </c>
      <c r="D35" s="1" t="s">
        <v>2039</v>
      </c>
      <c r="E35" s="135" t="s">
        <v>3279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3170</v>
      </c>
      <c r="B36" s="1" t="s">
        <v>106</v>
      </c>
      <c r="C36" s="1" t="s">
        <v>3169</v>
      </c>
      <c r="D36" s="1" t="s">
        <v>273</v>
      </c>
      <c r="E36" s="135" t="s">
        <v>3279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3170</v>
      </c>
      <c r="B37" s="1" t="s">
        <v>106</v>
      </c>
      <c r="C37" s="1" t="s">
        <v>3169</v>
      </c>
      <c r="D37" s="1" t="s">
        <v>273</v>
      </c>
      <c r="E37" s="135" t="s">
        <v>3279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3172</v>
      </c>
      <c r="B38" s="1" t="s">
        <v>106</v>
      </c>
      <c r="C38" s="1" t="s">
        <v>3171</v>
      </c>
      <c r="D38" s="1" t="s">
        <v>273</v>
      </c>
      <c r="E38" s="135" t="s">
        <v>3279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3172</v>
      </c>
      <c r="B39" s="1" t="s">
        <v>106</v>
      </c>
      <c r="C39" s="1" t="s">
        <v>3171</v>
      </c>
      <c r="D39" s="1" t="s">
        <v>273</v>
      </c>
      <c r="E39" s="135" t="s">
        <v>3279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3140</v>
      </c>
      <c r="B40" s="1" t="s">
        <v>1995</v>
      </c>
      <c r="C40" s="1" t="s">
        <v>3139</v>
      </c>
      <c r="D40" s="1" t="s">
        <v>3296</v>
      </c>
      <c r="E40" s="135" t="s">
        <v>3279</v>
      </c>
      <c r="F40" s="2" t="s">
        <v>3086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3140</v>
      </c>
      <c r="B41" s="1" t="s">
        <v>1995</v>
      </c>
      <c r="C41" s="1" t="s">
        <v>3139</v>
      </c>
      <c r="D41" s="1" t="s">
        <v>3296</v>
      </c>
      <c r="E41" s="135" t="s">
        <v>3279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3140</v>
      </c>
      <c r="B42" s="1" t="s">
        <v>1995</v>
      </c>
      <c r="C42" s="1" t="s">
        <v>3139</v>
      </c>
      <c r="D42" s="1" t="s">
        <v>3296</v>
      </c>
      <c r="E42" s="135" t="s">
        <v>3279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1996</v>
      </c>
      <c r="B43" s="1" t="s">
        <v>1995</v>
      </c>
      <c r="C43" s="1" t="s">
        <v>1994</v>
      </c>
      <c r="D43" s="1" t="s">
        <v>3284</v>
      </c>
      <c r="E43" s="135" t="s">
        <v>3279</v>
      </c>
      <c r="F43" s="2" t="s">
        <v>3086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3323</v>
      </c>
      <c r="B44" s="1" t="s">
        <v>37</v>
      </c>
      <c r="C44" s="1" t="s">
        <v>36</v>
      </c>
      <c r="D44" s="1" t="s">
        <v>36</v>
      </c>
      <c r="E44" s="135" t="s">
        <v>3279</v>
      </c>
      <c r="F44" s="2" t="s">
        <v>3086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3176</v>
      </c>
      <c r="B45" s="1" t="s">
        <v>106</v>
      </c>
      <c r="C45" s="1" t="s">
        <v>3175</v>
      </c>
      <c r="D45" s="1" t="s">
        <v>161</v>
      </c>
      <c r="E45" s="135" t="s">
        <v>3279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3179</v>
      </c>
      <c r="B46" s="1" t="s">
        <v>106</v>
      </c>
      <c r="C46" s="1" t="s">
        <v>3178</v>
      </c>
      <c r="D46" s="1" t="s">
        <v>128</v>
      </c>
      <c r="E46" s="135" t="s">
        <v>3279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3297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3282</v>
      </c>
      <c r="E47" s="135" t="s">
        <v>3279</v>
      </c>
      <c r="F47" s="2" t="s">
        <v>3086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3287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3235</v>
      </c>
      <c r="B48" s="1" t="s">
        <v>106</v>
      </c>
      <c r="C48" s="1" t="s">
        <v>2319</v>
      </c>
      <c r="D48" s="1" t="s">
        <v>2319</v>
      </c>
      <c r="E48" s="135" t="s">
        <v>3279</v>
      </c>
      <c r="F48" s="2" t="s">
        <v>3237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4464</v>
      </c>
      <c r="N48" s="1" t="s">
        <v>3298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3240</v>
      </c>
      <c r="B49" s="1" t="s">
        <v>106</v>
      </c>
      <c r="C49" s="1" t="s">
        <v>3239</v>
      </c>
      <c r="D49" s="1" t="s">
        <v>3239</v>
      </c>
      <c r="E49" s="135" t="s">
        <v>3279</v>
      </c>
      <c r="F49" s="2" t="s">
        <v>3075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3243</v>
      </c>
      <c r="B50" s="1" t="s">
        <v>106</v>
      </c>
      <c r="C50" s="1" t="s">
        <v>3242</v>
      </c>
      <c r="D50" s="1" t="s">
        <v>3242</v>
      </c>
      <c r="E50" s="135" t="s">
        <v>3279</v>
      </c>
      <c r="F50" s="2" t="s">
        <v>3075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3245</v>
      </c>
      <c r="B51" s="1" t="s">
        <v>106</v>
      </c>
      <c r="C51" s="1" t="s">
        <v>3244</v>
      </c>
      <c r="D51" s="1" t="s">
        <v>3244</v>
      </c>
      <c r="E51" s="135" t="s">
        <v>3279</v>
      </c>
      <c r="F51" s="2" t="s">
        <v>3075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3247</v>
      </c>
      <c r="B52" s="1" t="s">
        <v>106</v>
      </c>
      <c r="C52" s="1" t="s">
        <v>3246</v>
      </c>
      <c r="D52" s="1" t="s">
        <v>3246</v>
      </c>
      <c r="E52" s="135" t="s">
        <v>3279</v>
      </c>
      <c r="F52" s="2" t="s">
        <v>3075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3249</v>
      </c>
      <c r="B53" s="1" t="s">
        <v>106</v>
      </c>
      <c r="C53" s="1" t="s">
        <v>3248</v>
      </c>
      <c r="D53" s="1" t="s">
        <v>3299</v>
      </c>
      <c r="E53" s="135" t="s">
        <v>3279</v>
      </c>
      <c r="F53" s="2" t="s">
        <v>3075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3250</v>
      </c>
      <c r="B54" s="1" t="s">
        <v>106</v>
      </c>
      <c r="C54" s="1" t="s">
        <v>70</v>
      </c>
      <c r="D54" s="1" t="s">
        <v>70</v>
      </c>
      <c r="E54" s="135" t="s">
        <v>3279</v>
      </c>
      <c r="F54" s="2" t="s">
        <v>3075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3254</v>
      </c>
      <c r="B55" s="1" t="s">
        <v>106</v>
      </c>
      <c r="C55" s="1" t="s">
        <v>3253</v>
      </c>
      <c r="D55" s="1" t="s">
        <v>3299</v>
      </c>
      <c r="E55" s="135" t="s">
        <v>3279</v>
      </c>
      <c r="F55" s="2" t="s">
        <v>3075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1526</v>
      </c>
      <c r="E56" s="135" t="s">
        <v>3279</v>
      </c>
      <c r="F56" s="2" t="s">
        <v>3086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3287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3135</v>
      </c>
      <c r="B57" s="1" t="s">
        <v>106</v>
      </c>
      <c r="C57" s="1" t="s">
        <v>3134</v>
      </c>
      <c r="D57" s="1" t="s">
        <v>1922</v>
      </c>
      <c r="E57" s="135" t="s">
        <v>3279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3136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3135</v>
      </c>
      <c r="B58" s="1" t="s">
        <v>106</v>
      </c>
      <c r="C58" s="1" t="s">
        <v>3134</v>
      </c>
      <c r="D58" s="1" t="s">
        <v>1922</v>
      </c>
      <c r="E58" s="135" t="s">
        <v>3279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3136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3135</v>
      </c>
      <c r="B59" s="1" t="s">
        <v>106</v>
      </c>
      <c r="C59" s="1" t="s">
        <v>3134</v>
      </c>
      <c r="D59" s="1" t="s">
        <v>1922</v>
      </c>
      <c r="E59" s="135" t="s">
        <v>3279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3136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3135</v>
      </c>
      <c r="B60" s="1" t="s">
        <v>106</v>
      </c>
      <c r="C60" s="1" t="s">
        <v>3134</v>
      </c>
      <c r="D60" s="1" t="s">
        <v>1922</v>
      </c>
      <c r="E60" s="135" t="s">
        <v>3279</v>
      </c>
      <c r="F60" s="2" t="s">
        <v>3079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3136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2964</v>
      </c>
      <c r="D61" s="1" t="s">
        <v>2964</v>
      </c>
      <c r="E61" s="135" t="s">
        <v>3279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2840</v>
      </c>
      <c r="B62" s="73" t="s">
        <v>3314</v>
      </c>
      <c r="C62" s="74" t="s">
        <v>2838</v>
      </c>
      <c r="D62" s="74" t="s">
        <v>3286</v>
      </c>
      <c r="E62" s="136" t="s">
        <v>3611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3315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P62" s="138"/>
      <c r="Q62" s="5">
        <f t="shared" ref="Q62:Q65" si="14">(O62-G62+J62)/1.06</f>
        <v>1419652.1062966948</v>
      </c>
      <c r="R62" s="5">
        <f t="shared" si="1"/>
        <v>1419652.1062966948</v>
      </c>
      <c r="S62" s="6">
        <f t="shared" si="2"/>
        <v>2.3530586434015788E-2</v>
      </c>
      <c r="T62" s="1" t="str">
        <f>VLOOKUP(C62,[2]媒体信息!$B:$AA,26,0)</f>
        <v>北京多彩</v>
      </c>
    </row>
    <row r="63" spans="1:20" ht="14.25">
      <c r="A63" s="66" t="s">
        <v>2840</v>
      </c>
      <c r="B63" s="66" t="s">
        <v>3314</v>
      </c>
      <c r="C63" s="67" t="s">
        <v>2838</v>
      </c>
      <c r="D63" s="67" t="s">
        <v>3286</v>
      </c>
      <c r="E63" s="135" t="s">
        <v>3611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3315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P63" s="139"/>
      <c r="Q63" s="5">
        <f t="shared" si="14"/>
        <v>53330.584985990827</v>
      </c>
      <c r="R63" s="5">
        <f t="shared" si="1"/>
        <v>53330.584985990827</v>
      </c>
      <c r="S63" s="6">
        <f t="shared" si="2"/>
        <v>5.1029877560712983E-3</v>
      </c>
      <c r="T63" s="1" t="str">
        <f>VLOOKUP(C63,[2]媒体信息!$B:$AA,26,0)</f>
        <v>北京多彩</v>
      </c>
    </row>
    <row r="64" spans="1:20" ht="14.25">
      <c r="A64" s="66" t="s">
        <v>2840</v>
      </c>
      <c r="B64" s="66" t="s">
        <v>3314</v>
      </c>
      <c r="C64" s="67" t="s">
        <v>2838</v>
      </c>
      <c r="D64" s="67" t="s">
        <v>3286</v>
      </c>
      <c r="E64" s="135" t="s">
        <v>3611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3315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3316</v>
      </c>
      <c r="C65" s="67" t="s">
        <v>3317</v>
      </c>
      <c r="D65" s="67" t="s">
        <v>1526</v>
      </c>
      <c r="E65" s="135" t="s">
        <v>3611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3318</v>
      </c>
      <c r="N65" s="68" t="s">
        <v>3360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P65" s="139"/>
      <c r="Q65" s="5">
        <f t="shared" si="14"/>
        <v>1132987.0601825574</v>
      </c>
      <c r="R65" s="5">
        <f t="shared" si="1"/>
        <v>1132987.0601825574</v>
      </c>
      <c r="S65" s="6">
        <f t="shared" si="2"/>
        <v>0.14102256937255883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3319</v>
      </c>
      <c r="C66" s="67" t="s">
        <v>54</v>
      </c>
      <c r="D66" s="67" t="s">
        <v>54</v>
      </c>
      <c r="E66" s="135" t="s">
        <v>3611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3320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3319</v>
      </c>
      <c r="C67" s="67" t="s">
        <v>3321</v>
      </c>
      <c r="D67" s="67" t="s">
        <v>3281</v>
      </c>
      <c r="E67" s="135" t="s">
        <v>3611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3320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3319</v>
      </c>
      <c r="C68" s="67" t="s">
        <v>105</v>
      </c>
      <c r="D68" s="67" t="s">
        <v>3281</v>
      </c>
      <c r="E68" s="135" t="s">
        <v>3611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3322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3323</v>
      </c>
      <c r="B69" s="66" t="s">
        <v>3324</v>
      </c>
      <c r="C69" s="67" t="s">
        <v>36</v>
      </c>
      <c r="D69" s="67" t="s">
        <v>36</v>
      </c>
      <c r="E69" s="135" t="s">
        <v>3611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3320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3323</v>
      </c>
      <c r="B70" s="66" t="s">
        <v>3324</v>
      </c>
      <c r="C70" s="67" t="s">
        <v>36</v>
      </c>
      <c r="D70" s="67" t="s">
        <v>36</v>
      </c>
      <c r="E70" s="135" t="s">
        <v>3611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3320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P70" s="139">
        <v>117.10000000000001</v>
      </c>
      <c r="Q70" s="5">
        <f t="shared" si="17"/>
        <v>888028.90590604406</v>
      </c>
      <c r="R70" s="5">
        <f t="shared" si="18"/>
        <v>887918.43420793081</v>
      </c>
      <c r="S70" s="6">
        <f t="shared" si="19"/>
        <v>3.7817592614966172E-2</v>
      </c>
      <c r="T70" s="1" t="str">
        <f>VLOOKUP(C70,[2]媒体信息!$B:$AA,26,0)</f>
        <v>北京多彩</v>
      </c>
    </row>
    <row r="71" spans="1:20" ht="14.25">
      <c r="A71" s="66" t="s">
        <v>3323</v>
      </c>
      <c r="B71" s="66" t="s">
        <v>3324</v>
      </c>
      <c r="C71" s="67" t="s">
        <v>36</v>
      </c>
      <c r="D71" s="67" t="s">
        <v>36</v>
      </c>
      <c r="E71" s="135" t="s">
        <v>3611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3320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3323</v>
      </c>
      <c r="B72" s="66" t="s">
        <v>3324</v>
      </c>
      <c r="C72" s="67" t="s">
        <v>36</v>
      </c>
      <c r="D72" s="67" t="s">
        <v>36</v>
      </c>
      <c r="E72" s="135" t="s">
        <v>3611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3320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3325</v>
      </c>
      <c r="C73" s="67" t="s">
        <v>47</v>
      </c>
      <c r="D73" s="67" t="s">
        <v>3282</v>
      </c>
      <c r="E73" s="135" t="s">
        <v>3611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3318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P73" s="139"/>
      <c r="Q73" s="5">
        <f t="shared" ref="Q73:Q74" si="20">(O73-G73+J73)/1.06</f>
        <v>304094.78208391805</v>
      </c>
      <c r="R73" s="5">
        <f t="shared" si="18"/>
        <v>304094.78208391805</v>
      </c>
      <c r="S73" s="6">
        <f t="shared" ref="S73:S97" si="21">R73/O73</f>
        <v>0.17170690230873051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3325</v>
      </c>
      <c r="C74" s="67" t="s">
        <v>47</v>
      </c>
      <c r="D74" s="67" t="s">
        <v>3282</v>
      </c>
      <c r="E74" s="135" t="s">
        <v>3611</v>
      </c>
      <c r="F74" s="68" t="s">
        <v>40</v>
      </c>
      <c r="G74" s="3">
        <v>19023700.799999997</v>
      </c>
      <c r="H74" s="5">
        <f>19023700.8-1760.54</f>
        <v>19021940.260000002</v>
      </c>
      <c r="I74" s="69">
        <v>9.2999999999999999E-2</v>
      </c>
      <c r="J74" s="3">
        <f t="shared" si="15"/>
        <v>1769040.4441800001</v>
      </c>
      <c r="K74" s="5"/>
      <c r="L74" s="3">
        <f t="shared" si="16"/>
        <v>1769040.4441800001</v>
      </c>
      <c r="M74" s="68" t="s">
        <v>3318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P74" s="139">
        <v>1991.5139999999999</v>
      </c>
      <c r="Q74" s="5">
        <f t="shared" si="20"/>
        <v>1288831.6331985453</v>
      </c>
      <c r="R74" s="5">
        <f t="shared" si="18"/>
        <v>1286952.8464060924</v>
      </c>
      <c r="S74" s="6">
        <f t="shared" si="21"/>
        <v>6.9113643544587433E-2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3326</v>
      </c>
      <c r="C75" s="67" t="s">
        <v>60</v>
      </c>
      <c r="D75" s="67" t="s">
        <v>60</v>
      </c>
      <c r="E75" s="135" t="s">
        <v>3611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3318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359502294.05991209</v>
      </c>
      <c r="P75" s="139"/>
      <c r="Q75" s="5">
        <f>(O75-G75+J75)/1.06</f>
        <v>199406454.87246424</v>
      </c>
      <c r="R75" s="5">
        <f>Q75-(P75/1.06)</f>
        <v>199406454.87246424</v>
      </c>
      <c r="S75" s="6">
        <f>R75/O75</f>
        <v>0.55467366458371636</v>
      </c>
      <c r="T75" s="1" t="str">
        <f>VLOOKUP(C75,[2]媒体信息!$B:$AA,26,0)</f>
        <v>北京多彩</v>
      </c>
    </row>
    <row r="76" spans="1:20" ht="14.25">
      <c r="A76" s="1" t="s">
        <v>4481</v>
      </c>
      <c r="B76" s="1" t="s">
        <v>61</v>
      </c>
      <c r="C76" s="1" t="s">
        <v>4480</v>
      </c>
      <c r="D76" s="1" t="s">
        <v>60</v>
      </c>
      <c r="E76" s="135" t="s">
        <v>3611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3318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2954</v>
      </c>
      <c r="B77" s="66" t="s">
        <v>3327</v>
      </c>
      <c r="C77" s="67" t="s">
        <v>2952</v>
      </c>
      <c r="D77" s="67" t="s">
        <v>2952</v>
      </c>
      <c r="E77" s="135" t="s">
        <v>3611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3322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3328</v>
      </c>
      <c r="C78" s="67" t="s">
        <v>3329</v>
      </c>
      <c r="D78" s="67" t="s">
        <v>3283</v>
      </c>
      <c r="E78" s="135" t="s">
        <v>3611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3320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3319</v>
      </c>
      <c r="C79" s="67" t="s">
        <v>3630</v>
      </c>
      <c r="D79" s="67" t="s">
        <v>911</v>
      </c>
      <c r="E79" s="135" t="s">
        <v>3611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3330</v>
      </c>
      <c r="N79" s="70" t="s">
        <v>3331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1996</v>
      </c>
      <c r="B80" s="66" t="s">
        <v>3332</v>
      </c>
      <c r="C80" s="67" t="s">
        <v>3333</v>
      </c>
      <c r="D80" s="67" t="s">
        <v>3284</v>
      </c>
      <c r="E80" s="135" t="s">
        <v>3611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3330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1996</v>
      </c>
      <c r="B81" s="66" t="s">
        <v>3332</v>
      </c>
      <c r="C81" s="67" t="s">
        <v>1994</v>
      </c>
      <c r="D81" s="67" t="s">
        <v>3284</v>
      </c>
      <c r="E81" s="135" t="s">
        <v>3611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3330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P81" s="139">
        <v>8592.18</v>
      </c>
      <c r="Q81" s="5">
        <f t="shared" si="22"/>
        <v>4369538.6994210128</v>
      </c>
      <c r="R81" s="5">
        <f t="shared" si="23"/>
        <v>4361432.8692323333</v>
      </c>
      <c r="S81" s="6">
        <f t="shared" si="21"/>
        <v>6.1952121505001428E-2</v>
      </c>
      <c r="T81" s="1" t="str">
        <f>VLOOKUP(C81,[2]媒体信息!$B:$AA,26,0)</f>
        <v>北京多彩</v>
      </c>
    </row>
    <row r="82" spans="1:20" ht="14.25">
      <c r="A82" s="66" t="s">
        <v>1996</v>
      </c>
      <c r="B82" s="66" t="s">
        <v>3332</v>
      </c>
      <c r="C82" s="67" t="s">
        <v>1994</v>
      </c>
      <c r="D82" s="67" t="s">
        <v>3284</v>
      </c>
      <c r="E82" s="135" t="s">
        <v>3611</v>
      </c>
      <c r="F82" s="68" t="s">
        <v>3334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3320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3335</v>
      </c>
      <c r="B83" s="66" t="s">
        <v>3319</v>
      </c>
      <c r="C83" s="67" t="s">
        <v>2039</v>
      </c>
      <c r="D83" s="67" t="s">
        <v>3621</v>
      </c>
      <c r="E83" s="135" t="s">
        <v>3611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3335</v>
      </c>
      <c r="B84" s="66" t="s">
        <v>3319</v>
      </c>
      <c r="C84" s="67" t="s">
        <v>2039</v>
      </c>
      <c r="D84" s="67" t="s">
        <v>2039</v>
      </c>
      <c r="E84" s="135" t="s">
        <v>3611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3170</v>
      </c>
      <c r="B85" s="66" t="s">
        <v>3319</v>
      </c>
      <c r="C85" s="67" t="s">
        <v>3336</v>
      </c>
      <c r="D85" s="67" t="s">
        <v>273</v>
      </c>
      <c r="E85" s="135" t="s">
        <v>3611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3170</v>
      </c>
      <c r="B86" s="66" t="s">
        <v>3319</v>
      </c>
      <c r="C86" s="67" t="s">
        <v>3169</v>
      </c>
      <c r="D86" s="67" t="s">
        <v>273</v>
      </c>
      <c r="E86" s="135" t="s">
        <v>3611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3172</v>
      </c>
      <c r="B87" s="66" t="s">
        <v>3319</v>
      </c>
      <c r="C87" s="67" t="s">
        <v>3171</v>
      </c>
      <c r="D87" s="67" t="s">
        <v>273</v>
      </c>
      <c r="E87" s="135" t="s">
        <v>3611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3172</v>
      </c>
      <c r="B88" s="66" t="s">
        <v>3319</v>
      </c>
      <c r="C88" s="67" t="s">
        <v>3171</v>
      </c>
      <c r="D88" s="67" t="s">
        <v>273</v>
      </c>
      <c r="E88" s="135" t="s">
        <v>3611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3337</v>
      </c>
      <c r="B89" s="66" t="s">
        <v>3332</v>
      </c>
      <c r="C89" s="67" t="s">
        <v>3338</v>
      </c>
      <c r="D89" s="67" t="s">
        <v>3296</v>
      </c>
      <c r="E89" s="135" t="s">
        <v>3611</v>
      </c>
      <c r="F89" s="68" t="s">
        <v>3086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3337</v>
      </c>
      <c r="B90" s="66" t="s">
        <v>3332</v>
      </c>
      <c r="C90" s="67" t="s">
        <v>3139</v>
      </c>
      <c r="D90" s="67" t="s">
        <v>3296</v>
      </c>
      <c r="E90" s="135" t="s">
        <v>3611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3339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3337</v>
      </c>
      <c r="B91" s="66" t="s">
        <v>3332</v>
      </c>
      <c r="C91" s="67" t="s">
        <v>3139</v>
      </c>
      <c r="D91" s="67" t="s">
        <v>3296</v>
      </c>
      <c r="E91" s="135" t="s">
        <v>3611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3339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3616</v>
      </c>
      <c r="B92" s="66" t="s">
        <v>3332</v>
      </c>
      <c r="C92" s="106" t="s">
        <v>1994</v>
      </c>
      <c r="D92" s="67" t="s">
        <v>3284</v>
      </c>
      <c r="E92" s="135" t="s">
        <v>3611</v>
      </c>
      <c r="F92" s="68" t="s">
        <v>3086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3176</v>
      </c>
      <c r="B93" s="66" t="s">
        <v>3319</v>
      </c>
      <c r="C93" s="67" t="s">
        <v>3340</v>
      </c>
      <c r="D93" s="67" t="s">
        <v>161</v>
      </c>
      <c r="E93" s="135" t="s">
        <v>3611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3323</v>
      </c>
      <c r="B94" s="66" t="s">
        <v>3324</v>
      </c>
      <c r="C94" s="67" t="s">
        <v>36</v>
      </c>
      <c r="D94" s="67" t="s">
        <v>36</v>
      </c>
      <c r="E94" s="135" t="s">
        <v>3611</v>
      </c>
      <c r="F94" s="68" t="s">
        <v>3341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3323</v>
      </c>
      <c r="B95" s="66" t="s">
        <v>3324</v>
      </c>
      <c r="C95" s="67" t="s">
        <v>36</v>
      </c>
      <c r="D95" s="67" t="s">
        <v>36</v>
      </c>
      <c r="E95" s="135" t="s">
        <v>3611</v>
      </c>
      <c r="F95" s="68" t="s">
        <v>3342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3343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3085</v>
      </c>
      <c r="B96" s="66" t="s">
        <v>3319</v>
      </c>
      <c r="C96" s="67" t="s">
        <v>3622</v>
      </c>
      <c r="D96" s="67" t="s">
        <v>1742</v>
      </c>
      <c r="E96" s="135" t="s">
        <v>3611</v>
      </c>
      <c r="F96" s="68" t="s">
        <v>3086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3344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3089</v>
      </c>
      <c r="B97" s="66" t="s">
        <v>3319</v>
      </c>
      <c r="C97" s="67" t="s">
        <v>3088</v>
      </c>
      <c r="D97" s="67" t="s">
        <v>3088</v>
      </c>
      <c r="E97" s="135" t="s">
        <v>3611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3345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3614</v>
      </c>
      <c r="B98" s="66" t="s">
        <v>3319</v>
      </c>
      <c r="C98" s="67" t="s">
        <v>3624</v>
      </c>
      <c r="D98" s="67" t="s">
        <v>3290</v>
      </c>
      <c r="E98" s="135" t="s">
        <v>3611</v>
      </c>
      <c r="F98" s="68" t="s">
        <v>3079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3287</v>
      </c>
      <c r="N98" s="68" t="s">
        <v>3291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3346</v>
      </c>
      <c r="B99" s="66" t="s">
        <v>3319</v>
      </c>
      <c r="C99" s="67" t="s">
        <v>3290</v>
      </c>
      <c r="D99" s="67" t="s">
        <v>3290</v>
      </c>
      <c r="E99" s="135" t="s">
        <v>3611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3287</v>
      </c>
      <c r="N99" s="68" t="s">
        <v>3291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3347</v>
      </c>
      <c r="B100" s="66" t="s">
        <v>3319</v>
      </c>
      <c r="C100" s="67" t="s">
        <v>3107</v>
      </c>
      <c r="D100" s="67" t="s">
        <v>3348</v>
      </c>
      <c r="E100" s="135" t="s">
        <v>3611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3293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3625</v>
      </c>
    </row>
    <row r="101" spans="1:20" ht="14.25">
      <c r="A101" s="66" t="s">
        <v>3349</v>
      </c>
      <c r="B101" s="66" t="s">
        <v>3319</v>
      </c>
      <c r="C101" s="67" t="s">
        <v>3626</v>
      </c>
      <c r="D101" s="67" t="s">
        <v>3292</v>
      </c>
      <c r="E101" s="135" t="s">
        <v>3611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3625</v>
      </c>
    </row>
    <row r="102" spans="1:20" ht="14.25">
      <c r="A102" s="66" t="s">
        <v>3350</v>
      </c>
      <c r="B102" s="66" t="s">
        <v>3328</v>
      </c>
      <c r="C102" s="67" t="s">
        <v>3292</v>
      </c>
      <c r="D102" s="67" t="s">
        <v>3292</v>
      </c>
      <c r="E102" s="135" t="s">
        <v>3611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3293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3625</v>
      </c>
    </row>
    <row r="103" spans="1:20" ht="14.25">
      <c r="A103" s="66" t="s">
        <v>3351</v>
      </c>
      <c r="B103" s="66" t="s">
        <v>3319</v>
      </c>
      <c r="C103" s="67" t="s">
        <v>3292</v>
      </c>
      <c r="D103" s="67" t="s">
        <v>3292</v>
      </c>
      <c r="E103" s="135" t="s">
        <v>3611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3293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3627</v>
      </c>
    </row>
    <row r="104" spans="1:20" ht="14.25">
      <c r="A104" s="66" t="s">
        <v>2840</v>
      </c>
      <c r="B104" s="66" t="s">
        <v>3352</v>
      </c>
      <c r="C104" s="67" t="s">
        <v>3353</v>
      </c>
      <c r="D104" s="67" t="s">
        <v>3286</v>
      </c>
      <c r="E104" s="135" t="s">
        <v>3611</v>
      </c>
      <c r="F104" s="68" t="s">
        <v>3354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3625</v>
      </c>
    </row>
    <row r="105" spans="1:20" ht="14.25">
      <c r="A105" s="66" t="s">
        <v>2840</v>
      </c>
      <c r="B105" s="66" t="s">
        <v>3352</v>
      </c>
      <c r="C105" s="67" t="s">
        <v>3286</v>
      </c>
      <c r="D105" s="67" t="s">
        <v>3286</v>
      </c>
      <c r="E105" s="135" t="s">
        <v>3611</v>
      </c>
      <c r="F105" s="68" t="s">
        <v>3079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3287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3625</v>
      </c>
    </row>
    <row r="106" spans="1:20" ht="14.25">
      <c r="A106" s="66" t="s">
        <v>49</v>
      </c>
      <c r="B106" s="66" t="s">
        <v>3325</v>
      </c>
      <c r="C106" s="67" t="s">
        <v>3355</v>
      </c>
      <c r="D106" s="67" t="s">
        <v>3282</v>
      </c>
      <c r="E106" s="135" t="s">
        <v>3611</v>
      </c>
      <c r="F106" s="68" t="s">
        <v>3086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3287</v>
      </c>
      <c r="N106" s="68" t="s">
        <v>3356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3357</v>
      </c>
      <c r="B107" s="66" t="s">
        <v>3328</v>
      </c>
      <c r="C107" s="67" t="s">
        <v>2319</v>
      </c>
      <c r="D107" s="67" t="s">
        <v>2319</v>
      </c>
      <c r="E107" s="135" t="s">
        <v>3611</v>
      </c>
      <c r="F107" s="68" t="s">
        <v>3237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4463</v>
      </c>
      <c r="N107" s="1" t="s">
        <v>3298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3358</v>
      </c>
      <c r="C108" s="67" t="s">
        <v>3359</v>
      </c>
      <c r="D108" s="67" t="s">
        <v>3623</v>
      </c>
      <c r="E108" s="135" t="s">
        <v>3611</v>
      </c>
      <c r="F108" s="68" t="s">
        <v>3086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3287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3361</v>
      </c>
      <c r="B109" s="66" t="s">
        <v>3319</v>
      </c>
      <c r="C109" s="67" t="s">
        <v>3362</v>
      </c>
      <c r="D109" s="67" t="s">
        <v>2964</v>
      </c>
      <c r="E109" s="135" t="s">
        <v>3611</v>
      </c>
      <c r="F109" s="68" t="s">
        <v>3363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3615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3364</v>
      </c>
      <c r="B110" s="66" t="s">
        <v>3328</v>
      </c>
      <c r="C110" s="67" t="s">
        <v>3259</v>
      </c>
      <c r="D110" s="67" t="s">
        <v>2964</v>
      </c>
      <c r="E110" s="135" t="s">
        <v>3611</v>
      </c>
      <c r="F110" s="68" t="s">
        <v>3365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3615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3364</v>
      </c>
      <c r="B111" s="66" t="s">
        <v>3319</v>
      </c>
      <c r="C111" s="67" t="s">
        <v>3259</v>
      </c>
      <c r="D111" s="67" t="s">
        <v>2964</v>
      </c>
      <c r="E111" s="135" t="s">
        <v>3611</v>
      </c>
      <c r="F111" s="68" t="s">
        <v>3079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3615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3135</v>
      </c>
      <c r="B112" s="66" t="s">
        <v>3319</v>
      </c>
      <c r="C112" s="67" t="s">
        <v>3628</v>
      </c>
      <c r="D112" s="67" t="s">
        <v>1922</v>
      </c>
      <c r="E112" s="135" t="s">
        <v>3611</v>
      </c>
      <c r="F112" s="68" t="s">
        <v>3363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3615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3629</v>
      </c>
    </row>
    <row r="113" spans="1:20" ht="14.25">
      <c r="A113" s="66" t="s">
        <v>2840</v>
      </c>
      <c r="B113" s="66" t="s">
        <v>3646</v>
      </c>
      <c r="C113" s="67" t="s">
        <v>3647</v>
      </c>
      <c r="D113" s="67" t="s">
        <v>3286</v>
      </c>
      <c r="E113" s="117" t="s">
        <v>3648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3649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P113" s="139"/>
      <c r="Q113" s="139">
        <f>(O113-G113+J113)/1.06</f>
        <v>825667.17493101198</v>
      </c>
      <c r="R113" s="139">
        <f>Q113-(P113/1.06)</f>
        <v>825667.17493101198</v>
      </c>
      <c r="S113" s="140">
        <f>R113/O113</f>
        <v>1.5768553771378473E-2</v>
      </c>
      <c r="T113" s="141" t="s">
        <v>32</v>
      </c>
    </row>
    <row r="114" spans="1:20" ht="14.25">
      <c r="A114" s="66" t="s">
        <v>2840</v>
      </c>
      <c r="B114" s="66" t="s">
        <v>3646</v>
      </c>
      <c r="C114" s="67" t="s">
        <v>2838</v>
      </c>
      <c r="D114" s="67" t="s">
        <v>3286</v>
      </c>
      <c r="E114" s="117" t="s">
        <v>3650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3649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P114" s="139"/>
      <c r="Q114" s="139">
        <f t="shared" ref="Q114:Q116" si="34">(O114-G114+J114)/1.06</f>
        <v>52411.72920703912</v>
      </c>
      <c r="R114" s="139">
        <f t="shared" ref="R114:R170" si="35">Q114-(P114/1.06)</f>
        <v>52411.72920703912</v>
      </c>
      <c r="S114" s="140">
        <f t="shared" ref="S114:S170" si="36">R114/O114</f>
        <v>4.5144228255689168E-3</v>
      </c>
      <c r="T114" s="141" t="s">
        <v>32</v>
      </c>
    </row>
    <row r="115" spans="1:20" ht="14.25">
      <c r="A115" s="66" t="s">
        <v>2840</v>
      </c>
      <c r="B115" s="66" t="s">
        <v>3646</v>
      </c>
      <c r="C115" s="67" t="s">
        <v>2838</v>
      </c>
      <c r="D115" s="67" t="s">
        <v>3286</v>
      </c>
      <c r="E115" s="117" t="s">
        <v>3650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3649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3651</v>
      </c>
      <c r="C116" s="67" t="s">
        <v>3652</v>
      </c>
      <c r="D116" s="67" t="s">
        <v>1526</v>
      </c>
      <c r="E116" s="117" t="s">
        <v>3650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3649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P116" s="139"/>
      <c r="Q116" s="139">
        <f t="shared" si="34"/>
        <v>990626.84421259293</v>
      </c>
      <c r="R116" s="139">
        <f t="shared" si="35"/>
        <v>990626.84421259293</v>
      </c>
      <c r="S116" s="140">
        <f t="shared" si="36"/>
        <v>0.12210232204854723</v>
      </c>
      <c r="T116" s="141" t="s">
        <v>505</v>
      </c>
    </row>
    <row r="117" spans="1:20" ht="14.25">
      <c r="A117" s="66" t="s">
        <v>1319</v>
      </c>
      <c r="B117" s="66" t="s">
        <v>3653</v>
      </c>
      <c r="C117" s="67" t="s">
        <v>54</v>
      </c>
      <c r="D117" s="67" t="s">
        <v>54</v>
      </c>
      <c r="E117" s="117" t="s">
        <v>3648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3654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3653</v>
      </c>
      <c r="C118" s="67" t="s">
        <v>3655</v>
      </c>
      <c r="D118" s="67" t="s">
        <v>3281</v>
      </c>
      <c r="E118" s="117" t="s">
        <v>3650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3656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3657</v>
      </c>
      <c r="B119" s="66" t="s">
        <v>3653</v>
      </c>
      <c r="C119" s="67" t="s">
        <v>64</v>
      </c>
      <c r="D119" s="67" t="s">
        <v>64</v>
      </c>
      <c r="E119" s="117" t="s">
        <v>3650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3656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3323</v>
      </c>
      <c r="B120" s="66" t="s">
        <v>3658</v>
      </c>
      <c r="C120" s="67" t="s">
        <v>36</v>
      </c>
      <c r="D120" s="67" t="s">
        <v>36</v>
      </c>
      <c r="E120" s="117" t="s">
        <v>3648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3656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3323</v>
      </c>
      <c r="B121" s="66" t="s">
        <v>3658</v>
      </c>
      <c r="C121" s="67" t="s">
        <v>36</v>
      </c>
      <c r="D121" s="67" t="s">
        <v>36</v>
      </c>
      <c r="E121" s="117" t="s">
        <v>3650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3656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P121" s="139">
        <v>125.73</v>
      </c>
      <c r="Q121" s="139">
        <f t="shared" si="37"/>
        <v>837048.27438952588</v>
      </c>
      <c r="R121" s="139">
        <f t="shared" si="35"/>
        <v>836929.66118197865</v>
      </c>
      <c r="S121" s="140">
        <f t="shared" si="36"/>
        <v>3.5870572588337826E-2</v>
      </c>
      <c r="T121" s="141" t="s">
        <v>32</v>
      </c>
    </row>
    <row r="122" spans="1:20" ht="14.25">
      <c r="A122" s="66" t="s">
        <v>3323</v>
      </c>
      <c r="B122" s="66" t="s">
        <v>3658</v>
      </c>
      <c r="C122" s="67" t="s">
        <v>36</v>
      </c>
      <c r="D122" s="67" t="s">
        <v>36</v>
      </c>
      <c r="E122" s="117" t="s">
        <v>3650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3656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3323</v>
      </c>
      <c r="B123" s="66" t="s">
        <v>3658</v>
      </c>
      <c r="C123" s="67" t="s">
        <v>36</v>
      </c>
      <c r="D123" s="67" t="s">
        <v>36</v>
      </c>
      <c r="E123" s="117" t="s">
        <v>3650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3656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3659</v>
      </c>
      <c r="C124" s="67" t="s">
        <v>3660</v>
      </c>
      <c r="D124" s="67" t="s">
        <v>3282</v>
      </c>
      <c r="E124" s="117" t="s">
        <v>3650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3661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P124" s="139"/>
      <c r="Q124" s="139">
        <f t="shared" ref="Q124:Q125" si="38">(O124-G124+J124)/1.06</f>
        <v>382727.65931012115</v>
      </c>
      <c r="R124" s="139">
        <f t="shared" si="35"/>
        <v>382727.65931012115</v>
      </c>
      <c r="S124" s="140">
        <f t="shared" si="36"/>
        <v>0.16968161605467086</v>
      </c>
      <c r="T124" s="141" t="s">
        <v>32</v>
      </c>
    </row>
    <row r="125" spans="1:20" ht="14.25">
      <c r="A125" s="66" t="s">
        <v>49</v>
      </c>
      <c r="B125" s="66" t="s">
        <v>3659</v>
      </c>
      <c r="C125" s="67" t="s">
        <v>47</v>
      </c>
      <c r="D125" s="67" t="s">
        <v>3282</v>
      </c>
      <c r="E125" s="117" t="s">
        <v>3650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3649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P125" s="139">
        <v>483.19400000000002</v>
      </c>
      <c r="Q125" s="139">
        <f t="shared" si="38"/>
        <v>793951.85491895594</v>
      </c>
      <c r="R125" s="139">
        <f t="shared" si="35"/>
        <v>793496.01152272953</v>
      </c>
      <c r="S125" s="140">
        <f t="shared" si="36"/>
        <v>4.0630061842189667E-2</v>
      </c>
      <c r="T125" s="141" t="s">
        <v>32</v>
      </c>
    </row>
    <row r="126" spans="1:20" ht="14.25">
      <c r="A126" s="66" t="s">
        <v>62</v>
      </c>
      <c r="B126" s="66" t="s">
        <v>3662</v>
      </c>
      <c r="C126" s="67" t="s">
        <v>60</v>
      </c>
      <c r="D126" s="67" t="s">
        <v>60</v>
      </c>
      <c r="E126" s="117" t="s">
        <v>3650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3663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284067133.62088108</v>
      </c>
      <c r="P126" s="139">
        <v>3003197.74</v>
      </c>
      <c r="Q126" s="139">
        <f>(O126-G126+J126)/1.06</f>
        <v>160603697.1356425</v>
      </c>
      <c r="R126" s="139">
        <f>Q126-(P126/1.06)</f>
        <v>157770491.72054815</v>
      </c>
      <c r="S126" s="140">
        <f>R126/O126</f>
        <v>0.55539861197427465</v>
      </c>
      <c r="T126" s="141" t="s">
        <v>32</v>
      </c>
    </row>
    <row r="127" spans="1:20" ht="14.25">
      <c r="A127" s="1" t="s">
        <v>4481</v>
      </c>
      <c r="B127" s="1" t="s">
        <v>61</v>
      </c>
      <c r="C127" s="1" t="s">
        <v>4480</v>
      </c>
      <c r="D127" s="1" t="s">
        <v>60</v>
      </c>
      <c r="E127" s="117" t="s">
        <v>3650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3318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2954</v>
      </c>
      <c r="B128" s="66" t="s">
        <v>3664</v>
      </c>
      <c r="C128" s="67" t="s">
        <v>2952</v>
      </c>
      <c r="D128" s="67" t="s">
        <v>2952</v>
      </c>
      <c r="E128" s="117" t="s">
        <v>3650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3665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3653</v>
      </c>
      <c r="C129" s="67" t="s">
        <v>3666</v>
      </c>
      <c r="D129" s="67" t="s">
        <v>3283</v>
      </c>
      <c r="E129" s="117" t="s">
        <v>3650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3656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3653</v>
      </c>
      <c r="C130" s="67" t="s">
        <v>911</v>
      </c>
      <c r="D130" s="67" t="s">
        <v>911</v>
      </c>
      <c r="E130" s="117" t="s">
        <v>3648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3656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1996</v>
      </c>
      <c r="B131" s="66" t="s">
        <v>3667</v>
      </c>
      <c r="C131" s="67" t="s">
        <v>3668</v>
      </c>
      <c r="D131" s="67" t="s">
        <v>3284</v>
      </c>
      <c r="E131" s="117" t="s">
        <v>3650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3656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1996</v>
      </c>
      <c r="B132" s="66" t="s">
        <v>3667</v>
      </c>
      <c r="C132" s="67" t="s">
        <v>1994</v>
      </c>
      <c r="D132" s="67" t="s">
        <v>3284</v>
      </c>
      <c r="E132" s="117" t="s">
        <v>3650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3656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P132" s="139">
        <v>4827.0559999999996</v>
      </c>
      <c r="Q132" s="139">
        <f t="shared" si="39"/>
        <v>2543999.0690099443</v>
      </c>
      <c r="R132" s="139">
        <f t="shared" si="35"/>
        <v>2539445.2425948498</v>
      </c>
      <c r="S132" s="140">
        <f t="shared" si="36"/>
        <v>4.14304116811103E-2</v>
      </c>
      <c r="T132" s="141" t="s">
        <v>32</v>
      </c>
    </row>
    <row r="133" spans="1:20" ht="14.25">
      <c r="A133" s="66" t="s">
        <v>1996</v>
      </c>
      <c r="B133" s="66" t="s">
        <v>3667</v>
      </c>
      <c r="C133" s="67" t="s">
        <v>1994</v>
      </c>
      <c r="D133" s="67" t="s">
        <v>3284</v>
      </c>
      <c r="E133" s="117" t="s">
        <v>3650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3656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3335</v>
      </c>
      <c r="B134" s="66" t="s">
        <v>3653</v>
      </c>
      <c r="C134" s="67" t="s">
        <v>3703</v>
      </c>
      <c r="D134" s="67" t="s">
        <v>2039</v>
      </c>
      <c r="E134" s="117" t="s">
        <v>3650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3669</v>
      </c>
      <c r="N134" s="70" t="s">
        <v>3670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3704</v>
      </c>
    </row>
    <row r="135" spans="1:20" ht="14.25">
      <c r="A135" s="66" t="s">
        <v>3335</v>
      </c>
      <c r="B135" s="66" t="s">
        <v>3653</v>
      </c>
      <c r="C135" s="67" t="s">
        <v>2039</v>
      </c>
      <c r="D135" s="67" t="s">
        <v>2039</v>
      </c>
      <c r="E135" s="117" t="s">
        <v>3650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3669</v>
      </c>
      <c r="N135" s="70" t="s">
        <v>3670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3704</v>
      </c>
    </row>
    <row r="136" spans="1:20" ht="14.25">
      <c r="A136" s="66" t="s">
        <v>3170</v>
      </c>
      <c r="B136" s="66" t="s">
        <v>3653</v>
      </c>
      <c r="C136" s="67" t="s">
        <v>3671</v>
      </c>
      <c r="D136" s="67" t="s">
        <v>273</v>
      </c>
      <c r="E136" s="117" t="s">
        <v>3650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3656</v>
      </c>
      <c r="N136" s="70" t="s">
        <v>3295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3170</v>
      </c>
      <c r="B137" s="66" t="s">
        <v>3653</v>
      </c>
      <c r="C137" s="67" t="s">
        <v>3169</v>
      </c>
      <c r="D137" s="67" t="s">
        <v>273</v>
      </c>
      <c r="E137" s="117" t="s">
        <v>3650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3656</v>
      </c>
      <c r="N137" s="70" t="s">
        <v>3295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3172</v>
      </c>
      <c r="B138" s="66" t="s">
        <v>3653</v>
      </c>
      <c r="C138" s="67" t="s">
        <v>3171</v>
      </c>
      <c r="D138" s="67" t="s">
        <v>273</v>
      </c>
      <c r="E138" s="117" t="s">
        <v>3650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3656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3172</v>
      </c>
      <c r="B139" s="66" t="s">
        <v>3653</v>
      </c>
      <c r="C139" s="67" t="s">
        <v>3171</v>
      </c>
      <c r="D139" s="67" t="s">
        <v>273</v>
      </c>
      <c r="E139" s="117" t="s">
        <v>3650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3656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3337</v>
      </c>
      <c r="B140" s="66" t="s">
        <v>3667</v>
      </c>
      <c r="C140" s="67" t="s">
        <v>3672</v>
      </c>
      <c r="D140" s="67" t="s">
        <v>3296</v>
      </c>
      <c r="E140" s="117" t="s">
        <v>3650</v>
      </c>
      <c r="F140" s="68" t="s">
        <v>3673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3665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3337</v>
      </c>
      <c r="B141" s="66" t="s">
        <v>3667</v>
      </c>
      <c r="C141" s="67" t="s">
        <v>3139</v>
      </c>
      <c r="D141" s="67" t="s">
        <v>3296</v>
      </c>
      <c r="E141" s="117" t="s">
        <v>3650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3674</v>
      </c>
      <c r="N141" s="70" t="s">
        <v>3675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3337</v>
      </c>
      <c r="B142" s="66" t="s">
        <v>3667</v>
      </c>
      <c r="C142" s="67" t="s">
        <v>3139</v>
      </c>
      <c r="D142" s="67" t="s">
        <v>3296</v>
      </c>
      <c r="E142" s="117" t="s">
        <v>3650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3665</v>
      </c>
      <c r="N142" s="70" t="s">
        <v>3676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1996</v>
      </c>
      <c r="B143" s="66" t="s">
        <v>3667</v>
      </c>
      <c r="C143" s="67" t="s">
        <v>3677</v>
      </c>
      <c r="D143" s="67" t="s">
        <v>3677</v>
      </c>
      <c r="E143" s="117" t="s">
        <v>3650</v>
      </c>
      <c r="F143" s="68" t="s">
        <v>3678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3665</v>
      </c>
      <c r="N143" s="70" t="s">
        <v>3679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3704</v>
      </c>
    </row>
    <row r="144" spans="1:20" ht="14.25">
      <c r="A144" s="66" t="s">
        <v>4455</v>
      </c>
      <c r="B144" s="66" t="s">
        <v>3667</v>
      </c>
      <c r="C144" s="67" t="s">
        <v>3284</v>
      </c>
      <c r="D144" s="67" t="s">
        <v>3284</v>
      </c>
      <c r="E144" s="117" t="s">
        <v>3648</v>
      </c>
      <c r="F144" s="68" t="s">
        <v>3086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3656</v>
      </c>
      <c r="N144" s="70" t="s">
        <v>3680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3705</v>
      </c>
    </row>
    <row r="145" spans="1:20" ht="14.25">
      <c r="A145" s="66" t="s">
        <v>49</v>
      </c>
      <c r="B145" s="66" t="s">
        <v>3659</v>
      </c>
      <c r="C145" s="67" t="s">
        <v>3282</v>
      </c>
      <c r="D145" s="67" t="s">
        <v>3282</v>
      </c>
      <c r="E145" s="117" t="s">
        <v>3650</v>
      </c>
      <c r="F145" s="68" t="s">
        <v>3086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3669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3357</v>
      </c>
      <c r="B146" s="66" t="s">
        <v>3653</v>
      </c>
      <c r="C146" s="67" t="s">
        <v>2319</v>
      </c>
      <c r="D146" s="67" t="s">
        <v>2319</v>
      </c>
      <c r="E146" s="117" t="s">
        <v>3650</v>
      </c>
      <c r="F146" s="68" t="s">
        <v>3237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3669</v>
      </c>
      <c r="N146" s="70" t="s">
        <v>3681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3682</v>
      </c>
      <c r="C147" s="67" t="s">
        <v>3683</v>
      </c>
      <c r="D147" s="67" t="s">
        <v>1526</v>
      </c>
      <c r="E147" s="117" t="s">
        <v>3650</v>
      </c>
      <c r="F147" s="68" t="s">
        <v>3086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3669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3706</v>
      </c>
    </row>
    <row r="148" spans="1:20" ht="14.25">
      <c r="A148" s="66" t="s">
        <v>3176</v>
      </c>
      <c r="B148" s="66" t="s">
        <v>3653</v>
      </c>
      <c r="C148" s="67" t="s">
        <v>3684</v>
      </c>
      <c r="D148" s="67" t="s">
        <v>161</v>
      </c>
      <c r="E148" s="117" t="s">
        <v>3650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3656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3323</v>
      </c>
      <c r="B149" s="66" t="s">
        <v>3658</v>
      </c>
      <c r="C149" s="67" t="s">
        <v>36</v>
      </c>
      <c r="D149" s="67" t="s">
        <v>36</v>
      </c>
      <c r="E149" s="117" t="s">
        <v>3648</v>
      </c>
      <c r="F149" s="68" t="s">
        <v>3341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3656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3323</v>
      </c>
      <c r="B150" s="66" t="s">
        <v>3658</v>
      </c>
      <c r="C150" s="67" t="s">
        <v>36</v>
      </c>
      <c r="D150" s="67" t="s">
        <v>36</v>
      </c>
      <c r="E150" s="117" t="s">
        <v>3650</v>
      </c>
      <c r="F150" s="68" t="s">
        <v>3342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3665</v>
      </c>
      <c r="N150" s="70" t="s">
        <v>3343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3323</v>
      </c>
      <c r="B151" s="66" t="s">
        <v>3658</v>
      </c>
      <c r="C151" s="67" t="s">
        <v>36</v>
      </c>
      <c r="D151" s="67" t="s">
        <v>36</v>
      </c>
      <c r="E151" s="117" t="s">
        <v>3650</v>
      </c>
      <c r="F151" s="68" t="s">
        <v>3086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3656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3685</v>
      </c>
      <c r="B152" s="66" t="s">
        <v>3653</v>
      </c>
      <c r="C152" s="67" t="s">
        <v>3686</v>
      </c>
      <c r="D152" s="67" t="s">
        <v>3686</v>
      </c>
      <c r="E152" s="117" t="s">
        <v>3650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3665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3705</v>
      </c>
    </row>
    <row r="153" spans="1:20" ht="14.25">
      <c r="A153" s="66" t="s">
        <v>3089</v>
      </c>
      <c r="B153" s="66" t="s">
        <v>3653</v>
      </c>
      <c r="C153" s="67" t="s">
        <v>3088</v>
      </c>
      <c r="D153" s="67" t="s">
        <v>3088</v>
      </c>
      <c r="E153" s="117" t="s">
        <v>3650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3674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3687</v>
      </c>
      <c r="B154" s="66" t="s">
        <v>3653</v>
      </c>
      <c r="C154" s="67" t="s">
        <v>3288</v>
      </c>
      <c r="D154" s="67" t="s">
        <v>3288</v>
      </c>
      <c r="E154" s="117" t="s">
        <v>3648</v>
      </c>
      <c r="F154" s="68" t="s">
        <v>3075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3665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3704</v>
      </c>
    </row>
    <row r="155" spans="1:20" ht="14.25">
      <c r="A155" s="66" t="s">
        <v>3688</v>
      </c>
      <c r="B155" s="66" t="s">
        <v>3653</v>
      </c>
      <c r="C155" s="67" t="s">
        <v>3689</v>
      </c>
      <c r="D155" s="67" t="s">
        <v>3689</v>
      </c>
      <c r="E155" s="117" t="s">
        <v>3650</v>
      </c>
      <c r="F155" s="68" t="s">
        <v>3086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3665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3662</v>
      </c>
      <c r="C156" s="67" t="s">
        <v>3690</v>
      </c>
      <c r="D156" s="67" t="s">
        <v>3690</v>
      </c>
      <c r="E156" s="117" t="s">
        <v>3648</v>
      </c>
      <c r="F156" s="68" t="s">
        <v>3086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3669</v>
      </c>
      <c r="N156" s="70" t="s">
        <v>3691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3346</v>
      </c>
      <c r="B157" s="66" t="s">
        <v>3653</v>
      </c>
      <c r="C157" s="67" t="s">
        <v>3707</v>
      </c>
      <c r="D157" s="67" t="s">
        <v>3290</v>
      </c>
      <c r="E157" s="117" t="s">
        <v>3650</v>
      </c>
      <c r="F157" s="68" t="s">
        <v>3079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3665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3708</v>
      </c>
    </row>
    <row r="158" spans="1:20" ht="14.25">
      <c r="A158" s="66" t="s">
        <v>3346</v>
      </c>
      <c r="B158" s="66" t="s">
        <v>3653</v>
      </c>
      <c r="C158" s="67" t="s">
        <v>3290</v>
      </c>
      <c r="D158" s="67" t="s">
        <v>3290</v>
      </c>
      <c r="E158" s="117" t="s">
        <v>3650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3665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3708</v>
      </c>
    </row>
    <row r="159" spans="1:20" ht="14.25">
      <c r="A159" s="66" t="s">
        <v>3692</v>
      </c>
      <c r="B159" s="66" t="s">
        <v>3653</v>
      </c>
      <c r="C159" s="67" t="s">
        <v>3693</v>
      </c>
      <c r="D159" s="67" t="s">
        <v>3694</v>
      </c>
      <c r="E159" s="117" t="s">
        <v>3650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3665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3695</v>
      </c>
      <c r="B160" s="66" t="s">
        <v>3653</v>
      </c>
      <c r="C160" s="67" t="s">
        <v>3292</v>
      </c>
      <c r="D160" s="67" t="s">
        <v>3292</v>
      </c>
      <c r="E160" s="117" t="s">
        <v>3650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3665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3705</v>
      </c>
    </row>
    <row r="161" spans="1:20" ht="14.25">
      <c r="A161" s="66" t="s">
        <v>3696</v>
      </c>
      <c r="B161" s="66" t="s">
        <v>3653</v>
      </c>
      <c r="C161" s="67" t="s">
        <v>3292</v>
      </c>
      <c r="D161" s="67" t="s">
        <v>3292</v>
      </c>
      <c r="E161" s="117" t="s">
        <v>3650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3665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3704</v>
      </c>
    </row>
    <row r="162" spans="1:20" ht="14.25">
      <c r="A162" s="66" t="s">
        <v>3697</v>
      </c>
      <c r="B162" s="66" t="s">
        <v>3653</v>
      </c>
      <c r="C162" s="67" t="s">
        <v>3292</v>
      </c>
      <c r="D162" s="67" t="s">
        <v>3292</v>
      </c>
      <c r="E162" s="117" t="s">
        <v>3650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3665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3709</v>
      </c>
    </row>
    <row r="163" spans="1:20" ht="14.25">
      <c r="A163" s="66" t="s">
        <v>2840</v>
      </c>
      <c r="B163" s="121" t="s">
        <v>3646</v>
      </c>
      <c r="C163" s="67" t="s">
        <v>3286</v>
      </c>
      <c r="D163" s="67" t="s">
        <v>3286</v>
      </c>
      <c r="E163" s="117" t="s">
        <v>3650</v>
      </c>
      <c r="F163" s="65" t="s">
        <v>3079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3669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3704</v>
      </c>
    </row>
    <row r="164" spans="1:20" ht="14.25">
      <c r="A164" s="66" t="s">
        <v>2840</v>
      </c>
      <c r="B164" s="66" t="s">
        <v>3646</v>
      </c>
      <c r="C164" s="67" t="s">
        <v>3286</v>
      </c>
      <c r="D164" s="67" t="s">
        <v>3286</v>
      </c>
      <c r="E164" s="117" t="s">
        <v>3650</v>
      </c>
      <c r="F164" s="68" t="s">
        <v>3237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3698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3705</v>
      </c>
    </row>
    <row r="165" spans="1:20" ht="14.25">
      <c r="A165" s="66" t="s">
        <v>2840</v>
      </c>
      <c r="B165" s="66" t="s">
        <v>3646</v>
      </c>
      <c r="C165" s="67" t="s">
        <v>3286</v>
      </c>
      <c r="D165" s="67" t="s">
        <v>3286</v>
      </c>
      <c r="E165" s="117" t="s">
        <v>3650</v>
      </c>
      <c r="F165" s="68" t="s">
        <v>3086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3665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3705</v>
      </c>
    </row>
    <row r="166" spans="1:20" ht="14.25">
      <c r="A166" s="66" t="s">
        <v>3699</v>
      </c>
      <c r="B166" s="66" t="s">
        <v>3653</v>
      </c>
      <c r="C166" s="67" t="s">
        <v>3700</v>
      </c>
      <c r="D166" s="67" t="s">
        <v>2964</v>
      </c>
      <c r="E166" s="117" t="s">
        <v>3650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3665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3701</v>
      </c>
      <c r="B167" s="66" t="s">
        <v>3653</v>
      </c>
      <c r="C167" s="67" t="s">
        <v>3702</v>
      </c>
      <c r="D167" s="67" t="s">
        <v>2964</v>
      </c>
      <c r="E167" s="117" t="s">
        <v>3650</v>
      </c>
      <c r="F167" s="68" t="s">
        <v>3079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3665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3701</v>
      </c>
      <c r="B168" s="66" t="s">
        <v>3653</v>
      </c>
      <c r="C168" s="67" t="s">
        <v>3702</v>
      </c>
      <c r="D168" s="67" t="s">
        <v>2964</v>
      </c>
      <c r="E168" s="117" t="s">
        <v>3650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3665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1996</v>
      </c>
      <c r="B169" s="1" t="s">
        <v>1995</v>
      </c>
      <c r="C169" s="1" t="s">
        <v>1994</v>
      </c>
      <c r="D169" s="1" t="s">
        <v>3284</v>
      </c>
      <c r="E169" s="135" t="s">
        <v>3279</v>
      </c>
      <c r="F169" s="2" t="s">
        <v>4472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1996</v>
      </c>
      <c r="B170" s="66" t="s">
        <v>3332</v>
      </c>
      <c r="C170" s="67" t="s">
        <v>3333</v>
      </c>
      <c r="D170" s="67" t="s">
        <v>3284</v>
      </c>
      <c r="E170" s="135" t="s">
        <v>3611</v>
      </c>
      <c r="F170" s="2" t="s">
        <v>4472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3311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1996</v>
      </c>
      <c r="B171" s="66" t="s">
        <v>3332</v>
      </c>
      <c r="C171" s="67" t="s">
        <v>3333</v>
      </c>
      <c r="D171" s="67" t="s">
        <v>3284</v>
      </c>
      <c r="E171" s="117" t="s">
        <v>3648</v>
      </c>
      <c r="F171" s="2" t="s">
        <v>4472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3311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3279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3279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3279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3611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3611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3611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3648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3648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3648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3323</v>
      </c>
      <c r="B181" s="66" t="s">
        <v>3658</v>
      </c>
      <c r="C181" s="67" t="s">
        <v>36</v>
      </c>
      <c r="D181" s="67" t="s">
        <v>36</v>
      </c>
      <c r="E181" s="117" t="s">
        <v>3650</v>
      </c>
      <c r="F181" s="68" t="s">
        <v>3086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3665</v>
      </c>
      <c r="N181" s="70" t="s">
        <v>4497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2020-05-09T08:56:44Z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