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5820" windowHeight="14020" tabRatio="726"/>
  </bookViews>
  <sheets>
    <sheet name="客户表" sheetId="2" r:id="rId1"/>
    <sheet name="媒体表" sheetId="3" r:id="rId2"/>
  </sheets>
  <definedNames>
    <definedName name="_xlnm._FilterDatabase" localSheetId="0" hidden="1">客户表!$A$1:$AK$2759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759" i="2" l="1"/>
  <c r="AC2759" i="2"/>
  <c r="AE2759" i="2" s="1"/>
  <c r="W2759" i="2"/>
  <c r="AB2759" i="2" s="1"/>
  <c r="V2759" i="2"/>
  <c r="AA2759" i="2" l="1"/>
  <c r="X2759" i="2"/>
  <c r="W2061" i="2"/>
  <c r="W2060" i="2"/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B2635" i="2"/>
  <c r="V2635" i="2"/>
  <c r="AC2634" i="2"/>
  <c r="X2634" i="2" s="1"/>
  <c r="AB2634" i="2"/>
  <c r="V2634" i="2"/>
  <c r="AC2633" i="2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AA2061" i="2"/>
  <c r="V2061" i="2"/>
  <c r="AG2060" i="2"/>
  <c r="AE2060" i="2"/>
  <c r="Q36" i="3"/>
  <c r="S36" i="3" s="1"/>
  <c r="T36" i="3" s="1"/>
  <c r="U36" i="3" s="1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Q35" i="3" s="1"/>
  <c r="S35" i="3" s="1"/>
  <c r="T35" i="3" s="1"/>
  <c r="U35" i="3" s="1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X2022" i="2" s="1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X2016" i="2" s="1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X2006" i="2" s="1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X1998" i="2" s="1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X1980" i="2" s="1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X1591" i="2" s="1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AB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X588" i="2" s="1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X584" i="2" s="1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X168" i="2" s="1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X154" i="2" s="1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654" i="2"/>
  <c r="X2662" i="2"/>
  <c r="X1667" i="2"/>
  <c r="X2660" i="2"/>
  <c r="X2721" i="2"/>
  <c r="X2655" i="2"/>
  <c r="N52" i="3"/>
  <c r="S61" i="3"/>
  <c r="T61" i="3" s="1"/>
  <c r="U61" i="3" s="1"/>
  <c r="X1953" i="2"/>
  <c r="X1989" i="2"/>
  <c r="X2009" i="2"/>
  <c r="AB1265" i="2"/>
  <c r="AB1271" i="2"/>
  <c r="AB745" i="2"/>
  <c r="AB1313" i="2"/>
  <c r="AB1319" i="2"/>
  <c r="AB1323" i="2"/>
  <c r="AB1327" i="2"/>
  <c r="AB1329" i="2"/>
  <c r="X1341" i="2"/>
  <c r="X1349" i="2"/>
  <c r="AB1357" i="2"/>
  <c r="AB1359" i="2"/>
  <c r="AB1361" i="2"/>
  <c r="AB1363" i="2"/>
  <c r="AB1365" i="2"/>
  <c r="X1369" i="2"/>
  <c r="AB1373" i="2"/>
  <c r="AB1588" i="2"/>
  <c r="AB1590" i="2"/>
  <c r="AB1592" i="2"/>
  <c r="AB1594" i="2"/>
  <c r="AB1596" i="2"/>
  <c r="AB1598" i="2"/>
  <c r="AB1600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586" i="2"/>
  <c r="AB1625" i="2"/>
  <c r="AB1641" i="2"/>
  <c r="AB1649" i="2"/>
  <c r="AB1657" i="2"/>
  <c r="AB1663" i="2"/>
  <c r="AB1665" i="2"/>
  <c r="X1665" i="2" s="1"/>
  <c r="AB1669" i="2"/>
  <c r="X1669" i="2"/>
  <c r="AB1671" i="2"/>
  <c r="X1671" i="2"/>
  <c r="X1673" i="2"/>
  <c r="AB1675" i="2"/>
  <c r="X1675" i="2"/>
  <c r="AB1677" i="2"/>
  <c r="X1677" i="2"/>
  <c r="AB1679" i="2"/>
  <c r="X1679" i="2"/>
  <c r="AB1681" i="2"/>
  <c r="X1681" i="2"/>
  <c r="AB1683" i="2"/>
  <c r="X1683" i="2"/>
  <c r="AB1685" i="2"/>
  <c r="X1685" i="2"/>
  <c r="AB1687" i="2"/>
  <c r="X1687" i="2"/>
  <c r="AB1689" i="2"/>
  <c r="X1689" i="2"/>
  <c r="AB1691" i="2"/>
  <c r="X1691" i="2"/>
  <c r="AB1693" i="2"/>
  <c r="X1693" i="2"/>
  <c r="AB1695" i="2"/>
  <c r="X1695" i="2"/>
  <c r="AB1697" i="2"/>
  <c r="X1697" i="2"/>
  <c r="AB1699" i="2"/>
  <c r="X1699" i="2"/>
  <c r="AB1701" i="2"/>
  <c r="X1701" i="2"/>
  <c r="AB1703" i="2"/>
  <c r="X1703" i="2"/>
  <c r="AB1705" i="2"/>
  <c r="X1705" i="2"/>
  <c r="AB1707" i="2"/>
  <c r="X1707" i="2"/>
  <c r="AB1709" i="2"/>
  <c r="X1709" i="2"/>
  <c r="AB1711" i="2"/>
  <c r="X1711" i="2"/>
  <c r="AB1713" i="2"/>
  <c r="X1713" i="2"/>
  <c r="AB1715" i="2"/>
  <c r="X1715" i="2"/>
  <c r="AB1717" i="2"/>
  <c r="X1717" i="2"/>
  <c r="AB1719" i="2"/>
  <c r="X1719" i="2"/>
  <c r="AB1721" i="2"/>
  <c r="X1721" i="2"/>
  <c r="AB1723" i="2"/>
  <c r="X1723" i="2"/>
  <c r="AB1725" i="2"/>
  <c r="X1725" i="2"/>
  <c r="AB1727" i="2"/>
  <c r="X1727" i="2"/>
  <c r="AB1729" i="2"/>
  <c r="X1729" i="2"/>
  <c r="AB1731" i="2"/>
  <c r="X1731" i="2"/>
  <c r="AB1733" i="2"/>
  <c r="X1733" i="2"/>
  <c r="AB1735" i="2"/>
  <c r="X1735" i="2"/>
  <c r="AB1737" i="2"/>
  <c r="X1737" i="2"/>
  <c r="AB1739" i="2"/>
  <c r="X1739" i="2"/>
  <c r="AB1741" i="2"/>
  <c r="X1741" i="2"/>
  <c r="AB1743" i="2"/>
  <c r="X1743" i="2"/>
  <c r="AB1745" i="2"/>
  <c r="X1745" i="2"/>
  <c r="AB1747" i="2"/>
  <c r="X1747" i="2"/>
  <c r="AB1749" i="2"/>
  <c r="X1749" i="2"/>
  <c r="AB1751" i="2"/>
  <c r="X1751" i="2"/>
  <c r="AB1753" i="2"/>
  <c r="X1753" i="2"/>
  <c r="AB1755" i="2"/>
  <c r="X1755" i="2"/>
  <c r="AB1757" i="2"/>
  <c r="X1757" i="2"/>
  <c r="AB1759" i="2"/>
  <c r="X1759" i="2"/>
  <c r="AB1761" i="2"/>
  <c r="X1761" i="2"/>
  <c r="AB1763" i="2"/>
  <c r="X1763" i="2"/>
  <c r="AB1765" i="2"/>
  <c r="X1765" i="2"/>
  <c r="AB1767" i="2"/>
  <c r="X1767" i="2"/>
  <c r="AB1769" i="2"/>
  <c r="X1769" i="2"/>
  <c r="AB1771" i="2"/>
  <c r="X1771" i="2"/>
  <c r="AB1773" i="2"/>
  <c r="X1773" i="2"/>
  <c r="AB1775" i="2"/>
  <c r="X1775" i="2"/>
  <c r="AB1777" i="2"/>
  <c r="X1777" i="2"/>
  <c r="AB1779" i="2"/>
  <c r="X1779" i="2"/>
  <c r="X1787" i="2"/>
  <c r="X1803" i="2"/>
  <c r="X1811" i="2"/>
  <c r="X1827" i="2"/>
  <c r="X1835" i="2"/>
  <c r="X1843" i="2"/>
  <c r="X1851" i="2"/>
  <c r="X1859" i="2"/>
  <c r="X1867" i="2"/>
  <c r="AB1871" i="2"/>
  <c r="X1875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X1961" i="2"/>
  <c r="AB1969" i="2"/>
  <c r="X1973" i="2"/>
  <c r="AB1977" i="2"/>
  <c r="X1983" i="2"/>
  <c r="Z1987" i="2"/>
  <c r="AA1987" i="2" s="1"/>
  <c r="X1993" i="2"/>
  <c r="AB1997" i="2"/>
  <c r="X2005" i="2"/>
  <c r="AB2011" i="2"/>
  <c r="X2015" i="2"/>
  <c r="Z2019" i="2"/>
  <c r="AA2019" i="2" s="1"/>
  <c r="X2023" i="2"/>
  <c r="AB2027" i="2"/>
  <c r="AB2029" i="2"/>
  <c r="X2029" i="2"/>
  <c r="AB2031" i="2"/>
  <c r="AB2033" i="2"/>
  <c r="AB2035" i="2"/>
  <c r="AB2037" i="2"/>
  <c r="AB2039" i="2"/>
  <c r="AB2041" i="2"/>
  <c r="AB2055" i="2"/>
  <c r="X2055" i="2"/>
  <c r="X2057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2454" i="2"/>
  <c r="AB2518" i="2"/>
  <c r="AB2587" i="2"/>
  <c r="AB924" i="2"/>
  <c r="AB1039" i="2"/>
  <c r="AB1374" i="2"/>
  <c r="AB1376" i="2"/>
  <c r="AB1380" i="2"/>
  <c r="AB1388" i="2"/>
  <c r="AB1390" i="2"/>
  <c r="AB1392" i="2"/>
  <c r="AB1396" i="2"/>
  <c r="AB1400" i="2"/>
  <c r="AB1601" i="2"/>
  <c r="AE1617" i="2"/>
  <c r="X1617" i="2"/>
  <c r="AB2324" i="2"/>
  <c r="AB2326" i="2"/>
  <c r="AB2328" i="2"/>
  <c r="AB2330" i="2"/>
  <c r="AB2332" i="2"/>
  <c r="AB2334" i="2"/>
  <c r="AB2336" i="2"/>
  <c r="AB2338" i="2"/>
  <c r="AB2340" i="2"/>
  <c r="AB2342" i="2"/>
  <c r="AB2344" i="2"/>
  <c r="AB2346" i="2"/>
  <c r="AB2348" i="2"/>
  <c r="AB2350" i="2"/>
  <c r="AB2356" i="2"/>
  <c r="AB2358" i="2"/>
  <c r="AB2360" i="2"/>
  <c r="X2368" i="2"/>
  <c r="AB2481" i="2"/>
  <c r="AB2483" i="2"/>
  <c r="AB2500" i="2"/>
  <c r="AB2559" i="2"/>
  <c r="AB2563" i="2"/>
  <c r="AB2565" i="2"/>
  <c r="AB2567" i="2"/>
  <c r="AB2569" i="2"/>
  <c r="AB2571" i="2"/>
  <c r="AB2573" i="2"/>
  <c r="AB2575" i="2"/>
  <c r="AB2577" i="2"/>
  <c r="AB2579" i="2"/>
  <c r="AB2606" i="2"/>
  <c r="AB2614" i="2"/>
  <c r="AB2622" i="2"/>
  <c r="AB2630" i="2"/>
  <c r="AG2635" i="2"/>
  <c r="X2635" i="2"/>
  <c r="AB2643" i="2"/>
  <c r="X2643" i="2"/>
  <c r="AB2670" i="2"/>
  <c r="X2670" i="2"/>
  <c r="AB2678" i="2"/>
  <c r="X2678" i="2"/>
  <c r="AB2697" i="2"/>
  <c r="X2697" i="2"/>
  <c r="AB2708" i="2"/>
  <c r="X2708" i="2"/>
  <c r="AB2712" i="2"/>
  <c r="X2712" i="2"/>
  <c r="AB2716" i="2"/>
  <c r="X2716" i="2"/>
  <c r="AB2720" i="2"/>
  <c r="X2720" i="2"/>
  <c r="AB2724" i="2"/>
  <c r="X2724" i="2"/>
  <c r="X1768" i="2"/>
  <c r="AB2429" i="2"/>
  <c r="AB2433" i="2"/>
  <c r="AB2441" i="2"/>
  <c r="AB2443" i="2"/>
  <c r="AB2445" i="2"/>
  <c r="AB2449" i="2"/>
  <c r="AB2451" i="2"/>
  <c r="AB2455" i="2"/>
  <c r="AB2457" i="2"/>
  <c r="AB2459" i="2"/>
  <c r="AB2461" i="2"/>
  <c r="AB2463" i="2"/>
  <c r="AB2465" i="2"/>
  <c r="AB2467" i="2"/>
  <c r="AB2469" i="2"/>
  <c r="AB2471" i="2"/>
  <c r="AB2473" i="2"/>
  <c r="AB2513" i="2"/>
  <c r="AB2515" i="2"/>
  <c r="AB2517" i="2"/>
  <c r="AB2519" i="2"/>
  <c r="AB2582" i="2"/>
  <c r="AB2584" i="2"/>
  <c r="AB2586" i="2"/>
  <c r="AB2612" i="2"/>
  <c r="AB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AB2727" i="2"/>
  <c r="X2727" i="2"/>
  <c r="X859" i="2"/>
  <c r="X871" i="2"/>
  <c r="AB943" i="2"/>
  <c r="AB951" i="2"/>
  <c r="X951" i="2"/>
  <c r="AB963" i="2"/>
  <c r="AB967" i="2"/>
  <c r="AB979" i="2"/>
  <c r="X983" i="2"/>
  <c r="X987" i="2"/>
  <c r="AB1012" i="2"/>
  <c r="X1012" i="2"/>
  <c r="AB1016" i="2"/>
  <c r="AB1020" i="2"/>
  <c r="X1022" i="2"/>
  <c r="X1026" i="2"/>
  <c r="AB1028" i="2"/>
  <c r="AB1034" i="2"/>
  <c r="AB1040" i="2"/>
  <c r="X1040" i="2"/>
  <c r="AB1044" i="2"/>
  <c r="X1046" i="2"/>
  <c r="X1375" i="2"/>
  <c r="AB1381" i="2"/>
  <c r="X1381" i="2"/>
  <c r="X1383" i="2"/>
  <c r="AB1385" i="2"/>
  <c r="AB1387" i="2"/>
  <c r="AB1389" i="2"/>
  <c r="X1389" i="2"/>
  <c r="X1391" i="2"/>
  <c r="AB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2660" i="2"/>
  <c r="Q40" i="3"/>
  <c r="AB1377" i="2"/>
  <c r="AB2323" i="2"/>
  <c r="AB2618" i="2"/>
  <c r="AB2658" i="2"/>
  <c r="Q44" i="3"/>
  <c r="S44" i="3" s="1"/>
  <c r="T44" i="3" s="1"/>
  <c r="U44" i="3" s="1"/>
  <c r="AB2706" i="2"/>
  <c r="Q53" i="3"/>
  <c r="AB2710" i="2"/>
  <c r="Q54" i="3"/>
  <c r="AB2721" i="2"/>
  <c r="Q55" i="3"/>
  <c r="S55" i="3" s="1"/>
  <c r="T55" i="3" s="1"/>
  <c r="U55" i="3" s="1"/>
  <c r="AB240" i="2"/>
  <c r="AB310" i="2"/>
  <c r="AB1667" i="2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2352" i="2"/>
  <c r="AB2654" i="2"/>
  <c r="Q39" i="3"/>
  <c r="AB2662" i="2"/>
  <c r="Z1985" i="2"/>
  <c r="AA1985" i="2" s="1"/>
  <c r="AB1987" i="2"/>
  <c r="AE2637" i="2"/>
  <c r="AB2503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B1957" i="2"/>
  <c r="Z1957" i="2"/>
  <c r="AA1957" i="2" s="1"/>
  <c r="AE2620" i="2"/>
  <c r="AB1971" i="2"/>
  <c r="AB2019" i="2"/>
  <c r="AE2628" i="2"/>
  <c r="Z1983" i="2"/>
  <c r="AA1983" i="2" s="1"/>
  <c r="Z2461" i="2"/>
  <c r="AA2461" i="2" s="1"/>
  <c r="Z2460" i="2"/>
  <c r="AE2609" i="2"/>
  <c r="AE2617" i="2"/>
  <c r="AE2635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6" i="2"/>
  <c r="AE2613" i="2"/>
  <c r="AE2618" i="2"/>
  <c r="AE2615" i="2"/>
  <c r="AE2623" i="2"/>
  <c r="AB1979" i="2"/>
  <c r="Z1979" i="2"/>
  <c r="AA1979" i="2" s="1"/>
  <c r="V85" i="2"/>
  <c r="W85" i="2"/>
  <c r="AB85" i="2" s="1"/>
  <c r="AB1959" i="2"/>
  <c r="Z1959" i="2"/>
  <c r="AA1959" i="2" s="1"/>
  <c r="AB2047" i="2"/>
  <c r="Z2047" i="2"/>
  <c r="AA2047" i="2" s="1"/>
  <c r="AB1967" i="2"/>
  <c r="Z1967" i="2"/>
  <c r="AA1967" i="2" s="1"/>
  <c r="AG2619" i="2"/>
  <c r="AE2619" i="2"/>
  <c r="Z2037" i="2"/>
  <c r="AA2037" i="2" s="1"/>
  <c r="AE2634" i="2"/>
  <c r="AG2634" i="2"/>
  <c r="AB2561" i="2"/>
  <c r="Z2561" i="2"/>
  <c r="AG2625" i="2"/>
  <c r="AE2625" i="2"/>
  <c r="AG2641" i="2"/>
  <c r="AE2641" i="2"/>
  <c r="AG2627" i="2"/>
  <c r="AE2627" i="2"/>
  <c r="AE2605" i="2"/>
  <c r="AE2621" i="2"/>
  <c r="AE2611" i="2"/>
  <c r="AE2633" i="2"/>
  <c r="X757" i="2" l="1"/>
  <c r="AB300" i="2"/>
  <c r="AB747" i="2"/>
  <c r="X669" i="2"/>
  <c r="AB763" i="2"/>
  <c r="X1387" i="2"/>
  <c r="X1379" i="2"/>
  <c r="AB1036" i="2"/>
  <c r="AB1018" i="2"/>
  <c r="AB981" i="2"/>
  <c r="X1393" i="2"/>
  <c r="X1385" i="2"/>
  <c r="AB1375" i="2"/>
  <c r="X1030" i="2"/>
  <c r="AB1014" i="2"/>
  <c r="X971" i="2"/>
  <c r="X1313" i="2"/>
  <c r="AB1309" i="2"/>
  <c r="AB1391" i="2"/>
  <c r="AB1383" i="2"/>
  <c r="AB1042" i="2"/>
  <c r="AB1026" i="2"/>
  <c r="AB989" i="2"/>
  <c r="X961" i="2"/>
  <c r="X1365" i="2"/>
  <c r="X1335" i="2"/>
  <c r="X1377" i="2"/>
  <c r="AB1863" i="2"/>
  <c r="AB1831" i="2"/>
  <c r="X1795" i="2"/>
  <c r="AB1855" i="2"/>
  <c r="AB1823" i="2"/>
  <c r="X1819" i="2"/>
  <c r="AB1879" i="2"/>
  <c r="AB1847" i="2"/>
  <c r="AB1815" i="2"/>
  <c r="AB1839" i="2"/>
  <c r="AB1807" i="2"/>
  <c r="X755" i="2"/>
  <c r="AB1259" i="2"/>
  <c r="AB920" i="2"/>
  <c r="X1323" i="2"/>
  <c r="AB1255" i="2"/>
  <c r="AB890" i="2"/>
  <c r="X1002" i="2"/>
  <c r="X2090" i="2"/>
  <c r="X2108" i="2"/>
  <c r="X2116" i="2"/>
  <c r="X2124" i="2"/>
  <c r="X2166" i="2"/>
  <c r="X2236" i="2"/>
  <c r="X2614" i="2"/>
  <c r="X2632" i="2"/>
  <c r="X2485" i="2"/>
  <c r="AB2428" i="2"/>
  <c r="AB2362" i="2"/>
  <c r="AB2412" i="2"/>
  <c r="AB1386" i="2"/>
  <c r="AB1031" i="2"/>
  <c r="X2404" i="2"/>
  <c r="AB1384" i="2"/>
  <c r="AB1013" i="2"/>
  <c r="X2388" i="2"/>
  <c r="AB1398" i="2"/>
  <c r="AB1382" i="2"/>
  <c r="AB978" i="2"/>
  <c r="AB697" i="2"/>
  <c r="X2382" i="2"/>
  <c r="AB976" i="2"/>
  <c r="X1223" i="2"/>
  <c r="AB860" i="2"/>
  <c r="X2659" i="2"/>
  <c r="X2364" i="2"/>
  <c r="AB1394" i="2"/>
  <c r="AB1378" i="2"/>
  <c r="AB956" i="2"/>
  <c r="AB765" i="2"/>
  <c r="AB661" i="2"/>
  <c r="X1034" i="2"/>
  <c r="AB1369" i="2"/>
  <c r="AB1349" i="2"/>
  <c r="AB1317" i="2"/>
  <c r="AB753" i="2"/>
  <c r="AB739" i="2"/>
  <c r="AB2659" i="2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53" i="3"/>
  <c r="T53" i="3" s="1"/>
  <c r="U53" i="3" s="1"/>
  <c r="S40" i="3"/>
  <c r="T40" i="3" s="1"/>
  <c r="U40" i="3" s="1"/>
  <c r="S10" i="3"/>
  <c r="T10" i="3" s="1"/>
  <c r="U10" i="3" s="1"/>
  <c r="S39" i="3"/>
  <c r="T39" i="3" s="1"/>
  <c r="U39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<sst xmlns="http://schemas.openxmlformats.org/spreadsheetml/2006/main" count="39971" uniqueCount="3416">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</sst>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59"/>
  <sheetViews>
    <sheetView tabSelected="1" workbookViewId="0">
      <pane ySplit="1" topLeftCell="A2" activePane="bottomLeft" state="frozen"/>
      <selection pane="bottomLeft" activeCell="F2779" sqref="F2779"/>
    </sheetView>
  </sheetViews>
  <sheetFormatPr defaultColWidth="8.6640625" defaultRowHeight="14" x14ac:dyDescent="0.3"/>
  <cols>
    <col min="1" max="1" width="8.4140625" style="41" customWidth="1"/>
    <col min="2" max="4" width="8.6640625" style="1"/>
    <col min="5" max="5" width="20.75" style="1" customWidth="1"/>
    <col min="6" max="7" width="23.6640625" style="1" customWidth="1"/>
    <col min="8" max="8" width="24.6640625" style="42" customWidth="1"/>
    <col min="9" max="9" width="5.08203125" style="42" customWidth="1"/>
    <col min="10" max="11" width="11.33203125" style="42" customWidth="1"/>
    <col min="12" max="13" width="8.6640625" style="1" customWidth="1"/>
    <col min="14" max="14" width="8.6640625" style="1"/>
    <col min="15" max="15" width="7.08203125" style="1" customWidth="1"/>
    <col min="16" max="16" width="7.4140625" style="1" customWidth="1"/>
    <col min="17" max="17" width="6.4140625" style="1" customWidth="1"/>
    <col min="18" max="18" width="21" style="1" bestFit="1" customWidth="1"/>
    <col min="19" max="19" width="13.4140625" style="29" customWidth="1"/>
    <col min="20" max="20" width="13.58203125" style="29" customWidth="1"/>
    <col min="21" max="21" width="14.75" style="29" bestFit="1" customWidth="1"/>
    <col min="22" max="22" width="12.75" style="1" customWidth="1"/>
    <col min="23" max="23" width="13.0820312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9140625" style="1" customWidth="1"/>
    <col min="29" max="29" width="16.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" customHeight="1" thickBot="1" x14ac:dyDescent="0.3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3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3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3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3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3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3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3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3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3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3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3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3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3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3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3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3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3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3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3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3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3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3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3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3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3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3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3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3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3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3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3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3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3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3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3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3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3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3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3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3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3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3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3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3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3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3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3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3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3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3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3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3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3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3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3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3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3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3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3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3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3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3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3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3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v>0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3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3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3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v>1134733.6299999999</v>
      </c>
      <c r="V69" s="7">
        <f t="shared" si="7"/>
        <v>1195266.3700000001</v>
      </c>
      <c r="W69" s="7">
        <f t="shared" si="8"/>
        <v>1134733.6299999999</v>
      </c>
      <c r="X69" s="7">
        <f t="shared" si="11"/>
        <v>0</v>
      </c>
      <c r="Y69" s="4">
        <v>0</v>
      </c>
      <c r="Z69" s="6">
        <v>0</v>
      </c>
      <c r="AA69" s="6">
        <f t="shared" si="12"/>
        <v>1134733.6299999999</v>
      </c>
      <c r="AB69" s="8">
        <f t="shared" si="13"/>
        <v>0</v>
      </c>
      <c r="AC69" s="7">
        <f t="shared" si="9"/>
        <v>1134733.6299999999</v>
      </c>
      <c r="AD69" s="4">
        <v>0.05</v>
      </c>
      <c r="AE69" s="7">
        <f t="shared" si="14"/>
        <v>56736.681499999999</v>
      </c>
      <c r="AF69" s="4">
        <v>0</v>
      </c>
      <c r="AG69" s="7">
        <f t="shared" si="10"/>
        <v>1134733.6299999999</v>
      </c>
      <c r="AH69" s="9"/>
      <c r="AI69" s="1" t="e">
        <v>#N/A</v>
      </c>
    </row>
    <row r="70" spans="1:35" hidden="1" x14ac:dyDescent="0.3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3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3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3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3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3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3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3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3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3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3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3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3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3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3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3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3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3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3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3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3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3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3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3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3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3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3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3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3196977.4600000018</v>
      </c>
      <c r="V97" s="7">
        <f t="shared" si="15"/>
        <v>0</v>
      </c>
      <c r="W97" s="7">
        <f t="shared" si="16"/>
        <v>3044740.4380952399</v>
      </c>
      <c r="X97" s="7">
        <f t="shared" si="11"/>
        <v>0</v>
      </c>
      <c r="Y97" s="4">
        <v>0</v>
      </c>
      <c r="Z97" s="6">
        <v>0</v>
      </c>
      <c r="AA97" s="6">
        <f t="shared" si="12"/>
        <v>3044740.4380952399</v>
      </c>
      <c r="AB97" s="8">
        <f t="shared" si="13"/>
        <v>152237.0219047619</v>
      </c>
      <c r="AC97" s="7">
        <f t="shared" si="17"/>
        <v>3196977.4600000018</v>
      </c>
      <c r="AD97" s="4">
        <v>0.05</v>
      </c>
      <c r="AE97" s="7">
        <f t="shared" si="14"/>
        <v>159848.87300000011</v>
      </c>
      <c r="AF97" s="4">
        <v>0</v>
      </c>
      <c r="AG97" s="7">
        <f t="shared" si="18"/>
        <v>3196977.4600000018</v>
      </c>
      <c r="AH97" s="9"/>
      <c r="AI97" s="1" t="e">
        <v>#N/A</v>
      </c>
    </row>
    <row r="98" spans="1:35" hidden="1" x14ac:dyDescent="0.3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43</v>
      </c>
      <c r="P98" s="4">
        <v>0</v>
      </c>
      <c r="Q98" s="3"/>
      <c r="R98" s="5"/>
      <c r="S98" s="6">
        <v>0</v>
      </c>
      <c r="T98" s="6">
        <v>3200000</v>
      </c>
      <c r="U98" s="6">
        <v>1195139.1599999983</v>
      </c>
      <c r="V98" s="7">
        <f t="shared" si="15"/>
        <v>2004860.8400000017</v>
      </c>
      <c r="W98" s="7">
        <f t="shared" si="16"/>
        <v>1195139.1599999983</v>
      </c>
      <c r="X98" s="7">
        <f t="shared" si="11"/>
        <v>0</v>
      </c>
      <c r="Y98" s="4">
        <v>0</v>
      </c>
      <c r="Z98" s="6">
        <v>0</v>
      </c>
      <c r="AA98" s="6">
        <f t="shared" si="12"/>
        <v>1195139.1599999983</v>
      </c>
      <c r="AB98" s="8">
        <f t="shared" si="13"/>
        <v>0</v>
      </c>
      <c r="AC98" s="7">
        <f t="shared" si="17"/>
        <v>1195139.1599999983</v>
      </c>
      <c r="AD98" s="4">
        <v>0.05</v>
      </c>
      <c r="AE98" s="7">
        <f t="shared" si="14"/>
        <v>59756.957999999919</v>
      </c>
      <c r="AF98" s="4">
        <v>0</v>
      </c>
      <c r="AG98" s="7">
        <f t="shared" si="18"/>
        <v>1195139.1599999983</v>
      </c>
      <c r="AH98" s="9"/>
      <c r="AI98" s="1" t="e">
        <v>#N/A</v>
      </c>
    </row>
    <row r="99" spans="1:35" hidden="1" x14ac:dyDescent="0.3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43</v>
      </c>
      <c r="P99" s="4">
        <v>0</v>
      </c>
      <c r="Q99" s="3"/>
      <c r="R99" s="5"/>
      <c r="S99" s="6">
        <v>294399.34999999998</v>
      </c>
      <c r="T99" s="6">
        <v>210000</v>
      </c>
      <c r="U99" s="6">
        <v>298239.03999999992</v>
      </c>
      <c r="V99" s="7">
        <f t="shared" si="15"/>
        <v>206160.31000000006</v>
      </c>
      <c r="W99" s="7">
        <f t="shared" si="16"/>
        <v>298239.03999999992</v>
      </c>
      <c r="X99" s="7">
        <f t="shared" si="11"/>
        <v>0</v>
      </c>
      <c r="Y99" s="4">
        <v>0</v>
      </c>
      <c r="Z99" s="6">
        <v>0</v>
      </c>
      <c r="AA99" s="6">
        <f t="shared" si="12"/>
        <v>298239.03999999992</v>
      </c>
      <c r="AB99" s="8">
        <f t="shared" si="13"/>
        <v>0</v>
      </c>
      <c r="AC99" s="7">
        <f t="shared" si="17"/>
        <v>298239.03999999992</v>
      </c>
      <c r="AD99" s="4">
        <v>0.05</v>
      </c>
      <c r="AE99" s="7">
        <f t="shared" si="14"/>
        <v>14911.951999999997</v>
      </c>
      <c r="AF99" s="4">
        <v>0</v>
      </c>
      <c r="AG99" s="7">
        <f t="shared" si="18"/>
        <v>298239.03999999992</v>
      </c>
      <c r="AH99" s="9"/>
      <c r="AI99" s="1" t="e">
        <v>#N/A</v>
      </c>
    </row>
    <row r="100" spans="1:35" hidden="1" x14ac:dyDescent="0.3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3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3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3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3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3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3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3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3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3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3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3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3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3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3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3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3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3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3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3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3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3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3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hidden="1" x14ac:dyDescent="0.3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3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3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3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3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3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3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3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3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3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3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3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3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3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3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3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3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3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3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3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3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3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3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3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3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v>227902.21999999968</v>
      </c>
      <c r="V147" s="7">
        <v>0</v>
      </c>
      <c r="W147" s="7">
        <f t="shared" ref="W147:W210" si="23">IF(O147="折扣",U147*P147,IF(O147="返现",U147,U147/(1+P147)))</f>
        <v>227902.21999999968</v>
      </c>
      <c r="X147" s="7">
        <f t="shared" si="19"/>
        <v>0</v>
      </c>
      <c r="Y147" s="4">
        <v>0</v>
      </c>
      <c r="Z147" s="6">
        <v>0</v>
      </c>
      <c r="AA147" s="6">
        <f t="shared" si="20"/>
        <v>227902.21999999968</v>
      </c>
      <c r="AB147" s="8">
        <f t="shared" si="21"/>
        <v>0</v>
      </c>
      <c r="AC147" s="7">
        <f t="shared" ref="AC147:AC210" si="24">U147</f>
        <v>227902.21999999968</v>
      </c>
      <c r="AD147" s="4">
        <v>0.05</v>
      </c>
      <c r="AE147" s="7">
        <f t="shared" si="22"/>
        <v>11395.110999999984</v>
      </c>
      <c r="AF147" s="4">
        <v>0</v>
      </c>
      <c r="AG147" s="7">
        <f t="shared" ref="AG147:AG210" si="25">U147</f>
        <v>227902.21999999968</v>
      </c>
      <c r="AH147" s="9"/>
      <c r="AI147" s="1" t="e">
        <v>#N/A</v>
      </c>
    </row>
    <row r="148" spans="1:35" hidden="1" x14ac:dyDescent="0.3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3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3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3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3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3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3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3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3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3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3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3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3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3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3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3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3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3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3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hidden="1" x14ac:dyDescent="0.3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3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3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3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3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3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3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3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3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3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3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3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3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3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3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3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3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3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3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3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3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3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3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3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3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3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3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3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3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3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3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3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3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3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3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3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3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3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3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3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3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3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3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3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3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3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3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3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3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3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3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3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3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3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3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3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3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3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3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3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3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3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3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3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3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3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3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3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3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3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3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3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3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3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3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3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3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3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3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3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3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3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3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3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3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3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3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3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3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3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3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3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3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3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3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3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3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3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3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3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3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3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3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3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3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3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3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3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3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3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3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3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3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3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3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3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3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3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3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3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3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3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3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3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3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3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3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3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3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3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3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3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3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3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3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3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3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3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3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3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3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3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3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3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3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3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3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3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3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3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3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3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3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3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3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3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3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3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3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3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3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3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3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3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3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3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3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3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3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3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3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3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3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3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3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3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3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3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10" t="s">
        <v>252</v>
      </c>
      <c r="P344" s="11">
        <v>0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0.29000000000000004</v>
      </c>
      <c r="X344" s="7">
        <f t="shared" si="45"/>
        <v>0</v>
      </c>
      <c r="Y344" s="4">
        <v>0</v>
      </c>
      <c r="Z344" s="6">
        <v>0</v>
      </c>
      <c r="AA344" s="6">
        <f t="shared" si="44"/>
        <v>0.29000000000000004</v>
      </c>
      <c r="AB344" s="8">
        <f t="shared" si="46"/>
        <v>0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3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3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3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3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3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3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3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3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3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3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3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3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3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3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252</v>
      </c>
      <c r="P358" s="11">
        <v>0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111.32000000000001</v>
      </c>
      <c r="X358" s="7">
        <f t="shared" si="45"/>
        <v>0</v>
      </c>
      <c r="Y358" s="4">
        <v>0</v>
      </c>
      <c r="Z358" s="6">
        <v>0</v>
      </c>
      <c r="AA358" s="6">
        <f t="shared" si="52"/>
        <v>111.32000000000001</v>
      </c>
      <c r="AB358" s="8">
        <f t="shared" si="46"/>
        <v>0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3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3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3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3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3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3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3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3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3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3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3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3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3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3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3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3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3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3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3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3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3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3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3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3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3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3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3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3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3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3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3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3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3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3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3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3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3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3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3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3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3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3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3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3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3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3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3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3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3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3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3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3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3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3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3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3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3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3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3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3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3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3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3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3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3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3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3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3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3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3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3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3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3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3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3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3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3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3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3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3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3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3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3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3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3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3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3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3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3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3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3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3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3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3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3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3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3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3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3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3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3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3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3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3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3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3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3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3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3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3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3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3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3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3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3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3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3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3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3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3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3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3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3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3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3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3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3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3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3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3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3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3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3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3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3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3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3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3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3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3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3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3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3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3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3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3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3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3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3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3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3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3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3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3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3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3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3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3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3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3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3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3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3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3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3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3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3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3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3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3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3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3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3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3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3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3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3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3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3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3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3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3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3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3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3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3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3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3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3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3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3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3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3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3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3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3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3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3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3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3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3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3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3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3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3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3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3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3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3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3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3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3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3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3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3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3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3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3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3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3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3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3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3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3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3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3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3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3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3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3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3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3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3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3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3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3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3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3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3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3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3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3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3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3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3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3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3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3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3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3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3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3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3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3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3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3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3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3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3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3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3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3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3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3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3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3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3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3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3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3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3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3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3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3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3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3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3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3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3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3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3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3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3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3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3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3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3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3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3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3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3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3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3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3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3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3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3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3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3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3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3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3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3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3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3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3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3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3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3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3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3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3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3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3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3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3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3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3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3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3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3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3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3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3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3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3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3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3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3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3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3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3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3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3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3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3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3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3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3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3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3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3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3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3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3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3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3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3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3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3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3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3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3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3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3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3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3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3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3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3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3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3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3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3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3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3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3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3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3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3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3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3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3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3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3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3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3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3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3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3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3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3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3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3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3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3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3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3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3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3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3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3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3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3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3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3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3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3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3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3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3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3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3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3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3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3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3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3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3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3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3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3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3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3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3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3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3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3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3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3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3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3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3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3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3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3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3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3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3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3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3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3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3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3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3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3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3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3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3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3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3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3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3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3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3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3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3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3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3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3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3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3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3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3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3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3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3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3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3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3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3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3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3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3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3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3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3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3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3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3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3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3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3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3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3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3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3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3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3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3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3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3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3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3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3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3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3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3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3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3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3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3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3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3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3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3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3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3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3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3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3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3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3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3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3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3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3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3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3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3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3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3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3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3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3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3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3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3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3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3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3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3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3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3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3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3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3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3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3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3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3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3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3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3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3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3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3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3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3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3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3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3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3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3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3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3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3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3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3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3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3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3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3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3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3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3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3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3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3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3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3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3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3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3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3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3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3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3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3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3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3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3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3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3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3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3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3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3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3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3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3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3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x14ac:dyDescent="0.3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x14ac:dyDescent="0.3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3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3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3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3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3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3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3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0</v>
      </c>
      <c r="V949" s="23">
        <f t="shared" si="135"/>
        <v>4250</v>
      </c>
      <c r="W949" s="23">
        <f t="shared" si="131"/>
        <v>0</v>
      </c>
      <c r="X949" s="7">
        <f t="shared" si="132"/>
        <v>0</v>
      </c>
      <c r="Y949" s="17">
        <v>0</v>
      </c>
      <c r="Z949" s="6">
        <v>0</v>
      </c>
      <c r="AA949" s="6">
        <f t="shared" si="138"/>
        <v>0</v>
      </c>
      <c r="AB949" s="8">
        <f t="shared" si="133"/>
        <v>0</v>
      </c>
      <c r="AC949" s="8">
        <f t="shared" si="136"/>
        <v>0</v>
      </c>
      <c r="AD949" s="4">
        <v>7.0000000000000007E-2</v>
      </c>
      <c r="AE949" s="7">
        <f t="shared" si="134"/>
        <v>0</v>
      </c>
      <c r="AF949" s="17">
        <v>0</v>
      </c>
      <c r="AG949" s="24">
        <f t="shared" si="137"/>
        <v>0</v>
      </c>
      <c r="AI949" s="1" t="e">
        <v>#N/A</v>
      </c>
    </row>
    <row r="950" spans="1:35" hidden="1" x14ac:dyDescent="0.3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3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3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3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3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3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3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3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3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3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3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3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3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3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3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3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3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3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3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3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3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3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3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3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3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3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3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3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3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3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3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3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3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3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3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3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3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3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3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3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3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3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3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3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3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3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3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3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3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3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3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3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3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3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3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3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3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3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3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3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3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3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3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3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3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3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3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3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3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3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3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3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3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3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3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3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3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3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3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3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3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3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3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3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3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3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3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3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3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3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3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3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3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3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3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3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3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3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3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3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3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3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3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3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3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3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3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3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3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3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3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3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3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3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3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3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3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3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3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3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3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3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3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3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3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3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3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3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3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3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3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3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3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3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3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3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3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3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3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3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3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3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3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3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3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3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3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3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3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3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3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3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3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3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3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3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3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3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3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3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3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3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3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3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3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3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3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hidden="1" x14ac:dyDescent="0.3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hidden="1" x14ac:dyDescent="0.3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3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3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3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3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3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3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3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3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3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3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3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3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3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3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3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3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3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3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3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3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3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3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3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3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3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3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3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3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3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3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3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3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3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3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3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3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3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3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3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3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3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3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3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3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3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3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3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3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3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3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3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3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3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3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3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3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3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3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3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3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3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3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3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3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3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3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3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3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3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3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3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3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3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3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3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3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3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3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3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3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3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3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3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3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3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3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3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3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3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3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3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3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3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3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3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3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3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3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3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3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3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3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3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3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3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3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3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3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3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3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3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3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3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3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3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3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3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3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3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3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3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3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3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3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3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3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3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3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3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3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3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3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3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3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3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3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3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3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3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3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3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3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3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3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3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3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3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3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3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3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3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3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3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3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3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3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3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3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3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3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3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3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3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3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3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3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3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3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3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3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3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3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3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3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3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3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3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3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3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3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3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3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3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3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3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3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3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3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3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3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3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3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3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3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3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3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3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3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3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3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3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3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3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3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3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3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3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3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3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3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3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3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3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3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3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3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3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3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3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3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3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3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3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3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3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3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3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3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3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3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3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3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3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3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3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3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3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3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3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3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3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3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3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3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3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3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3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3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3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3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3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3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3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3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3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3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3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3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3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3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3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3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3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3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3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3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3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3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3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3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3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3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3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3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3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3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3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3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3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3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3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3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3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3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3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3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3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3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3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3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3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3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3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3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3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3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3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3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3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3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3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3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3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3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3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3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3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3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3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3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3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3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3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3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3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3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3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3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3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3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3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3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3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3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3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3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3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3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3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3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3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3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3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3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3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3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3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3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3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3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3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3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3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3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3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3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3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3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3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3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3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3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3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3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3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3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3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3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3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3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3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3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3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3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3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3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3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3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3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3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3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3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3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3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3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3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3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3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3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3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3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3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3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3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3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3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3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3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3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3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3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3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3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3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3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3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3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3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3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3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3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3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3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3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3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3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3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3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3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3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3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3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3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3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3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3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3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3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3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3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3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3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3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3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3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3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3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3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3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3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3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3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3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3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3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3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3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3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3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3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3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3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3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3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3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3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3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3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3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3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3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3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3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3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3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3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3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3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3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3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3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3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3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3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3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3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3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3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3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3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3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3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3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3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3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3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3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3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3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3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3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3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3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3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3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3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3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3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3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3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3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3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3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3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3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3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3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3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3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3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3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3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3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3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3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3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3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3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3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3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3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3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3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x14ac:dyDescent="0.3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3415</v>
      </c>
      <c r="F1633" s="10" t="s">
        <v>549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x14ac:dyDescent="0.3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3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3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3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3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3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3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3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3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3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3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3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3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3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3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3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3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3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3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3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3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3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3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3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3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3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3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3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3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3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3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3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3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3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3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3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3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3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3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3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3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3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3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3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3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3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3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3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3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3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3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3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3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3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3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3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3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3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3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3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3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3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3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3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3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3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3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3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3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3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3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3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3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3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3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3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3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3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3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3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3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3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3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3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3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3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3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3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3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3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3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0</v>
      </c>
      <c r="V1724" s="7">
        <f t="shared" si="246"/>
        <v>30000</v>
      </c>
      <c r="W1724" s="7">
        <f t="shared" si="247"/>
        <v>0</v>
      </c>
      <c r="X1724" s="7">
        <f t="shared" si="249"/>
        <v>0</v>
      </c>
      <c r="Y1724" s="4">
        <v>0</v>
      </c>
      <c r="Z1724" s="6">
        <v>0</v>
      </c>
      <c r="AA1724" s="6">
        <f t="shared" si="252"/>
        <v>0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0</v>
      </c>
      <c r="AH1724" s="9"/>
      <c r="AI1724" s="1" t="e">
        <v>#N/A</v>
      </c>
    </row>
    <row r="1725" spans="1:35" hidden="1" x14ac:dyDescent="0.3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3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3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3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3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3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3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3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3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3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3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3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3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3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3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3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3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227251.95999999996</v>
      </c>
      <c r="V1741" s="7">
        <f t="shared" si="253"/>
        <v>288553.1473999999</v>
      </c>
      <c r="W1741" s="7">
        <f t="shared" si="254"/>
        <v>162322.82857142854</v>
      </c>
      <c r="X1741" s="7">
        <f t="shared" si="256"/>
        <v>3050.6085714285728</v>
      </c>
      <c r="Y1741" s="4">
        <v>0</v>
      </c>
      <c r="Z1741" s="6">
        <v>0</v>
      </c>
      <c r="AA1741" s="6">
        <f t="shared" si="252"/>
        <v>162322.82857142854</v>
      </c>
      <c r="AB1741" s="8">
        <f t="shared" si="257"/>
        <v>64929.131428571418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165877.34306569339</v>
      </c>
      <c r="AH1741" s="9"/>
      <c r="AI1741" s="1" t="e">
        <v>#N/A</v>
      </c>
    </row>
    <row r="1742" spans="1:35" hidden="1" x14ac:dyDescent="0.3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0</v>
      </c>
      <c r="V1742" s="7">
        <f t="shared" si="253"/>
        <v>411768.93990000006</v>
      </c>
      <c r="W1742" s="7">
        <f t="shared" si="254"/>
        <v>0</v>
      </c>
      <c r="X1742" s="7">
        <f t="shared" si="256"/>
        <v>0</v>
      </c>
      <c r="Y1742" s="4">
        <v>0</v>
      </c>
      <c r="Z1742" s="6">
        <v>0</v>
      </c>
      <c r="AA1742" s="6">
        <f t="shared" si="252"/>
        <v>0</v>
      </c>
      <c r="AB1742" s="8">
        <f t="shared" si="257"/>
        <v>0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0</v>
      </c>
      <c r="AH1742" s="9"/>
      <c r="AI1742" s="1" t="e">
        <v>#N/A</v>
      </c>
    </row>
    <row r="1743" spans="1:35" hidden="1" x14ac:dyDescent="0.3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3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3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3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3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3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3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3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3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3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3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3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3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3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3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3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3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3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3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3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3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3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3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3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3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3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3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3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3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3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3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3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3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3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3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3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3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3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3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3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3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3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3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3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3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3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3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3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3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3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3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3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3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3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39519.968000000001</v>
      </c>
      <c r="T1796" s="6">
        <v>0</v>
      </c>
      <c r="U1796" s="6">
        <v>50550.89</v>
      </c>
      <c r="V1796" s="7">
        <f t="shared" si="260"/>
        <v>-11030.921999999999</v>
      </c>
      <c r="W1796" s="7">
        <f t="shared" si="261"/>
        <v>38296.128787878784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38296.128787878784</v>
      </c>
      <c r="AB1796" s="8">
        <f t="shared" si="264"/>
        <v>12254.761212121215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38885.299999999996</v>
      </c>
      <c r="AH1796" s="9"/>
      <c r="AI1796" s="1" t="e">
        <v>#N/A</v>
      </c>
    </row>
    <row r="1797" spans="1:35" hidden="1" x14ac:dyDescent="0.3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3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3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3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3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3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3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3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3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3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3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3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3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3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3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3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3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3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3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3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3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3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3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3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3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3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3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3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3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3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3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3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3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3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3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3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3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3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3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3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3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3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3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3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3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3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3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3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3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3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3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3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3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3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3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3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3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3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3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3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3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3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3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3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3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3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3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3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3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3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3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3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3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3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3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3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3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3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3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3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3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3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3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3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-5354.7999999999929</v>
      </c>
      <c r="T1880" s="6">
        <v>0</v>
      </c>
      <c r="U1880" s="6">
        <v>0</v>
      </c>
      <c r="V1880" s="7">
        <f t="shared" si="267"/>
        <v>-5354.7999999999929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3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3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3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3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3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3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3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3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3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3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3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3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3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3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3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3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3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3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3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3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3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3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3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3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3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3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3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3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3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3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3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3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3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3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3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3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3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3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3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3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3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3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3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3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3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3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3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3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3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3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3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3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3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3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3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3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3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3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3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3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3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3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3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3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3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3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3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3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3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3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3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3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3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3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3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3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3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3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3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3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3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3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3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3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3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3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3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3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3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3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3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3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3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3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3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3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3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3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3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3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3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3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3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3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3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3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3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3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3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3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3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3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3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3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3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3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3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3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3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3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3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3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3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3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3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3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3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3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3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3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3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3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3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3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3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3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3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3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3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3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3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3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3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3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3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3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3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3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3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3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3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3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3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3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3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3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3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3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3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3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3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3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3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3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3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3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3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3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3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3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3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3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3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3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3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3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3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3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3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3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72" t="s">
        <v>3413</v>
      </c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>IF(O2060="折扣",U2060*P2060,IF(O2060="返现",U2060,(U2060-56367.24)/(1+P2060)))</f>
        <v>1057913.9565217393</v>
      </c>
      <c r="X2060" s="7">
        <f t="shared" si="300"/>
        <v>276822.21652173926</v>
      </c>
      <c r="Y2060" s="4">
        <v>0</v>
      </c>
      <c r="Z2060" s="6">
        <v>0</v>
      </c>
      <c r="AA2060" s="6">
        <f t="shared" si="296"/>
        <v>1057913.9565217393</v>
      </c>
      <c r="AB2060" s="8">
        <f t="shared" si="301"/>
        <v>215054.33347826079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3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72" t="s">
        <v>3414</v>
      </c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>IF(O2061="折扣",U2061*P2061,IF(O2061="返现",U2061,(U2061-2364.03)/(1+P2061)))</f>
        <v>234331.0608695652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234331.0608695652</v>
      </c>
      <c r="AB2061" s="8">
        <f t="shared" si="301"/>
        <v>37513.689130434796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3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3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3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3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3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3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3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3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3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3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3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3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3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3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3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3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3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3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3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3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3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3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3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3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3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3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3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3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3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3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3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3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3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3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3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3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3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3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3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3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3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3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3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3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3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3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3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3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3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3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3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3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3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3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3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3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3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3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3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3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3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3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3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3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3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3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3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44129.399999999994</v>
      </c>
      <c r="V2128" s="7">
        <f t="shared" si="308"/>
        <v>5870.6000000000058</v>
      </c>
      <c r="W2128" s="7">
        <f t="shared" si="306"/>
        <v>44129.399999999994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44129.399999999994</v>
      </c>
      <c r="AB2128" s="8">
        <f t="shared" si="310"/>
        <v>0</v>
      </c>
      <c r="AC2128" s="7">
        <f t="shared" si="304"/>
        <v>44129.399999999994</v>
      </c>
      <c r="AD2128" s="4">
        <v>0.17</v>
      </c>
      <c r="AE2128" s="7">
        <f t="shared" si="311"/>
        <v>7501.9979999999996</v>
      </c>
      <c r="AF2128" s="4">
        <v>0</v>
      </c>
      <c r="AG2128" s="7">
        <f t="shared" si="305"/>
        <v>44129.399999999994</v>
      </c>
      <c r="AH2128" s="9"/>
      <c r="AI2128" s="1" t="e">
        <v>#N/A</v>
      </c>
    </row>
    <row r="2129" spans="1:35" hidden="1" x14ac:dyDescent="0.3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3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42617.299999999996</v>
      </c>
      <c r="V2130" s="7">
        <f t="shared" si="308"/>
        <v>7382.7000000000044</v>
      </c>
      <c r="W2130" s="7">
        <f t="shared" si="306"/>
        <v>42617.299999999996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42617.299999999996</v>
      </c>
      <c r="AB2130" s="8">
        <f t="shared" si="310"/>
        <v>0</v>
      </c>
      <c r="AC2130" s="7">
        <f t="shared" si="304"/>
        <v>42617.299999999996</v>
      </c>
      <c r="AD2130" s="4">
        <v>0.17</v>
      </c>
      <c r="AE2130" s="7">
        <f t="shared" si="311"/>
        <v>7244.9409999999998</v>
      </c>
      <c r="AF2130" s="4">
        <v>0</v>
      </c>
      <c r="AG2130" s="7">
        <f t="shared" si="305"/>
        <v>42617.299999999996</v>
      </c>
      <c r="AH2130" s="9"/>
      <c r="AI2130" s="1" t="e">
        <v>#N/A</v>
      </c>
    </row>
    <row r="2131" spans="1:35" hidden="1" x14ac:dyDescent="0.3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3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3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3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3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3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3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3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3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3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3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3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3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3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3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3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3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3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3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3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3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3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3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3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3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3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3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3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3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3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3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3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3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3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3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3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3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3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3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3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3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3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3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3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3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3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3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3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3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3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3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3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3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3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3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3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3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3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3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3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3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3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3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3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3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3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3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3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3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3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3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3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3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3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3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3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3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3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3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3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3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3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3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3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3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3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3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3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3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3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3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28853.400000000009</v>
      </c>
      <c r="V2221" s="7">
        <f t="shared" si="317"/>
        <v>0</v>
      </c>
      <c r="W2221" s="7">
        <f t="shared" si="324"/>
        <v>28287.647058823539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28287.647058823539</v>
      </c>
      <c r="AB2221" s="8">
        <f t="shared" si="319"/>
        <v>565.7529411764699</v>
      </c>
      <c r="AC2221" s="7">
        <f t="shared" si="322"/>
        <v>28853.400000000009</v>
      </c>
      <c r="AD2221" s="4">
        <v>0.17</v>
      </c>
      <c r="AE2221" s="7">
        <f t="shared" si="320"/>
        <v>4905.0780000000022</v>
      </c>
      <c r="AF2221" s="4">
        <v>0</v>
      </c>
      <c r="AG2221" s="7">
        <f t="shared" si="323"/>
        <v>28853.400000000009</v>
      </c>
      <c r="AH2221" s="9"/>
      <c r="AI2221" s="1" t="e">
        <v>#N/A</v>
      </c>
    </row>
    <row r="2222" spans="1:35" hidden="1" x14ac:dyDescent="0.3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4159.7000000000044</v>
      </c>
      <c r="V2222" s="7">
        <f t="shared" si="317"/>
        <v>0</v>
      </c>
      <c r="W2222" s="7">
        <f t="shared" si="324"/>
        <v>4078.1372549019652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4078.1372549019652</v>
      </c>
      <c r="AB2222" s="8">
        <f t="shared" si="319"/>
        <v>81.562745098039159</v>
      </c>
      <c r="AC2222" s="7">
        <f t="shared" si="322"/>
        <v>4159.7000000000044</v>
      </c>
      <c r="AD2222" s="4">
        <v>0.17</v>
      </c>
      <c r="AE2222" s="7">
        <f t="shared" si="320"/>
        <v>707.1490000000008</v>
      </c>
      <c r="AF2222" s="4">
        <v>0</v>
      </c>
      <c r="AG2222" s="7">
        <f t="shared" si="323"/>
        <v>4159.7000000000044</v>
      </c>
      <c r="AH2222" s="9"/>
      <c r="AI2222" s="1" t="e">
        <v>#N/A</v>
      </c>
    </row>
    <row r="2223" spans="1:35" hidden="1" x14ac:dyDescent="0.3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3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3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3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3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3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3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3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3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3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3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3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3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3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3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3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3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3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3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3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3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3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3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3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3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3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3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3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3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3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3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3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3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3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3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3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3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3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3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3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3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3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3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3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3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3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3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3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3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3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3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3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3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3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3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3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3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3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3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3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3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3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3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3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3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3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3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3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3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3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3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3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3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3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3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3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3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3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3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3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3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3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3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3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3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3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3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3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3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3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3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3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3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3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3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3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3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3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3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3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3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3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3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3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3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3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3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3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3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3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3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3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3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3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3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3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3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3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3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3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3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3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3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3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3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3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3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3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3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3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3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3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3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3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3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3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3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3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3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3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3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3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3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3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3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3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3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3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3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3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3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3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3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3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3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3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3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3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3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3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3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3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3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3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3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3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3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3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3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3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3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3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3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3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3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3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3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3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3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3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3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3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3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3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3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3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3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3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3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3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3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3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3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3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3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3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3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3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3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3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3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3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3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3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3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3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3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3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3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3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3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3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3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3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3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3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3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3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3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3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3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3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3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3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3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3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3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3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3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3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3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3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3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3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3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3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3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3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3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3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3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3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3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3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3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3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3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3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3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3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3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3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3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3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3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3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3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3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3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3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3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3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3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3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3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3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3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3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3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3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3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3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3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3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3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3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3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3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3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3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3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3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3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3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3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3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3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3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3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3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3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3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3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3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3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3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3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3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3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3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3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3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3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3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3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3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3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3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3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3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3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3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3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3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3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3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3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3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3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3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3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3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3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3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3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3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3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3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3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3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3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3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3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3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3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3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3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3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3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3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3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3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3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3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3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3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3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3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3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3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3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3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3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3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3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3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3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3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3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3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3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3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3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3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3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3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3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3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3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3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3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3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3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3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3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3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3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3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3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3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3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3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3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3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3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3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3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3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3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3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3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3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3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3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3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3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3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3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3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3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3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3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3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3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3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3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3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3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3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3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3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3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3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3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3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3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3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3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3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3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3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3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3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3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3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3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3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3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3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3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3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3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3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3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3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3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3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3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3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3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3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3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3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3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3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3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3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3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3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3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3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3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3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3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3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3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3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3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3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3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3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3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3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3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3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3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3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3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3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3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3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3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3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3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3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3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3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3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3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3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3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3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3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3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3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3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3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3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3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75" hidden="1" customHeight="1" x14ac:dyDescent="0.3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3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3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3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3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3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3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3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3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3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3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3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3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3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3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3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3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3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3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3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3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3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3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3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3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3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3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3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3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3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3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3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3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3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3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3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3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3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3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3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3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3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3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3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59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3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59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3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3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:V2759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:AB2759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:AE2759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  <row r="2759" spans="1:37" x14ac:dyDescent="0.3">
      <c r="A2759" s="2" t="s">
        <v>35</v>
      </c>
      <c r="B2759" s="10" t="s">
        <v>36</v>
      </c>
      <c r="C2759" s="10" t="s">
        <v>49</v>
      </c>
      <c r="D2759" s="10" t="s">
        <v>50</v>
      </c>
      <c r="E2759" s="10" t="s">
        <v>3415</v>
      </c>
      <c r="F2759" s="10" t="s">
        <v>549</v>
      </c>
      <c r="G2759" s="10" t="s">
        <v>1375</v>
      </c>
      <c r="H2759" s="10" t="s">
        <v>1068</v>
      </c>
      <c r="I2759" s="10" t="s">
        <v>1069</v>
      </c>
      <c r="J2759" s="3" t="s">
        <v>3296</v>
      </c>
      <c r="K2759" s="3" t="s">
        <v>36</v>
      </c>
      <c r="L2759" s="10" t="s">
        <v>548</v>
      </c>
      <c r="M2759" s="10"/>
      <c r="N2759" s="10" t="s">
        <v>418</v>
      </c>
      <c r="O2759" s="10" t="s">
        <v>43</v>
      </c>
      <c r="P2759" s="17">
        <v>0</v>
      </c>
      <c r="Q2759" s="10" t="s">
        <v>1379</v>
      </c>
      <c r="R2759" s="18"/>
      <c r="S2759" s="8">
        <v>0</v>
      </c>
      <c r="T2759" s="8">
        <v>0</v>
      </c>
      <c r="U2759" s="8">
        <v>4250.7</v>
      </c>
      <c r="V2759" s="23">
        <f t="shared" si="415"/>
        <v>-4250.7</v>
      </c>
      <c r="W2759" s="23">
        <f t="shared" ref="W2759" si="419">IF(O2759="折扣",U2759*P2759,IF(O2759="返现",U2759,U2759/(1+P2759)))</f>
        <v>4250.7</v>
      </c>
      <c r="X2759" s="7">
        <f t="shared" si="412"/>
        <v>1704.7208992179535</v>
      </c>
      <c r="Y2759" s="17">
        <v>0</v>
      </c>
      <c r="Z2759" s="6">
        <v>0</v>
      </c>
      <c r="AA2759" s="6">
        <f t="shared" si="414"/>
        <v>4250.7</v>
      </c>
      <c r="AB2759" s="8">
        <f t="shared" si="416"/>
        <v>0</v>
      </c>
      <c r="AC2759" s="8">
        <f t="shared" ref="AC2759" si="420">U2759*0.598955254612663</f>
        <v>2545.9791007820463</v>
      </c>
      <c r="AD2759" s="4">
        <v>0.15</v>
      </c>
      <c r="AE2759" s="7">
        <f t="shared" si="417"/>
        <v>381.89686511730696</v>
      </c>
      <c r="AF2759" s="17">
        <v>0</v>
      </c>
      <c r="AG2759" s="24">
        <f t="shared" ref="AG2759" si="421">U2759</f>
        <v>4250.7</v>
      </c>
      <c r="AI2759" s="1" t="e">
        <v>#N/A</v>
      </c>
    </row>
  </sheetData>
  <autoFilter ref="A1:AK2759">
    <filterColumn colId="4">
      <filters>
        <filter val="北京微鲤科技有限公司"/>
      </filters>
    </filterColumn>
    <filterColumn colId="5">
      <filters>
        <filter val="北京微鲤科技有限公司1"/>
        <filter val="随身云（南京）信息技术有限公司-11"/>
      </filters>
    </filterColumn>
    <filterColumn colId="7">
      <filters>
        <filter val="广东天宸网络科技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08203125" defaultRowHeight="13" x14ac:dyDescent="0.3"/>
  <cols>
    <col min="1" max="1" width="16.4140625" style="5" bestFit="1" customWidth="1"/>
    <col min="2" max="2" width="5.4140625" style="5" bestFit="1" customWidth="1"/>
    <col min="3" max="4" width="27.08203125" style="5" customWidth="1"/>
    <col min="5" max="5" width="10.08203125" style="5" bestFit="1" customWidth="1"/>
    <col min="6" max="6" width="11.33203125" style="49" bestFit="1" customWidth="1"/>
    <col min="7" max="7" width="8.08203125" style="3"/>
    <col min="8" max="8" width="13.9140625" style="50" bestFit="1" customWidth="1"/>
    <col min="9" max="9" width="15" style="50" bestFit="1" customWidth="1"/>
    <col min="10" max="10" width="7.4140625" style="51" bestFit="1" customWidth="1"/>
    <col min="11" max="11" width="11.9140625" style="50" customWidth="1"/>
    <col min="12" max="12" width="12.9140625" style="50" customWidth="1"/>
    <col min="13" max="13" width="13.6640625" style="54" bestFit="1" customWidth="1"/>
    <col min="14" max="14" width="12" style="5" customWidth="1"/>
    <col min="15" max="15" width="7.4140625" style="5" customWidth="1"/>
    <col min="16" max="16" width="6.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08203125" style="5" bestFit="1" customWidth="1"/>
    <col min="21" max="21" width="9.9140625" style="5" bestFit="1" customWidth="1"/>
    <col min="22" max="16384" width="8.08203125" style="5"/>
  </cols>
  <sheetData>
    <row r="1" spans="1:21" s="57" customFormat="1" ht="16.5" customHeight="1" thickBot="1" x14ac:dyDescent="0.35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5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68190258.6715464</v>
      </c>
      <c r="R2" s="53">
        <v>46242.660200000304</v>
      </c>
      <c r="S2" s="52">
        <f>(Q2-H2+K2)/1.06</f>
        <v>3322639.0205154563</v>
      </c>
      <c r="T2" s="52">
        <f>S2-(R2/1.06)</f>
        <v>3279013.8693833807</v>
      </c>
      <c r="U2" s="55">
        <f>IFERROR(T2/Q2,"-")</f>
        <v>4.808625063555607E-2</v>
      </c>
    </row>
    <row r="3" spans="1:21" hidden="1" x14ac:dyDescent="0.35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5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34283502.280869849</v>
      </c>
      <c r="R4" s="53">
        <v>4443.8694000000005</v>
      </c>
      <c r="S4" s="52">
        <f t="shared" si="2"/>
        <v>1425016.2651602419</v>
      </c>
      <c r="T4" s="52">
        <f t="shared" si="3"/>
        <v>1420823.9355376004</v>
      </c>
      <c r="U4" s="55">
        <f t="shared" si="4"/>
        <v>4.1443371913913778E-2</v>
      </c>
    </row>
    <row r="5" spans="1:21" hidden="1" x14ac:dyDescent="0.35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5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5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5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5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5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5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13120810.047280591</v>
      </c>
      <c r="R11" s="53">
        <v>0</v>
      </c>
      <c r="S11" s="52">
        <f t="shared" ref="S11:S12" si="6">(Q11-H11+K11)/1.06</f>
        <v>1593872.7235467837</v>
      </c>
      <c r="T11" s="52">
        <f t="shared" si="3"/>
        <v>1593872.7235467837</v>
      </c>
      <c r="U11" s="55">
        <f t="shared" si="4"/>
        <v>0.12147670134719529</v>
      </c>
    </row>
    <row r="12" spans="1:21" hidden="1" x14ac:dyDescent="0.35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5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5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5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5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5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>
        <v>0</v>
      </c>
      <c r="S17" s="52">
        <f t="shared" ref="S17:S35" si="8">(Q17-H17+K17)/1.06</f>
        <v>1159610.226345076</v>
      </c>
      <c r="T17" s="52">
        <f t="shared" si="3"/>
        <v>1159610.226345076</v>
      </c>
      <c r="U17" s="55">
        <f t="shared" si="4"/>
        <v>0.53872185639699877</v>
      </c>
    </row>
    <row r="18" spans="1:21" hidden="1" x14ac:dyDescent="0.35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5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5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>
        <v>0</v>
      </c>
      <c r="S20" s="52">
        <f t="shared" si="8"/>
        <v>1504752.1292702602</v>
      </c>
      <c r="T20" s="52">
        <f t="shared" si="3"/>
        <v>1504752.1292702602</v>
      </c>
      <c r="U20" s="55">
        <f t="shared" si="4"/>
        <v>0.73655965016489777</v>
      </c>
    </row>
    <row r="21" spans="1:21" hidden="1" x14ac:dyDescent="0.35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60763827.729915693</v>
      </c>
      <c r="R21" s="53">
        <v>5226.6304220000002</v>
      </c>
      <c r="S21" s="52">
        <f t="shared" si="8"/>
        <v>26933875.017597076</v>
      </c>
      <c r="T21" s="52">
        <f t="shared" si="3"/>
        <v>26928944.234180093</v>
      </c>
      <c r="U21" s="55">
        <f t="shared" si="4"/>
        <v>0.4431739283093622</v>
      </c>
    </row>
    <row r="22" spans="1:21" hidden="1" x14ac:dyDescent="0.35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>
        <v>0</v>
      </c>
      <c r="S22" s="52">
        <f t="shared" si="8"/>
        <v>4817945.8345604781</v>
      </c>
      <c r="T22" s="52">
        <f t="shared" si="3"/>
        <v>4817945.8345604781</v>
      </c>
      <c r="U22" s="55">
        <f t="shared" si="4"/>
        <v>0.51686042305522117</v>
      </c>
    </row>
    <row r="23" spans="1:21" hidden="1" x14ac:dyDescent="0.35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>
        <v>0</v>
      </c>
      <c r="S23" s="52">
        <f t="shared" si="8"/>
        <v>293604.33415072807</v>
      </c>
      <c r="T23" s="52">
        <f t="shared" si="3"/>
        <v>293604.33415072807</v>
      </c>
      <c r="U23" s="55">
        <f t="shared" si="4"/>
        <v>0.48979264270340422</v>
      </c>
    </row>
    <row r="24" spans="1:21" hidden="1" x14ac:dyDescent="0.35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9712666.5487856027</v>
      </c>
      <c r="R24" s="53">
        <v>0</v>
      </c>
      <c r="S24" s="52">
        <f t="shared" si="8"/>
        <v>1227333.1305524546</v>
      </c>
      <c r="T24" s="52">
        <f t="shared" si="3"/>
        <v>1227333.1305524546</v>
      </c>
      <c r="U24" s="55">
        <f t="shared" si="4"/>
        <v>0.12636417861024077</v>
      </c>
    </row>
    <row r="25" spans="1:21" hidden="1" x14ac:dyDescent="0.35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5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82947948.700697824</v>
      </c>
      <c r="R26" s="53">
        <v>2179374.1865999997</v>
      </c>
      <c r="S26" s="52">
        <f t="shared" si="8"/>
        <v>2313019.9398092846</v>
      </c>
      <c r="T26" s="52">
        <f t="shared" si="3"/>
        <v>257006.55622437946</v>
      </c>
      <c r="U26" s="55">
        <f t="shared" si="4"/>
        <v>3.0984076188760208E-3</v>
      </c>
    </row>
    <row r="27" spans="1:21" x14ac:dyDescent="0.35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>
        <v>38220.106800000001</v>
      </c>
      <c r="S27" s="52">
        <f t="shared" si="8"/>
        <v>31902.6961774911</v>
      </c>
      <c r="T27" s="52">
        <f t="shared" si="3"/>
        <v>-4154.0083508107891</v>
      </c>
      <c r="U27" s="55">
        <f t="shared" si="4"/>
        <v>-5.9740912068043913E-3</v>
      </c>
    </row>
    <row r="28" spans="1:21" x14ac:dyDescent="0.35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5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5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130938899.8999154</v>
      </c>
      <c r="R30" s="53">
        <v>1047438.5123999998</v>
      </c>
      <c r="S30" s="52">
        <f t="shared" si="8"/>
        <v>8630683.1211465802</v>
      </c>
      <c r="T30" s="52">
        <f t="shared" si="3"/>
        <v>7642533.5811465802</v>
      </c>
      <c r="U30" s="55">
        <f t="shared" si="4"/>
        <v>5.8367174208644151E-2</v>
      </c>
    </row>
    <row r="31" spans="1:21" x14ac:dyDescent="0.35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3231602.7303074272</v>
      </c>
      <c r="R31" s="53">
        <v>17322.541799999999</v>
      </c>
      <c r="S31" s="52">
        <f t="shared" si="8"/>
        <v>119453.98095040317</v>
      </c>
      <c r="T31" s="52">
        <f t="shared" si="3"/>
        <v>103111.96038436543</v>
      </c>
      <c r="U31" s="55">
        <f t="shared" si="4"/>
        <v>3.1907375067280079E-2</v>
      </c>
    </row>
    <row r="32" spans="1:21" x14ac:dyDescent="0.35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181706426.10763109</v>
      </c>
      <c r="R32" s="53">
        <v>4451647.9716000017</v>
      </c>
      <c r="S32" s="52">
        <f t="shared" si="8"/>
        <v>5989311.3586142007</v>
      </c>
      <c r="T32" s="52">
        <f t="shared" si="3"/>
        <v>1789643.4608783498</v>
      </c>
      <c r="U32" s="55">
        <f t="shared" si="4"/>
        <v>9.8490928428600615E-3</v>
      </c>
    </row>
    <row r="33" spans="1:21" x14ac:dyDescent="0.35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159015.21271760686</v>
      </c>
      <c r="R33" s="53">
        <v>228.78839999999997</v>
      </c>
      <c r="S33" s="52">
        <f t="shared" si="8"/>
        <v>2888.5954883083627</v>
      </c>
      <c r="T33" s="52">
        <f t="shared" si="3"/>
        <v>2672.7573751008158</v>
      </c>
      <c r="U33" s="55">
        <f t="shared" si="4"/>
        <v>1.6808186647194141E-2</v>
      </c>
    </row>
    <row r="34" spans="1:21" hidden="1" x14ac:dyDescent="0.35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5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5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1312196.5418913043</v>
      </c>
      <c r="R36" s="53">
        <v>0</v>
      </c>
      <c r="S36" s="52">
        <f t="shared" ref="S36:S38" si="9">(Q36-H36+K36-L36)/1.06</f>
        <v>343918.58574651345</v>
      </c>
      <c r="T36" s="52">
        <f t="shared" si="3"/>
        <v>343918.58574651345</v>
      </c>
      <c r="U36" s="55">
        <f t="shared" si="4"/>
        <v>0.26209380589497233</v>
      </c>
    </row>
    <row r="37" spans="1:21" hidden="1" x14ac:dyDescent="0.35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5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5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5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5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5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5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5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5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5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5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5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5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5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5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5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5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5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5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5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5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5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5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5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5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5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5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3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2015-06-05T18:19:34Z</dcterms:created>
  <dcterms:modified xsi:type="dcterms:W3CDTF">2021-02-20T10:10:38Z</dcterms:modified>
</cp:coreProperties>
</file>