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W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W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W1834" i="1"/>
  <c r="Z1834" i="1" s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<sst xmlns="http://schemas.openxmlformats.org/spreadsheetml/2006/main" count="38561" uniqueCount="3325">
  <si>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</si>
  <si>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</si>
  <si>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</si>
  <si>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</si>
  <si>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</si>
  <si>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</si>
  <si>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</si>
  <si>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</si>
  <si>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</si>
  <si>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</si>
  <si>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</si>
  <si>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</si>
  <si>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</si>
  <si>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</si>
  <si>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</si>
  <si>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</si>
  <si>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</si>
  <si>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</si>
  <si>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</si>
  <si>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</si>
  <si>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</si>
  <si>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</si>
  <si>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</si>
  <si>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</si>
  <si>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</si>
  <si>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</si>
  <si>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</si>
  <si>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</si>
  <si>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</si>
  <si>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</si>
  <si>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</si>
  <si>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</si>
  <si>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</si>
  <si>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</si>
  <si>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</si>
  <si>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</si>
  <si>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</si>
  <si>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</si>
  <si>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</si>
  <si>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</si>
  <si>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</si>
  <si>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</si>
  <si>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</si>
  <si>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</si>
  <si>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</si>
  <si>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</si>
  <si>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</si>
  <si>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</si>
  <si>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</si>
  <si>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</si>
  <si>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</si>
  <si>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</si>
  <si>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</si>
  <si>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</si>
  <si>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</si>
  <si>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</si>
  <si>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</si>
  <si>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</si>
  <si>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</si>
  <si>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</si>
  <si>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</si>
  <si>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</si>
  <si>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</si>
  <si>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</si>
  <si>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</si>
  <si>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</si>
  <si>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</si>
  <si>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</si>
  <si>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</si>
  <si>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</si>
  <si>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</si>
  <si>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</si>
  <si>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</si>
  <si>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</si>
  <si>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</si>
  <si>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</si>
  <si>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</si>
  <si>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</si>
  <si>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</si>
  <si>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</si>
  <si>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</si>
  <si>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</si>
  <si>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</si>
  <si>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</si>
  <si>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</si>
  <si>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</si>
  <si>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</si>
  <si>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</si>
  <si>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</si>
  <si>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</si>
  <si>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</si>
  <si>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</si>
  <si>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</si>
  <si>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</si>
  <si>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</si>
  <si>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</si>
  <si>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</si>
  <si>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</si>
  <si>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</si>
  <si>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</si>
  <si>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</si>
  <si>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</si>
  <si>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</si>
  <si>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</si>
  <si>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</si>
  <si>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</si>
  <si>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</si>
  <si>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</si>
  <si>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</si>
  <si>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</si>
  <si>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</si>
  <si>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</si>
  <si>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</si>
  <si>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</si>
  <si>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</si>
  <si>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</si>
  <si>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</si>
  <si>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</si>
  <si>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</si>
  <si>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</si>
  <si>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</si>
  <si>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</si>
  <si>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</si>
  <si>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</si>
  <si>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</si>
  <si>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</si>
  <si>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</si>
  <si>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</si>
  <si>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</si>
  <si>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</si>
  <si>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</si>
  <si>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</si>
  <si>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</si>
  <si>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</si>
  <si>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</si>
  <si>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</si>
  <si>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</si>
  <si>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</si>
  <si>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</si>
  <si>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</si>
  <si>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</si>
  <si>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</si>
  <si>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</si>
  <si>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</si>
  <si>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</si>
  <si>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</si>
  <si>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</si>
  <si>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</si>
  <si>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</si>
  <si>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</si>
  <si>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</si>
  <si>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</si>
  <si>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</si>
  <si>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</si>
  <si>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</si>
  <si>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</si>
  <si>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</si>
  <si>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</si>
  <si>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</si>
  <si>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</si>
  <si>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</si>
  <si>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</si>
  <si>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</si>
  <si>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</si>
  <si>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</si>
  <si>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</si>
  <si>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</si>
  <si>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</si>
  <si>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</si>
  <si>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</si>
  <si>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</si>
  <si>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</si>
  <si>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</si>
  <si>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</si>
  <si>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</si>
  <si>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</si>
  <si>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</si>
  <si>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</si>
  <si>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</si>
  <si>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</si>
  <si>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</si>
  <si>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</si>
  <si>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</si>
  <si>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</si>
  <si>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</si>
  <si>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</si>
  <si>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</si>
  <si>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</si>
  <si>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</si>
  <si>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</si>
  <si>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</si>
  <si>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</si>
  <si>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</si>
  <si>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</si>
  <si>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</si>
  <si>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</si>
  <si>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</si>
  <si>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</si>
  <si>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</si>
  <si>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</si>
  <si>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</si>
  <si>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</si>
  <si>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</si>
  <si>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</si>
  <si>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</si>
  <si>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</si>
  <si>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</si>
  <si>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</si>
  <si>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</si>
  <si>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</si>
  <si>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</si>
  <si>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</si>
  <si>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</si>
  <si>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</si>
  <si>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</si>
  <si>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</si>
  <si>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</si>
  <si>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</si>
  <si>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</si>
  <si>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</si>
  <si>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</si>
  <si>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</si>
  <si>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</si>
  <si>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</si>
  <si>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</si>
  <si>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</si>
  <si>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</si>
  <si>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</si>
  <si>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</si>
  <si>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</si>
  <si>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</si>
  <si>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</si>
  <si>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</si>
  <si>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</si>
  <si>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</si>
  <si>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</si>
  <si>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</si>
  <si>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</si>
  <si>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</si>
  <si>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</si>
  <si>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</si>
  <si>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</si>
  <si>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</si>
  <si>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</si>
  <si>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</si>
  <si>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</si>
  <si>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</si>
  <si>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</si>
  <si>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</si>
  <si>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</si>
  <si>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</si>
  <si>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</si>
  <si>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</si>
  <si>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</si>
  <si>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</si>
  <si>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</si>
  <si>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</si>
  <si>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</si>
  <si>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</si>
  <si>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</si>
  <si>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</si>
  <si>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</si>
  <si>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</si>
  <si>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</si>
  <si>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</si>
  <si>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</si>
  <si>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</si>
  <si>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</si>
  <si>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</si>
  <si>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</si>
  <si>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</si>
  <si>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</si>
  <si>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</si>
  <si>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</si>
  <si>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</si>
  <si>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</si>
  <si>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</si>
  <si>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</si>
  <si>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</si>
  <si>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</si>
  <si>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</si>
  <si>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</si>
  <si>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</si>
  <si>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</si>
  <si>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</si>
  <si>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</si>
  <si>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</si>
  <si>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</si>
  <si>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</si>
  <si>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</si>
  <si>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</si>
  <si>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</si>
  <si>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</si>
  <si>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</si>
  <si>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</si>
  <si>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</si>
  <si>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</si>
  <si>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</si>
  <si>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</si>
  <si>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</si>
  <si>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</si>
  <si>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</si>
  <si>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</si>
  <si>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</si>
  <si>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</si>
  <si>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</si>
  <si>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</si>
  <si>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</si>
  <si>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</si>
  <si>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</si>
  <si>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</si>
  <si>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</si>
  <si>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</si>
  <si>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</si>
  <si>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</si>
  <si>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</si>
  <si>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</si>
  <si>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</si>
  <si>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</si>
  <si>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</si>
  <si>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</si>
  <si>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</si>
  <si>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</si>
  <si>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</si>
  <si>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</si>
  <si>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</si>
  <si>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</si>
  <si>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</si>
  <si>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</si>
  <si>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</si>
  <si>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</si>
  <si>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</si>
  <si>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</si>
  <si>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</si>
  <si>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</si>
  <si>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</si>
  <si>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</si>
  <si>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</si>
  <si>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</si>
  <si>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</si>
  <si>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</si>
  <si>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</si>
  <si>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</si>
  <si>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</si>
  <si>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</si>
  <si>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</si>
  <si>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</si>
  <si>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</si>
  <si>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</si>
  <si>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</si>
  <si>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</si>
  <si>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</si>
  <si>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</si>
  <si>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</si>
  <si>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</si>
  <si>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</si>
  <si>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</si>
  <si>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</si>
  <si>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</si>
  <si>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</si>
  <si>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</si>
  <si>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</si>
  <si>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</si>
  <si>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</si>
  <si>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</si>
  <si>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</si>
  <si>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</si>
  <si>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</si>
  <si>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</si>
  <si>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</si>
  <si>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</si>
  <si>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</si>
  <si>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</si>
  <si>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</si>
  <si>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</si>
  <si>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</si>
  <si>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</si>
  <si>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</si>
  <si>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</si>
  <si>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</si>
  <si>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</si>
  <si>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</si>
  <si>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</si>
  <si>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</si>
  <si>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</si>
  <si>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</si>
  <si>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</si>
  <si>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</si>
  <si>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</si>
  <si>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</si>
  <si>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</si>
  <si>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</si>
  <si>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</si>
  <si>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</si>
  <si>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</si>
  <si>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</si>
  <si>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</si>
  <si>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</si>
  <si>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</si>
  <si>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</si>
  <si>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</si>
  <si>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</si>
  <si>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</si>
  <si>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</si>
  <si>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</si>
  <si>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</si>
  <si>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</si>
  <si>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</si>
  <si>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</si>
  <si>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</si>
  <si>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</si>
  <si>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</si>
  <si>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</si>
  <si>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</si>
  <si>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</si>
  <si>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</si>
  <si>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</si>
  <si>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</si>
  <si>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</si>
  <si>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</si>
  <si>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</si>
  <si>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</si>
  <si>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</si>
  <si>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</si>
  <si>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</si>
  <si>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</si>
  <si>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</si>
  <si>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</si>
  <si>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</si>
  <si>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</si>
  <si>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</si>
  <si>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</si>
  <si>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</si>
  <si>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</si>
  <si>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</si>
  <si>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</si>
  <si>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</si>
  <si>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</si>
  <si>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</si>
  <si>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</si>
  <si>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</si>
  <si>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</si>
  <si>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</si>
  <si>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</si>
  <si>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</si>
  <si>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</si>
  <si>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</si>
  <si>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</si>
  <si>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</si>
  <si>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</si>
  <si>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</si>
  <si>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</si>
  <si>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</si>
  <si>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</si>
  <si>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</si>
  <si>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</si>
  <si>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</si>
  <si>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</si>
  <si>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</si>
  <si>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</si>
  <si>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</si>
  <si>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</si>
  <si>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</si>
  <si>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</si>
  <si>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</si>
  <si>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</si>
  <si>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</si>
  <si>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</si>
  <si>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</si>
  <si>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</si>
  <si>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</si>
  <si>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</si>
  <si>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</si>
  <si>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</si>
  <si>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</si>
  <si>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</si>
  <si>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</si>
  <si>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</si>
  <si>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</si>
  <si>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</si>
  <si>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</si>
  <si>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</si>
  <si>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</si>
  <si>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</si>
  <si>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</si>
  <si>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</si>
  <si>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</si>
  <si>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</si>
  <si>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</si>
  <si>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</si>
  <si>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</si>
  <si>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</si>
  <si>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</si>
  <si>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</si>
  <si>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</si>
  <si>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</si>
  <si>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</si>
  <si>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</si>
  <si>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</si>
  <si>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</si>
  <si>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</si>
  <si>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</si>
  <si>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</si>
  <si>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</si>
  <si>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</si>
  <si>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</si>
  <si>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</si>
  <si>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</si>
  <si>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</si>
  <si>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</si>
  <si>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</si>
  <si>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</si>
  <si>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</si>
  <si>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</si>
  <si>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</si>
  <si>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</si>
  <si>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</si>
  <si>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</si>
  <si>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</si>
  <si>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</si>
  <si>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</si>
  <si>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</si>
  <si>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</si>
  <si>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</si>
  <si>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</si>
  <si>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</si>
  <si>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</si>
  <si>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</si>
  <si>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</si>
  <si>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</si>
  <si>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</si>
  <si>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</si>
  <si>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</si>
  <si>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</si>
  <si>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</si>
  <si>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</si>
  <si>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</si>
  <si>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</si>
  <si>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</si>
  <si>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</si>
  <si>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</si>
  <si>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</si>
  <si>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</si>
  <si>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</si>
  <si>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</si>
  <si>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</si>
  <si>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</si>
  <si>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</si>
  <si>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</si>
  <si>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</si>
  <si>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</si>
  <si>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</si>
  <si>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</si>
  <si>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</si>
  <si>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</si>
  <si>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</si>
  <si>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</si>
  <si>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</si>
  <si>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</si>
  <si>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</si>
  <si>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</si>
  <si>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</si>
  <si>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</si>
  <si>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</si>
  <si>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</si>
  <si>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</si>
  <si>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</si>
  <si>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</si>
  <si>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</si>
  <si>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</si>
  <si>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</si>
  <si>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</si>
  <si>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</si>
  <si>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</si>
  <si>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</si>
  <si>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</si>
  <si>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</si>
  <si>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</si>
  <si>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</si>
  <si>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</si>
  <si>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</si>
  <si>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</si>
  <si>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</si>
  <si>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</si>
  <si>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</si>
  <si>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</si>
  <si>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</si>
  <si>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</si>
  <si>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</si>
  <si>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</si>
  <si>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</si>
  <si>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</si>
  <si>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</si>
  <si>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</si>
  <si>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</si>
  <si>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</si>
  <si>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</si>
  <si>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</si>
  <si>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</si>
  <si>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</si>
  <si>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</si>
  <si>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</si>
  <si>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</si>
  <si>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</si>
  <si>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</si>
  <si>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</si>
  <si>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</si>
  <si>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</si>
  <si>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</si>
  <si>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</si>
  <si>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</si>
  <si>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</si>
  <si>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</si>
  <si>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</si>
  <si>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</si>
  <si>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</si>
  <si>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</si>
  <si>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</si>
  <si>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</si>
  <si>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</si>
  <si>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</si>
  <si>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</si>
  <si>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</si>
  <si>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</si>
  <si>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</si>
  <si>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</si>
  <si>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</si>
  <si>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</si>
  <si>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</si>
  <si>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</si>
  <si>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</si>
  <si>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</si>
  <si>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</si>
  <si>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</si>
  <si>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</si>
  <si>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</si>
  <si>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</si>
  <si>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</si>
  <si>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</si>
  <si>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</si>
  <si>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</si>
  <si>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</si>
  <si>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</si>
  <si>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</si>
  <si>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</si>
  <si>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</si>
  <si>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</si>
  <si>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</si>
  <si>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</si>
  <si>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</si>
  <si>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</si>
  <si>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</si>
  <si>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</si>
  <si>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</si>
  <si>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</si>
  <si>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</si>
  <si>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</si>
  <si>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</si>
  <si>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</si>
  <si>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</si>
  <si>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</si>
  <si>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</si>
  <si>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</si>
  <si>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</si>
  <si>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</si>
  <si>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</si>
  <si>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</si>
  <si>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</si>
  <si>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</si>
  <si>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</si>
  <si>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</si>
  <si>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</si>
  <si>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</si>
  <si>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</si>
  <si>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</si>
  <si>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</si>
  <si>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</si>
  <si>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</si>
  <si>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</si>
  <si>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</si>
  <si>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</si>
  <si>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</si>
  <si>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</si>
  <si>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</si>
  <si>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</si>
  <si>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</si>
  <si>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</si>
  <si>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</si>
  <si>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</si>
  <si>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</si>
  <si>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</si>
  <si>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</si>
  <si>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</si>
  <si>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</si>
  <si>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</si>
  <si>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</si>
  <si>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</si>
  <si>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</si>
  <si>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</si>
  <si>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</si>
  <si>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</si>
  <si>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</si>
  <si>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</si>
  <si>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</si>
  <si>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</si>
  <si>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</si>
  <si>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</si>
  <si>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</si>
  <si>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</si>
  <si>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</si>
  <si>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</si>
  <si>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</si>
  <si>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</si>
  <si>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</si>
  <si>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</si>
  <si>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</si>
  <si>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</si>
  <si>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</si>
  <si>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</si>
  <si>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</si>
  <si>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</si>
  <si>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</si>
  <si>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</si>
  <si>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</si>
  <si>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</si>
  <si>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</si>
  <si>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</si>
  <si>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</si>
  <si>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</si>
  <si>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</si>
  <si>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</si>
  <si>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</si>
  <si>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</si>
  <si>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</si>
  <si>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</si>
  <si>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</si>
  <si>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</si>
  <si>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</si>
  <si>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</si>
  <si>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</si>
  <si>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</si>
  <si>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</si>
  <si>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</si>
  <si>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</si>
  <si>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</si>
  <si>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</si>
  <si>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</si>
  <si>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</si>
  <si>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</si>
  <si>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</si>
  <si>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</si>
  <si>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</si>
  <si>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</si>
  <si>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</si>
  <si>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</si>
  <si>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</si>
  <si>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</si>
  <si>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</si>
  <si>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</si>
  <si>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</si>
  <si>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</si>
  <si>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</si>
  <si>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</si>
  <si>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</si>
  <si>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</si>
  <si>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</si>
  <si>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</si>
  <si>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</si>
  <si>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</si>
  <si>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</si>
  <si>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</si>
  <si>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</si>
  <si>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</si>
  <si>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</si>
  <si>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</si>
  <si>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</si>
  <si>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</si>
  <si>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</si>
  <si>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</si>
  <si>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</si>
  <si>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</si>
  <si>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</si>
  <si>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</si>
  <si>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</si>
  <si>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</si>
  <si>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</si>
  <si>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</si>
  <si>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</si>
  <si>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</si>
  <si>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</si>
  <si>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</si>
  <si>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</si>
  <si>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</si>
  <si>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</si>
  <si>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</si>
  <si>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</si>
  <si>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</si>
  <si>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</si>
  <si>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</si>
  <si>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</si>
  <si>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</si>
  <si>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</si>
  <si>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</si>
  <si>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</si>
  <si>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</si>
  <si>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</si>
  <si>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</si>
  <si>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</si>
  <si>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</si>
  <si>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</si>
  <si>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</si>
  <si>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</si>
  <si>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</si>
  <si>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</si>
  <si>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</si>
  <si>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</si>
  <si>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</si>
  <si>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</si>
  <si>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</si>
  <si>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</si>
  <si>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</si>
  <si>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</si>
  <si>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</si>
  <si>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</si>
  <si>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</si>
  <si>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</si>
  <si>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</si>
  <si>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</si>
  <si>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</si>
  <si>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</si>
  <si>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</si>
  <si>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</si>
  <si>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</si>
  <si>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</si>
  <si>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</si>
  <si>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</si>
  <si>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</si>
  <si>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</si>
  <si>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</si>
  <si>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</si>
  <si>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</si>
  <si>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</si>
  <si>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</si>
  <si>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</si>
  <si>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</si>
  <si>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</si>
  <si>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</si>
  <si>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</si>
  <si>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</si>
  <si>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</si>
  <si>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</si>
  <si>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</si>
  <si>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</si>
  <si>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</si>
  <si>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</si>
  <si>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</si>
  <si>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</si>
  <si>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</si>
  <si>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</si>
  <si>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</si>
  <si>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</si>
  <si>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</si>
  <si>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</si>
  <si>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</si>
  <si>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</si>
  <si>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</si>
  <si>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</si>
  <si>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</si>
  <si>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</si>
  <si>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</si>
  <si>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</si>
  <si>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</si>
  <si>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</si>
  <si>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</si>
  <si>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</si>
  <si>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</si>
  <si>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</si>
  <si>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</si>
  <si>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</si>
  <si>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</si>
  <si>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</si>
  <si>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</si>
  <si>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</si>
  <si>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</si>
  <si>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</si>
  <si>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</si>
  <si>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</si>
  <si>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</si>
  <si>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</si>
  <si>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</si>
  <si>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</si>
  <si>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</si>
  <si>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</si>
  <si>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</si>
  <si>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</si>
  <si>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</si>
  <si>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</si>
  <si>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</si>
  <si>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</si>
  <si>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</si>
  <si>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</si>
  <si>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</si>
  <si>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</si>
  <si>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</si>
  <si>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</si>
  <si>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</si>
  <si>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</si>
  <si>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</si>
  <si>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</si>
  <si>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</si>
  <si>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</si>
  <si>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</si>
  <si>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</si>
  <si>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</si>
  <si>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</si>
  <si>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</si>
  <si>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</si>
  <si>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</si>
  <si>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</si>
  <si>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</si>
  <si>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</si>
  <si>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</si>
  <si>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</si>
  <si>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</si>
  <si>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</si>
  <si>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</si>
  <si>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</si>
  <si>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</si>
  <si>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</si>
  <si>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</si>
  <si>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</si>
  <si>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</si>
  <si>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</si>
  <si>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</si>
  <si>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</si>
  <si>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</si>
  <si>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</si>
  <si>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</si>
  <si>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</si>
  <si>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</si>
  <si>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</si>
  <si>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</si>
  <si>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</si>
  <si>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</si>
  <si>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</si>
  <si>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</si>
  <si>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</si>
  <si>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</si>
  <si>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</si>
  <si>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</si>
  <si>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</si>
  <si>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</si>
  <si>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</si>
  <si>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</si>
  <si>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</si>
  <si>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</si>
  <si>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</si>
  <si>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</si>
  <si>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</si>
  <si>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</si>
  <si>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</si>
  <si>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</si>
  <si>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</si>
  <si>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</si>
  <si>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</si>
  <si>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</si>
  <si>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</si>
  <si>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</si>
  <si>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</si>
  <si>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</si>
  <si>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</si>
  <si>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</si>
  <si>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</si>
  <si>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</si>
  <si>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</si>
  <si>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</si>
  <si>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</si>
  <si>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</si>
  <si>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</si>
  <si>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</si>
  <si>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</si>
  <si>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</si>
  <si>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</si>
  <si>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</si>
  <si>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</si>
  <si>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</si>
  <si>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</si>
  <si>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</si>
  <si>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</si>
  <si>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</si>
  <si>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</si>
  <si>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</si>
  <si>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</si>
  <si>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</si>
  <si>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</si>
  <si>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</si>
  <si>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</si>
  <si>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</si>
  <si>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</si>
  <si>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</si>
  <si>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</si>
  <si>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</si>
  <si>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</si>
  <si>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</si>
  <si>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</si>
  <si>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</si>
  <si>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</si>
  <si>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</si>
  <si>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</si>
  <si>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</si>
  <si>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</si>
  <si>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</si>
  <si>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</si>
  <si>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</si>
  <si>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</si>
  <si>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</si>
  <si>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</si>
  <si>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</si>
  <si>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</si>
  <si>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</si>
  <si>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</si>
  <si>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</si>
  <si>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</si>
  <si>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</si>
  <si>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</si>
  <si>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</si>
  <si>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</si>
  <si>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</si>
  <si>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</si>
  <si>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</si>
  <si>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</si>
  <si>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</si>
  <si>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</si>
  <si>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</si>
  <si>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</si>
  <si>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</si>
  <si>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</si>
  <si>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</si>
  <si>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</si>
  <si>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</si>
  <si>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</si>
  <si>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</si>
  <si>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</si>
  <si>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</si>
  <si>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</si>
  <si>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</si>
  <si>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</si>
  <si>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</si>
  <si>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</si>
  <si>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</si>
  <si>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</si>
  <si>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</si>
  <si>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</si>
  <si>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</si>
  <si>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</si>
  <si>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</si>
  <si>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</si>
  <si>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</si>
  <si>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</si>
  <si>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</si>
  <si>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</si>
  <si>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</si>
  <si>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</si>
  <si>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</si>
  <si>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</si>
  <si>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</si>
  <si>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</si>
  <si>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</si>
  <si>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</si>
  <si>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</si>
  <si>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</si>
  <si>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</si>
  <si>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</si>
  <si>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</si>
  <si>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</si>
  <si>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</si>
  <si>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</si>
  <si>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</si>
  <si>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</si>
  <si>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</si>
  <si>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</si>
  <si>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</si>
  <si>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</si>
  <si>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</si>
  <si>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</si>
  <si>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</si>
  <si>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</si>
  <si>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</si>
  <si>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</si>
  <si>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</si>
  <si>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</si>
  <si>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</si>
  <si>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</si>
  <si>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</si>
  <si>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</si>
  <si>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</si>
  <si>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</si>
  <si>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</si>
  <si>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</si>
  <si>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</si>
  <si>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</si>
  <si>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</si>
  <si>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</si>
  <si>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</si>
  <si>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</si>
  <si>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</si>
  <si>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</si>
  <si>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</si>
  <si>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</si>
  <si>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</si>
  <si>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</si>
  <si>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</si>
  <si>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</si>
  <si>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</si>
  <si>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</si>
  <si>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</si>
  <si>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</si>
  <si>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</si>
  <si>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</si>
  <si>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</si>
  <si>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</si>
  <si>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</si>
  <si>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</si>
  <si>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</si>
  <si>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</si>
  <si>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</si>
  <si>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</si>
  <si>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</si>
  <si>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</si>
  <si>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</si>
  <si>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</si>
  <si>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</si>
  <si>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</si>
  <si>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</si>
  <si>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</si>
  <si>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</si>
  <si>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</si>
  <si>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</si>
  <si>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</si>
  <si>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</si>
  <si>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</si>
  <si>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</si>
  <si>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</si>
  <si>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</si>
  <si>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</si>
  <si>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</si>
  <si>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</si>
  <si>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</si>
  <si>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</si>
  <si>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</si>
  <si>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</si>
  <si>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</si>
  <si>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</si>
  <si>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</si>
  <si>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</si>
  <si>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</si>
  <si>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</si>
  <si>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</si>
  <si>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</si>
  <si>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</si>
  <si>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</si>
  <si>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</si>
  <si>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</si>
  <si>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</si>
  <si>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</si>
  <si>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</si>
  <si>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</si>
  <si>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</si>
  <si>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</si>
  <si>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</si>
  <si>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</si>
  <si>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</si>
  <si>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</si>
  <si>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</si>
  <si>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</si>
  <si>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</si>
  <si>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</si>
  <si>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</si>
  <si>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</si>
  <si>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</si>
  <si>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</si>
  <si>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</si>
  <si>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</si>
  <si>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</si>
  <si>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</si>
  <si>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</si>
  <si>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</si>
  <si>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</si>
  <si>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</si>
  <si>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</si>
  <si>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</si>
  <si>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</si>
  <si>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</si>
  <si>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</si>
  <si>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</si>
  <si>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</si>
  <si>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</si>
  <si>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</si>
  <si>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</si>
  <si>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</si>
  <si>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</si>
  <si>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</si>
  <si>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</si>
  <si>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</si>
  <si>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</si>
  <si>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</si>
  <si>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</si>
  <si>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</si>
  <si>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</si>
  <si>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</si>
  <si>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</si>
  <si>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</si>
  <si>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</si>
  <si>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</si>
  <si>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</si>
  <si>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</si>
  <si>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</si>
  <si>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</si>
  <si>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</si>
  <si>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</si>
  <si>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</si>
  <si>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</si>
  <si>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</si>
  <si>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</si>
  <si>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</si>
  <si>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</si>
  <si>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</si>
  <si>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</si>
  <si>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</si>
  <si>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</si>
  <si>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</si>
  <si>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</si>
  <si>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</si>
  <si>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</si>
  <si>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</si>
  <si>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</si>
  <si>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</si>
  <si>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</si>
  <si>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</si>
  <si>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</si>
  <si>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</si>
  <si>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</si>
  <si>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</si>
  <si>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</si>
  <si>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</si>
  <si>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</si>
  <si>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</si>
  <si>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</si>
  <si>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</si>
  <si>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</si>
  <si>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</si>
  <si>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</si>
  <si>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</si>
  <si>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</si>
  <si>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</si>
  <si>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</si>
  <si>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</si>
  <si>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</si>
  <si>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</si>
  <si>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</si>
  <si>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</si>
  <si>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</si>
  <si>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</si>
  <si>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</si>
  <si>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</si>
  <si>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</si>
  <si>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</si>
  <si>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</si>
  <si>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</si>
  <si>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</si>
  <si>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</si>
  <si>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</si>
  <si>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</si>
  <si>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</si>
  <si>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</si>
  <si>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</si>
  <si>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</si>
  <si>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</si>
  <si>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</si>
  <si>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</si>
  <si>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</si>
  <si>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</si>
  <si>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</si>
  <si>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</si>
  <si>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</si>
  <si>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</si>
  <si>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</si>
  <si>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</si>
  <si>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</si>
  <si>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</si>
  <si>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</si>
  <si>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</si>
  <si>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</si>
  <si>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</si>
  <si>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</si>
  <si>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</si>
  <si>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</si>
  <si>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</si>
  <si>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</si>
  <si>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</si>
  <si>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</si>
  <si>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</si>
  <si>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</si>
  <si>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</si>
  <si>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</si>
  <si>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</si>
  <si>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</si>
  <si>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</si>
  <si>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</si>
  <si>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</si>
  <si>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</si>
  <si>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</si>
  <si>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</si>
  <si>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</si>
  <si>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</si>
  <si>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</si>
  <si>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</si>
  <si>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</si>
  <si>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</si>
  <si>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</si>
  <si>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</si>
  <si>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</si>
  <si>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</si>
  <si>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</si>
  <si>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</si>
  <si>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</si>
  <si>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</si>
  <si>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</si>
  <si>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</si>
  <si>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</si>
  <si>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</si>
  <si>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</si>
  <si>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</si>
  <si>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</si>
  <si>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</si>
  <si>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</si>
  <si>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</si>
  <si>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</si>
  <si>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</si>
  <si>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</si>
  <si>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</si>
  <si>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</si>
  <si>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</si>
  <si>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</si>
  <si>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</si>
  <si>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</si>
  <si>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</si>
  <si>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</si>
  <si>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</si>
  <si>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</si>
  <si>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</si>
  <si>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</si>
  <si>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</si>
  <si>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</si>
  <si>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</si>
  <si>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</si>
  <si>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</si>
  <si>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</si>
  <si>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</si>
  <si>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</si>
  <si>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</si>
  <si>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</si>
  <si>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</si>
  <si>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</si>
  <si>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</si>
  <si>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</si>
  <si>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</si>
  <si>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</si>
  <si>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</si>
  <si>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</si>
  <si>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</si>
  <si>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</si>
  <si>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</si>
  <si>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</si>
  <si>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</si>
  <si>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</si>
  <si>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</si>
  <si>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</si>
  <si>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</si>
  <si>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</si>
  <si>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</si>
  <si>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</si>
  <si>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</si>
  <si>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</si>
  <si>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</si>
  <si>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</si>
  <si>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</si>
  <si>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</si>
  <si>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</si>
  <si>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</si>
  <si>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</si>
  <si>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</si>
  <si>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</si>
  <si>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</si>
  <si>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</si>
  <si>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</si>
  <si>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</si>
  <si>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</si>
  <si>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</si>
  <si>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</si>
  <si>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</si>
  <si>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</si>
  <si>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</si>
  <si>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</si>
  <si>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</si>
  <si>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</si>
  <si>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</si>
  <si>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</si>
  <si>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</si>
  <si>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</si>
  <si>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</si>
  <si>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</si>
  <si>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</si>
  <si>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</si>
  <si>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</si>
  <si>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</si>
  <si>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</si>
  <si>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</si>
  <si>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</si>
  <si>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</si>
  <si>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</si>
  <si>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</si>
  <si>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</si>
  <si>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</si>
  <si>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</si>
  <si>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</si>
  <si>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</si>
  <si>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</si>
  <si>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</si>
  <si>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</si>
  <si>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</si>
  <si>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</si>
  <si>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</si>
  <si>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</si>
  <si>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</si>
  <si>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</si>
  <si>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</si>
  <si>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</si>
  <si>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</si>
  <si>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</si>
  <si>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</si>
  <si>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</si>
  <si>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</si>
  <si>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</si>
  <si>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</si>
  <si>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</si>
  <si>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</si>
  <si>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</si>
  <si>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</si>
  <si>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</si>
  <si>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</si>
  <si>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</si>
  <si>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</si>
  <si>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</si>
  <si>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</si>
  <si>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</si>
  <si>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</si>
  <si>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</si>
  <si>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</si>
  <si>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</si>
  <si>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</si>
  <si>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</si>
  <si>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</si>
  <si>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</si>
  <si>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</si>
  <si>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</si>
  <si>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</si>
  <si>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</si>
  <si>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</si>
  <si>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</si>
  <si>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</si>
  <si>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</si>
  <si>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</si>
  <si>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</si>
  <si>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</si>
  <si>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</si>
  <si>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</si>
  <si>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</si>
  <si>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</si>
  <si>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</si>
  <si>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</si>
  <si>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</si>
  <si>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</si>
  <si>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</si>
  <si>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</si>
  <si>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</si>
  <si>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</si>
  <si>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</si>
  <si>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</si>
  <si>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</si>
  <si>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</si>
  <si>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</si>
  <si>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</si>
  <si>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</si>
  <si>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</si>
  <si>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</si>
  <si>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</si>
  <si>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</si>
  <si>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</si>
  <si>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</si>
  <si>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</si>
  <si>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</si>
  <si>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</si>
  <si>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</si>
  <si>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</si>
  <si>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</si>
  <si>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</si>
  <si>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</si>
  <si>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</si>
  <si>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</si>
  <si>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</si>
  <si>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</si>
  <si>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</si>
  <si>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</si>
  <si>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</si>
  <si>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</si>
  <si>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</si>
  <si>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</si>
  <si>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</si>
  <si>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</si>
  <si>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</si>
  <si>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</si>
  <si>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</si>
  <si>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</si>
  <si>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</si>
  <si>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</si>
  <si>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</si>
  <si>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</si>
  <si>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</si>
  <si>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</si>
  <si>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</si>
  <si>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</si>
  <si>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</si>
  <si>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</si>
  <si>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</si>
  <si>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</si>
  <si>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</si>
  <si>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</si>
  <si>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</si>
  <si>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</si>
  <si>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</si>
  <si>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</si>
  <si>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</si>
  <si>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</si>
  <si>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</si>
  <si>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</si>
  <si>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</si>
  <si>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</si>
  <si>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</si>
  <si>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</si>
  <si>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</si>
  <si>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</si>
  <si>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</si>
  <si>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</si>
  <si>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</si>
  <si>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</si>
  <si>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</si>
  <si>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</si>
  <si>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</si>
  <si>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</si>
  <si>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</si>
  <si>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</si>
  <si>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</si>
  <si>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</si>
  <si>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</si>
  <si>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</si>
  <si>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</si>
  <si>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</si>
  <si>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</si>
  <si>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</si>
  <si>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</si>
  <si>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</si>
  <si>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</si>
  <si>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</si>
  <si>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</si>
  <si>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</si>
  <si>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</si>
  <si>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</si>
  <si>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</si>
  <si>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</si>
  <si>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</si>
  <si>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</si>
  <si>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</si>
  <si>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</si>
  <si>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</si>
  <si>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</si>
  <si>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</si>
  <si>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</si>
  <si>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</si>
  <si>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</si>
  <si>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</si>
  <si>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</si>
  <si>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</si>
  <si>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</si>
  <si>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</si>
  <si>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</si>
  <si>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</si>
  <si>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</si>
  <si>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</si>
  <si>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</si>
  <si>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</si>
  <si>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</si>
  <si>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</si>
  <si>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</si>
  <si>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</si>
  <si>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</si>
  <si>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</si>
  <si>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</si>
  <si>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</si>
  <si>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</si>
  <si>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</si>
  <si>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</si>
  <si>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</si>
  <si>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</si>
  <si>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</si>
  <si>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</si>
  <si>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</si>
  <si>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</si>
  <si>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</si>
  <si>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</si>
  <si>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</si>
  <si>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</si>
  <si>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</si>
  <si>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</si>
  <si>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</si>
  <si>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</si>
  <si>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</si>
  <si>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</si>
  <si>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</si>
  <si>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</si>
  <si>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</si>
  <si>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</si>
  <si>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</si>
  <si>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</si>
  <si>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</si>
  <si>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</si>
  <si>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</si>
  <si>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</si>
  <si>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</si>
  <si>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</si>
  <si>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</si>
  <si>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</si>
  <si>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</si>
  <si>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</si>
  <si>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</si>
  <si>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</si>
  <si>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</si>
  <si>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</si>
  <si>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</si>
  <si>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</si>
  <si>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</si>
  <si>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</si>
  <si>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</si>
  <si>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</si>
  <si>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</si>
  <si>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</si>
  <si>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</si>
  <si>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</si>
  <si>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</si>
  <si>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</si>
  <si>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</si>
  <si>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</si>
  <si>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</si>
  <si>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</si>
  <si>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</si>
  <si>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</si>
  <si>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</si>
  <si>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</si>
  <si>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</si>
  <si>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</si>
  <si>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</si>
  <si>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</si>
  <si>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</si>
  <si>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</si>
  <si>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</si>
  <si>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</si>
  <si>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</si>
  <si>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</si>
  <si>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</si>
  <si>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</si>
  <si>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</si>
  <si>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</si>
  <si>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</si>
  <si>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</si>
  <si>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</si>
  <si>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</si>
  <si>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</si>
  <si>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</si>
  <si>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</si>
  <si>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</si>
  <si>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</si>
  <si>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</si>
  <si>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</si>
  <si>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</si>
  <si>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</si>
  <si>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</si>
  <si>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</si>
  <si>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</si>
  <si>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</si>
  <si>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</si>
  <si>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</si>
  <si>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</si>
  <si>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</si>
  <si>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</si>
  <si>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</si>
  <si>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</si>
  <si>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</si>
  <si>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</si>
  <si>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</si>
  <si>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</si>
  <si>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</si>
  <si>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</si>
  <si>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</si>
  <si>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</si>
  <si>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</si>
  <si>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</si>
  <si>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</si>
  <si>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</si>
  <si>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</si>
  <si>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</si>
  <si>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</si>
  <si>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</si>
  <si>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</si>
  <si>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</si>
  <si>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</si>
  <si>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</si>
  <si>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</si>
  <si>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</si>
  <si>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</si>
  <si>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</si>
  <si>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</si>
  <si>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</si>
  <si>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</si>
  <si>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</si>
  <si>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</si>
  <si>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</si>
  <si>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</si>
  <si>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</si>
  <si>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</si>
  <si>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</si>
  <si>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</si>
  <si>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</si>
  <si>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</si>
  <si>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</si>
  <si>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</si>
  <si>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</si>
  <si>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</si>
  <si>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</si>
  <si>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</si>
  <si>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</si>
  <si>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</si>
  <si>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</si>
  <si>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</si>
  <si>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</si>
  <si>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</si>
  <si>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</si>
  <si>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</si>
  <si>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</si>
  <si>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</si>
  <si>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</si>
  <si>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</si>
  <si>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</si>
  <si>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</si>
  <si>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</si>
  <si>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</si>
  <si>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</si>
  <si>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</si>
  <si>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</si>
  <si>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</si>
  <si>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</si>
  <si>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</si>
  <si>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</si>
  <si>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</si>
  <si>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</si>
  <si>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</si>
  <si>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</si>
  <si>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</si>
  <si>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</si>
  <si>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</si>
  <si>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</si>
  <si>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</si>
  <si>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</si>
  <si>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</si>
  <si>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</si>
  <si>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</si>
  <si>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</si>
  <si>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</si>
  <si>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</si>
  <si>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</si>
  <si>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</si>
  <si>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</si>
  <si>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</si>
  <si>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</si>
  <si>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</si>
  <si>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</si>
  <si>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</si>
  <si>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</si>
  <si>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</si>
  <si>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</si>
  <si>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</si>
  <si>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</si>
  <si>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</si>
  <si>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</si>
  <si>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</si>
  <si>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</si>
  <si>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</si>
  <si>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</si>
  <si>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</si>
  <si>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</si>
  <si>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</si>
  <si>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</si>
  <si>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</si>
  <si>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</si>
  <si>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</si>
  <si>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</si>
  <si>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</si>
  <si>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</si>
  <si>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</si>
  <si>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</si>
  <si>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</si>
  <si>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</si>
  <si>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</si>
  <si>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</si>
  <si>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</si>
  <si>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</si>
  <si>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</si>
  <si>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</si>
  <si>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</si>
  <si>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</si>
  <si>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</si>
  <si>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</si>
  <si>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</si>
  <si>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</si>
  <si>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</si>
  <si>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</si>
  <si>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</si>
  <si>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</si>
  <si>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</si>
  <si>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</si>
  <si>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</si>
  <si>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</si>
  <si>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</si>
  <si>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</si>
  <si>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</si>
  <si>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</si>
  <si>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</si>
  <si>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</si>
  <si>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</si>
  <si>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</si>
  <si>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</si>
  <si>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</si>
  <si>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</si>
  <si>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</si>
  <si>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</si>
  <si>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</si>
  <si>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</si>
  <si>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</si>
  <si>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</si>
  <si>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</si>
  <si>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</si>
  <si>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</si>
  <si>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</si>
  <si>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</si>
  <si>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</si>
  <si>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</si>
  <si>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</si>
  <si>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</si>
  <si>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</si>
  <si>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</si>
  <si>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</si>
  <si>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</si>
  <si>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</si>
  <si>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</si>
  <si>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</si>
  <si>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</si>
  <si>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</si>
  <si>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</si>
  <si>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</si>
  <si>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</si>
  <si>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</si>
  <si>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</si>
  <si>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</si>
  <si>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</si>
  <si>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</si>
  <si>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</si>
  <si>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</si>
  <si>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</si>
  <si>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</si>
  <si>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</si>
  <si>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</si>
  <si>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</si>
  <si>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</si>
  <si>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</si>
  <si>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</si>
  <si>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</si>
  <si>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</si>
  <si>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</si>
  <si>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</si>
  <si>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</si>
  <si>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</si>
  <si>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</si>
  <si>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</si>
  <si>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</si>
  <si>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</si>
  <si>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</si>
  <si>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</si>
  <si>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</si>
  <si>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</si>
  <si>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</si>
  <si>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</si>
  <si>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</si>
  <si>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</si>
  <si>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</si>
  <si>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</si>
  <si>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</si>
  <si>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</si>
  <si>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</si>
  <si>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</si>
  <si>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</si>
  <si>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</si>
  <si>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</si>
  <si>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</si>
  <si>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</si>
  <si>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</si>
  <si>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</si>
  <si>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</si>
  <si>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</si>
  <si>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</si>
  <si>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</si>
  <si>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</si>
  <si>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</si>
  <si>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</si>
  <si>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</si>
  <si>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</si>
  <si>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</si>
  <si>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</si>
  <si>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</si>
  <si>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</si>
  <si>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</si>
  <si>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</si>
  <si>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</si>
  <si>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</si>
  <si>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</si>
  <si>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</si>
  <si>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</si>
  <si>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</si>
  <si>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</si>
  <si>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</si>
  <si>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</si>
  <si>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</si>
  <si>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</si>
  <si>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</si>
  <si>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</si>
  <si>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</si>
  <si>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</si>
  <si>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</si>
  <si>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</si>
  <si>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</si>
  <si>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</si>
  <si>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</si>
  <si>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</si>
  <si>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</si>
  <si>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</si>
  <si>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</si>
  <si>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</si>
  <si>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</si>
  <si>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</si>
  <si>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</si>
  <si>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</si>
  <si>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</si>
  <si>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</si>
  <si>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</si>
  <si>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</si>
  <si>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</si>
  <si>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</si>
  <si>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</si>
  <si>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</si>
  <si>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</si>
  <si>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</si>
  <si>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</si>
  <si>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</si>
  <si>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</si>
  <si>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</si>
  <si>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</si>
  <si>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</si>
  <si>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</si>
  <si>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</si>
  <si>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</si>
  <si>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</si>
  <si>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</si>
  <si>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</si>
  <si>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</si>
  <si>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</si>
  <si>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</si>
  <si>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</si>
  <si>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</si>
  <si>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</si>
  <si>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</si>
  <si>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</si>
  <si>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</si>
  <si>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</si>
  <si>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</si>
  <si>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</si>
  <si>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</si>
  <si>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</si>
  <si>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</si>
  <si>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</si>
  <si>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</si>
  <si>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</si>
  <si>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</si>
  <si>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</si>
  <si>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</si>
  <si>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</si>
  <si>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</si>
  <si>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</si>
  <si>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</si>
  <si>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</si>
  <si>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</si>
  <si>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</si>
  <si>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</si>
  <si>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</si>
  <si>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</si>
  <si>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</si>
  <si>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</si>
  <si>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</si>
  <si>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</si>
  <si>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</si>
  <si>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</si>
  <si>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</si>
  <si>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</si>
  <si>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</si>
  <si>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</si>
  <si>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</si>
  <si>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</si>
  <si>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</si>
  <si>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</si>
  <si>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</si>
  <si>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</si>
  <si>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</si>
  <si>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</si>
  <si>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</si>
  <si>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</si>
  <si>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</si>
  <si>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</si>
  <si>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</si>
  <si>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</si>
  <si>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</si>
  <si>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</si>
  <si>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</si>
  <si>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</si>
  <si>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</si>
  <si>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</si>
  <si>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</si>
  <si>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</si>
  <si>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</si>
  <si>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</si>
  <si>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</si>
  <si>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</si>
  <si>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</si>
  <si>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</si>
  <si>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</si>
  <si>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</si>
  <si>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</si>
  <si>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</si>
  <si>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</si>
  <si>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</si>
  <si>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</si>
  <si>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</si>
  <si>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</si>
  <si>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</si>
  <si>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</si>
  <si>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</si>
  <si>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</si>
  <si>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</si>
  <si>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</si>
  <si>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</si>
  <si>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</si>
  <si>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</si>
  <si>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</si>
  <si>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</si>
  <si>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</si>
  <si>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</si>
  <si>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</si>
  <si>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</si>
  <si>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</si>
  <si>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</si>
  <si>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</si>
  <si>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</si>
  <si>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</si>
  <si>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</si>
  <si>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</si>
  <si>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</si>
  <si>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</si>
  <si>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</si>
  <si>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</si>
  <si>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</si>
  <si>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</si>
  <si>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</si>
  <si>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</si>
  <si>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</si>
  <si>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</si>
  <si>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</si>
  <si>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</si>
  <si>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</si>
  <si>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</si>
  <si>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</si>
  <si>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</si>
  <si>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</si>
  <si>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</si>
  <si>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</si>
  <si>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</si>
  <si>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</si>
  <si>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</si>
  <si>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</si>
  <si>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</si>
  <si>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</si>
  <si>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</si>
  <si>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</si>
  <si>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</si>
  <si>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</si>
  <si>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</si>
  <si>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</si>
  <si>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</si>
  <si>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</si>
  <si>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</si>
  <si>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</si>
  <si>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</si>
  <si>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</si>
  <si>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</si>
  <si>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</si>
  <si>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</si>
  <si>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</si>
  <si>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</si>
  <si>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</si>
  <si>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</si>
  <si>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</si>
  <si>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</si>
  <si>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</si>
  <si>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</si>
  <si>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</si>
  <si>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</si>
  <si>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</si>
  <si>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</si>
  <si>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</si>
  <si>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</si>
  <si>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</si>
  <si>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</si>
  <si>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</si>
  <si>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</si>
  <si>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</si>
  <si>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</si>
  <si>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</si>
  <si>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</si>
  <si>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</si>
  <si>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</si>
  <si>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</si>
  <si>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</si>
  <si>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</si>
  <si>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</si>
  <si>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</si>
  <si>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</si>
  <si>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</si>
  <si>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</si>
  <si>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</si>
  <si>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</si>
  <si>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</si>
  <si>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</si>
  <si>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</si>
  <si>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</si>
  <si>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</si>
  <si>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</si>
  <si>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</si>
  <si>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</si>
  <si>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</si>
  <si>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</si>
  <si>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</si>
  <si>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</si>
  <si>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</si>
  <si>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</si>
  <si>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</si>
  <si>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</si>
  <si>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</si>
  <si>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</si>
  <si>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</si>
  <si>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</si>
  <si>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</si>
  <si>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</si>
  <si>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</si>
  <si>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</si>
  <si>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</si>
  <si>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</si>
  <si>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</si>
  <si>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</si>
  <si>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</si>
  <si>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</si>
  <si>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</si>
  <si>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</si>
  <si>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</si>
  <si>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</si>
  <si>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</si>
  <si>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</si>
  <si>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</si>
  <si>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</si>
  <si>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</si>
  <si>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</si>
  <si>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</si>
  <si>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</si>
  <si>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</si>
  <si>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</si>
  <si>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</si>
  <si>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</si>
  <si>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</si>
  <si>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</si>
  <si>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</si>
  <si>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</si>
  <si>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</si>
  <si>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</si>
  <si>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</si>
  <si>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</si>
  <si>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</si>
  <si>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</si>
  <si>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</si>
  <si>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</si>
  <si>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</si>
  <si>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</si>
  <si>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</si>
  <si>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</si>
  <si>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</si>
  <si>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</si>
  <si>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</si>
  <si>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</si>
  <si>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</si>
  <si>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</si>
  <si>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</si>
  <si>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</si>
  <si>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</si>
  <si>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</si>
  <si>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</si>
  <si>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</si>
  <si>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</si>
  <si>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</si>
  <si>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</si>
  <si>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</si>
  <si>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</si>
  <si>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</si>
  <si>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</si>
  <si>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</si>
  <si>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</si>
  <si>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</si>
  <si>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</si>
  <si>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</si>
  <si>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</si>
  <si>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</si>
  <si>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</si>
  <si>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</si>
  <si>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</si>
  <si>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</si>
  <si>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</si>
  <si>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</si>
  <si>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</si>
  <si>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</si>
  <si>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</si>
  <si>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</si>
  <si>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</si>
  <si>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</si>
  <si>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</si>
  <si>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</si>
  <si>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</si>
  <si>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</si>
  <si>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</si>
  <si>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</si>
  <si>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</si>
  <si>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</si>
  <si>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</si>
  <si>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</si>
  <si>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</si>
  <si>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</si>
  <si>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</si>
  <si>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</si>
  <si>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</si>
  <si>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</si>
  <si>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</si>
  <si>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</si>
  <si>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</si>
  <si>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</si>
  <si>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</si>
  <si>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</si>
  <si>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</si>
  <si>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</si>
  <si>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</si>
  <si>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</si>
  <si>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</si>
  <si>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</si>
  <si>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</si>
  <si>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</si>
  <si>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</si>
  <si>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</si>
  <si>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</si>
  <si>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</si>
  <si>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</si>
  <si>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</si>
  <si>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</si>
  <si>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</si>
  <si>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</si>
  <si>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</si>
  <si>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</si>
  <si>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</si>
  <si>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</si>
  <si>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</si>
  <si>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</si>
  <si>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</si>
  <si>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</si>
  <si>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</si>
  <si>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</si>
  <si>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</si>
  <si>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</si>
  <si>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</si>
  <si>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</si>
  <si>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</si>
  <si>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</si>
  <si>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</si>
  <si>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</si>
  <si>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</si>
  <si>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</si>
  <si>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</si>
  <si>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</si>
  <si>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</si>
  <si>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</si>
  <si>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</si>
  <si>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</si>
  <si>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</si>
  <si>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</si>
  <si>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</si>
  <si>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</si>
  <si>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</si>
  <si>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</si>
  <si>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</si>
  <si>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</si>
  <si>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</si>
  <si>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</si>
  <si>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</si>
  <si>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</si>
  <si>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</si>
  <si>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</si>
  <si>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</si>
  <si>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</si>
  <si>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</si>
  <si>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</si>
  <si>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</si>
  <si>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</si>
  <si>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</si>
  <si>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</si>
  <si>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</si>
  <si>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</si>
  <si>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</si>
  <si>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</si>
  <si>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</si>
  <si>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</si>
  <si>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</si>
  <si>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</si>
  <si>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</si>
  <si>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</si>
  <si>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</si>
  <si>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</si>
  <si>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</si>
  <si>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</si>
  <si>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</si>
  <si>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</si>
  <si>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</si>
  <si>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</si>
  <si>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</si>
  <si>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</si>
  <si>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</si>
  <si>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</si>
  <si>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</si>
  <si>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</si>
  <si>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</si>
  <si>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</si>
  <si>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</si>
  <si>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</si>
  <si>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</si>
  <si>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</si>
  <si>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</si>
  <si>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</si>
  <si>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</si>
  <si>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</si>
  <si>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</si>
  <si>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</si>
  <si>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</si>
  <si>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</si>
  <si>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</si>
  <si>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</si>
  <si>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</si>
  <si>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</si>
  <si>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</si>
  <si>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</si>
  <si>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</si>
  <si>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</si>
  <si>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</si>
  <si>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</si>
  <si>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</si>
  <si>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</si>
  <si>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</si>
  <si>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</si>
  <si>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</si>
  <si>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</si>
  <si>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</si>
  <si>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</si>
  <si>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</si>
  <si>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</si>
  <si>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</si>
  <si>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</si>
  <si>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</si>
  <si>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</si>
  <si>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</si>
  <si>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</si>
  <si>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</si>
  <si>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</si>
  <si>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</si>
  <si>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</si>
  <si>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</si>
  <si>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</si>
  <si>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</si>
  <si>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</si>
  <si>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</si>
  <si>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</si>
  <si>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</si>
  <si>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</si>
  <si>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</si>
  <si>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</si>
  <si>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</si>
  <si>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</si>
  <si>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</si>
  <si>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</si>
  <si>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</si>
  <si>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</si>
  <si>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</si>
  <si>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</si>
  <si>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</si>
  <si>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</si>
  <si>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</si>
  <si>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</si>
  <si>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</si>
  <si>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</si>
  <si>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</si>
  <si>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</si>
  <si>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</si>
  <si>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</si>
  <si>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</si>
  <si>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</si>
  <si>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</si>
  <si>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</si>
  <si>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</si>
  <si>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</si>
  <si>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</si>
  <si>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</si>
  <si>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</si>
  <si>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</si>
  <si>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</si>
  <si>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</si>
  <si>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</si>
  <si>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</si>
  <si>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</si>
  <si>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</si>
  <si>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</si>
  <si>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</si>
  <si>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</si>
  <si>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</si>
  <si>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</si>
  <si>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</si>
  <si>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</si>
  <si>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</si>
  <si>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</si>
  <si>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</si>
  <si>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</si>
  <si>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</si>
  <si>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</si>
  <si>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</si>
  <si>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</si>
  <si>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</si>
  <si>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</si>
  <si>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</si>
  <si>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</si>
  <si>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</si>
  <si>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</si>
  <si>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</si>
  <si>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</si>
  <si>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</si>
  <si>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</si>
  <si>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</si>
  <si>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</si>
  <si>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</si>
  <si>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</si>
  <si>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</si>
  <si>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</si>
  <si>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</si>
  <si>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</si>
  <si>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</si>
  <si>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</si>
  <si>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</si>
  <si>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</si>
  <si>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</si>
  <si>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</si>
  <si>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</si>
  <si>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</si>
  <si>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</si>
  <si>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</si>
  <si>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</si>
  <si>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</si>
  <si>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</si>
  <si>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</si>
  <si>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</si>
  <si>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</si>
  <si>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</si>
  <si>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</si>
  <si>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</si>
  <si>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</si>
  <si>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</si>
  <si>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</si>
  <si>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</si>
  <si>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</si>
  <si>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</si>
  <si>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</si>
  <si>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</si>
  <si>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</si>
  <si>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</si>
  <si>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</si>
  <si>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</si>
  <si>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</si>
  <si>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</si>
  <si>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</si>
  <si>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</si>
  <si>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</si>
  <si>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</si>
  <si>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</si>
  <si>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</si>
  <si>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</si>
  <si>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</si>
  <si>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</si>
  <si>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</si>
  <si>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</si>
  <si>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</si>
  <si>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</si>
  <si>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</si>
  <si>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</si>
  <si>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</si>
  <si>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</si>
  <si>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</si>
  <si>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</si>
  <si>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</si>
  <si>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</si>
  <si>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</si>
  <si>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</si>
  <si>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</si>
  <si>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</si>
  <si>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</si>
  <si>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</si>
  <si>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</si>
  <si>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</si>
  <si>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</si>
  <si>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</si>
  <si>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</si>
  <si>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</si>
  <si>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</si>
  <si>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</si>
  <si>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</si>
  <si>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</si>
  <si>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</si>
  <si>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</si>
  <si>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</si>
  <si>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</si>
  <si>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</si>
  <si>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</si>
  <si>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</si>
  <si>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</si>
  <si>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</si>
  <si>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</si>
  <si>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</si>
  <si>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</si>
  <si>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</si>
  <si>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</si>
  <si>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</si>
  <si>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</si>
  <si>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</si>
  <si>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</si>
  <si>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</si>
  <si>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</si>
  <si>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</si>
  <si>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</si>
  <si>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</si>
  <si>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</si>
  <si>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</si>
  <si>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</si>
  <si>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</si>
  <si>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</si>
  <si>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</si>
  <si>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</si>
  <si>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</si>
  <si>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</si>
  <si>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</si>
  <si>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</si>
  <si>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</si>
  <si>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</si>
  <si>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</si>
  <si>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</si>
  <si>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</si>
  <si>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</si>
  <si>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</si>
  <si>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</si>
  <si>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</si>
  <si>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</si>
  <si>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</si>
  <si>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</si>
  <si>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</si>
  <si>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</si>
  <si>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</si>
  <si>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</si>
  <si>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</si>
  <si>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</si>
  <si>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</si>
  <si>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</si>
  <si>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</si>
  <si>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</si>
  <si>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</si>
  <si>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</si>
  <si>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</si>
  <si>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</si>
  <si>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</si>
  <si>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</si>
  <si>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</si>
  <si>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</si>
  <si>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</si>
  <si>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</si>
  <si>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</si>
  <si>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</si>
  <si>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</si>
  <si>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</si>
  <si>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</si>
  <si>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</si>
  <si>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</si>
  <si>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</si>
  <si>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</si>
  <si>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</si>
  <si>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</si>
  <si>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</si>
  <si>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</si>
  <si>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</si>
  <si>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</si>
  <si>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</si>
  <si>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</si>
  <si>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</si>
  <si>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</si>
  <si>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</si>
  <si>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</si>
  <si>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</si>
  <si>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</si>
  <si>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</si>
  <si>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</si>
  <si>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</si>
  <si>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</si>
  <si>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</si>
  <si>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</si>
  <si>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</si>
  <si>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</si>
  <si>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</si>
  <si>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</si>
  <si>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</si>
  <si>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</si>
  <si>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</si>
  <si>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</si>
  <si>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</si>
  <si>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</si>
  <si>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</si>
  <si>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</si>
  <si>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</si>
  <si>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</si>
  <si>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</si>
  <si>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</si>
  <si>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</si>
  <si>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</si>
  <si>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</si>
  <si>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</si>
  <si>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</si>
  <si>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</si>
  <si>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</si>
  <si>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</si>
  <si>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</si>
  <si>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</si>
  <si>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</si>
  <si>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</si>
  <si>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</si>
  <si>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</si>
  <si>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</si>
  <si>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</si>
  <si>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</si>
  <si>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</si>
  <si>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</si>
  <si>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</si>
  <si>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</si>
  <si>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</si>
  <si>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</si>
  <si>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</si>
  <si>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</si>
  <si>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</si>
  <si>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</si>
  <si>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</si>
  <si>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</si>
  <si>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</si>
  <si>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</si>
  <si>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</si>
  <si>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</si>
  <si>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</si>
  <si>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</si>
  <si>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</si>
  <si>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</si>
  <si>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</si>
  <si>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</si>
  <si>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</si>
  <si>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</si>
  <si>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</si>
  <si>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</si>
  <si>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</si>
  <si>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</si>
  <si>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</si>
  <si>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</si>
  <si>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</si>
  <si>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</si>
  <si>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</si>
  <si>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</si>
  <si>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</si>
  <si>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</si>
  <si>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</si>
  <si>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</si>
  <si>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</si>
  <si>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</si>
  <si>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</si>
  <si>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</si>
  <si>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</si>
  <si>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</si>
  <si>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</si>
  <si>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</si>
  <si>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</si>
  <si>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</si>
  <si>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</si>
  <si>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</si>
  <si>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</si>
  <si>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</si>
  <si>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</si>
  <si>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</si>
  <si>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</si>
  <si>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</si>
  <si>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</si>
  <si>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</si>
  <si>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</si>
  <si>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</si>
  <si>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</si>
  <si>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</si>
  <si>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</si>
  <si>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</si>
  <si>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</si>
  <si>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</si>
  <si>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</si>
  <si>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</si>
  <si>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</si>
  <si>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</si>
  <si>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</si>
  <si>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</si>
  <si>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</si>
  <si>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</si>
  <si>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</si>
  <si>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</si>
  <si>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</si>
  <si>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</si>
  <si>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</si>
  <si>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</si>
  <si>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</si>
  <si>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</si>
  <si>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</si>
  <si>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</si>
  <si>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</si>
  <si>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</si>
  <si>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</si>
  <si>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</si>
  <si>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</si>
  <si>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</si>
  <si>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</si>
  <si>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</si>
  <si>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</si>
  <si>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</si>
  <si>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</si>
  <si>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</si>
  <si>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</si>
  <si>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</si>
  <si>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</si>
  <si>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</si>
  <si>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</si>
  <si>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</si>
  <si>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</si>
  <si>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</si>
  <si>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</si>
  <si>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</si>
  <si>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</si>
  <si>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</si>
  <si>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</si>
  <si>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</si>
  <si>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</si>
  <si>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</si>
  <si>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</si>
  <si>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</si>
  <si>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</si>
  <si>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</si>
  <si>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</si>
  <si>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</si>
  <si>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</si>
  <si>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</si>
  <si>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</si>
  <si>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</si>
  <si>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</si>
  <si>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</si>
  <si>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</si>
  <si>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</si>
  <si>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</si>
  <si>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</si>
  <si>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</si>
  <si>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</si>
  <si>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</si>
  <si>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</si>
  <si>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</si>
  <si>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</si>
  <si>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</si>
  <si>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</si>
  <si>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</si>
  <si>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</si>
  <si>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</si>
  <si>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</si>
  <si>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</si>
  <si>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</si>
  <si>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</si>
  <si>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</si>
  <si>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</si>
  <si>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</si>
  <si>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</si>
  <si>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</si>
  <si>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</si>
  <si>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</si>
  <si>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</si>
  <si>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</si>
  <si>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</si>
  <si>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</si>
  <si>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</si>
  <si>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</si>
  <si>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</si>
  <si>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</si>
  <si>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</si>
  <si>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</si>
  <si>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</si>
  <si>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</si>
  <si>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</si>
  <si>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</si>
  <si>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</si>
  <si>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</si>
  <si>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</si>
  <si>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</si>
  <si>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</si>
  <si>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</si>
  <si>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</si>
  <si>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</si>
  <si>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</si>
  <si>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</si>
  <si>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</si>
  <si>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</si>
  <si>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</si>
  <si>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</si>
  <si>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</si>
  <si>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</si>
  <si>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</si>
  <si>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</si>
  <si>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</si>
  <si>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</si>
  <si>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</si>
  <si>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</si>
  <si>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</si>
  <si>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</si>
  <si>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</si>
  <si>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</si>
  <si>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</si>
  <si>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</si>
  <si>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</si>
  <si>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</si>
  <si>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</si>
  <si>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</si>
  <si>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</si>
  <si>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</si>
  <si>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</si>
  <si>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</si>
  <si>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</si>
  <si>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</si>
  <si>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</si>
  <si>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</si>
  <si>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</si>
  <si>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</si>
  <si>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</si>
  <si>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</si>
  <si>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</si>
  <si>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</si>
  <si>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</si>
  <si>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</si>
  <si>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</si>
  <si>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</si>
  <si>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</si>
  <si>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</si>
  <si>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</si>
  <si>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</si>
  <si>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</si>
  <si>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</si>
  <si>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</si>
  <si>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</si>
  <si>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</si>
  <si>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</si>
  <si>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</si>
  <si>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</si>
  <si>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</si>
  <si>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</si>
  <si>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</si>
  <si>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</si>
  <si>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</si>
  <si>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</si>
  <si>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</si>
  <si>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</si>
  <si>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</si>
  <si>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</si>
  <si>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</si>
  <si>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</si>
  <si>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</si>
  <si>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</si>
  <si>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</si>
  <si>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</si>
  <si>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</si>
  <si>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</si>
  <si>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</si>
  <si>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</si>
  <si>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</si>
  <si>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</si>
  <si>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</si>
  <si>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</si>
  <si>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</si>
  <si>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</si>
  <si>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</si>
  <si>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</si>
  <si>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</si>
  <si>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</si>
  <si>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</si>
  <si>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</si>
  <si>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</si>
  <si>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</si>
  <si>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</si>
  <si>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</si>
  <si>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</si>
  <si>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</si>
  <si>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</si>
  <si>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</si>
  <si>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</si>
  <si>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</si>
  <si>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</si>
  <si>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</si>
  <si>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</si>
  <si>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</si>
  <si>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</si>
  <si>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</si>
  <si>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</si>
  <si>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</si>
  <si>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</si>
  <si>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</si>
  <si>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</si>
  <si>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</si>
  <si>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</si>
  <si>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</si>
  <si>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</si>
  <si>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</si>
  <si>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</si>
  <si>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</si>
  <si>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</si>
  <si>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</si>
  <si>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</si>
  <si>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</si>
  <si>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</si>
  <si>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</si>
  <si>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</si>
  <si>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</si>
  <si>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</si>
  <si>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</si>
  <si>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</si>
  <si>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</si>
  <si>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</si>
  <si>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</si>
  <si>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</si>
  <si>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</si>
  <si>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</si>
  <si>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</si>
  <si>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</si>
  <si>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</si>
  <si>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</si>
  <si>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</si>
  <si>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</si>
  <si>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</si>
  <si>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</si>
  <si>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</si>
  <si>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</si>
  <si>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</si>
  <si>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</si>
  <si>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</si>
  <si>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</si>
  <si>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</si>
  <si>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</si>
  <si>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</si>
  <si>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</si>
  <si>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</si>
  <si>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</si>
  <si>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</si>
  <si>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</si>
  <si>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</si>
  <si>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</si>
  <si>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</si>
  <si>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</si>
  <si>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</si>
  <si>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</si>
  <si>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</si>
  <si>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</si>
  <si>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</si>
  <si>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</si>
  <si>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</si>
  <si>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</si>
  <si>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</si>
  <si>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</si>
  <si>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</si>
  <si>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</si>
  <si>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</si>
  <si>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</si>
  <si>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</si>
  <si>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</si>
  <si>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</si>
  <si>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</si>
  <si>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</si>
  <si>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</si>
  <si>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</si>
  <si>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</si>
  <si>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</si>
  <si>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</si>
  <si>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</si>
  <si>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</si>
  <si>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</si>
  <si>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</si>
  <si>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</si>
  <si>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</si>
  <si>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</si>
  <si>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</si>
  <si>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</si>
  <si>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</si>
  <si>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</si>
  <si>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</si>
  <si>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</si>
  <si>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</si>
  <si>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</si>
  <si>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</si>
  <si>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</si>
  <si>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</si>
  <si>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</si>
  <si>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</si>
  <si>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</si>
  <si>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</si>
  <si>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</si>
  <si>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</si>
  <si>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</si>
  <si>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</si>
  <si>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</si>
  <si>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</si>
  <si>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</si>
  <si>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</si>
  <si>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</si>
  <si>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</si>
  <si>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</si>
  <si>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</si>
  <si>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</si>
  <si>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</si>
  <si>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</si>
  <si>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</si>
  <si>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</si>
  <si>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</si>
  <si>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</si>
  <si>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</si>
  <si>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</si>
  <si>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</si>
  <si>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</si>
  <si>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</si>
  <si>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</si>
  <si>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</si>
  <si>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</si>
  <si>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</si>
  <si>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</si>
  <si>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</si>
  <si>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</si>
  <si>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</si>
  <si>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</si>
  <si>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</si>
  <si>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</si>
  <si>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</si>
  <si>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</si>
  <si>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</si>
  <si>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</si>
  <si>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</si>
  <si>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</si>
  <si>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</si>
  <si>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</si>
  <si>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</si>
  <si>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</si>
  <si>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</si>
  <si>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</si>
  <si>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</si>
  <si>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</si>
  <si>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</si>
  <si>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</si>
  <si>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</si>
  <si>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</si>
  <si>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</si>
  <si>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</si>
  <si>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</si>
  <si>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</si>
  <si>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</si>
  <si>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</si>
  <si>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</si>
  <si>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</si>
  <si>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</si>
  <si>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</si>
  <si>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</si>
  <si>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</si>
  <si>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</si>
  <si>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</si>
  <si>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</si>
  <si>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</si>
  <si>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</si>
  <si>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</si>
  <si>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</si>
  <si>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</si>
  <si>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</si>
  <si>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</si>
  <si>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</si>
  <si>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</si>
  <si>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</si>
  <si>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</si>
  <si>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</si>
  <si>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</si>
  <si>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</si>
  <si>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</si>
  <si>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</si>
  <si>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</si>
  <si>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</si>
  <si>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</si>
  <si>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</si>
  <si>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</si>
  <si>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</si>
  <si>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</si>
  <si>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</si>
  <si>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</si>
  <si>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</si>
  <si>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</si>
  <si>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</si>
  <si>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</si>
  <si>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</si>
  <si>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</si>
  <si>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</si>
  <si>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</si>
  <si>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</si>
  <si>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</si>
  <si>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</si>
  <si>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</si>
  <si>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</si>
  <si>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</si>
  <si>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</si>
  <si>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</si>
  <si>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</si>
  <si>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</si>
  <si>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</si>
  <si>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</si>
  <si>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</si>
  <si>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</si>
  <si>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</si>
  <si>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</si>
  <si>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</si>
  <si>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</si>
  <si>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</si>
  <si>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</si>
  <si>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</si>
  <si>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</si>
  <si>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</si>
  <si>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</si>
  <si>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</si>
  <si>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</si>
  <si>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</si>
  <si>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</si>
  <si>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</si>
  <si>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</si>
  <si>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</si>
  <si>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</si>
  <si>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</si>
  <si>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</si>
  <si>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</si>
  <si>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</si>
  <si>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</si>
  <si>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</si>
  <si>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</si>
  <si>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</si>
  <si>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</si>
  <si>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</si>
  <si>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</si>
  <si>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</si>
  <si>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</si>
  <si>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</si>
  <si>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</si>
  <si>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</si>
  <si>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</si>
  <si>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</si>
  <si>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</si>
  <si>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</si>
  <si>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</si>
  <si>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</si>
  <si>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</si>
  <si>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</si>
  <si>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</si>
  <si>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</si>
  <si>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</si>
  <si>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</si>
  <si>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</si>
  <si>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</si>
  <si>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</si>
  <si>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</si>
  <si>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</si>
  <si>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</si>
  <si>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</si>
  <si>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</si>
  <si>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</si>
  <si>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</si>
  <si>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</si>
  <si>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</si>
  <si>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</si>
  <si>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</si>
  <si>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</si>
  <si>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</si>
  <si>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</si>
  <si>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</si>
  <si>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</si>
  <si>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</si>
  <si>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</si>
  <si>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</si>
  <si>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</si>
  <si>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</si>
  <si>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</si>
  <si>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</si>
  <si>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</si>
  <si>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</si>
  <si>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</si>
  <si>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</si>
  <si>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</si>
  <si>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</si>
  <si>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</si>
  <si>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</si>
  <si>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</si>
  <si>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</si>
  <si>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</si>
  <si>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</si>
  <si>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</si>
  <si>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charset val="134"/>
      </rPr>
      <t>C</t>
    </r>
    <r>
      <rPr>
        <sz val="9"/>
        <color indexed="8"/>
        <rFont val="微软雅黑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</si>
  <si>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</si>
  <si>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</si>
  <si>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</si>
  <si>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</si>
  <si>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</si>
  <si>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</si>
  <si>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</si>
  <si>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</si>
  <si>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</si>
  <si>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</si>
  <si>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</si>
  <si>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</si>
  <si>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</si>
  <si>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</si>
  <si>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</si>
  <si>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</si>
  <si>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</si>
  <si>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</si>
  <si>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</si>
  <si>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</si>
  <si>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</si>
  <si>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</si>
  <si>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</si>
  <si>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</si>
  <si>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</si>
  <si>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</si>
  <si>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</si>
  <si>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</si>
  <si>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</si>
  <si>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</si>
  <si>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</si>
  <si>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</si>
  <si>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</si>
  <si>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</si>
  <si>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</si>
  <si>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</si>
  <si>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</si>
  <si>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</si>
  <si>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</si>
  <si>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</si>
  <si>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</si>
  <si>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</si>
  <si>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</si>
  <si>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</si>
  <si>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</si>
  <si>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澄迈正果网络科技有限责任公司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</si>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</sst>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11"/>
      <name val="宋体"/>
      <charset val="134"/>
      <scheme val="minor"/>
    </font>
    <font>
      <sz val="9"/>
      <color indexed="8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E19" sqref="E19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5" customWidth="1"/>
    <col min="25" max="25" width="12.5" customWidth="1"/>
    <col min="27" max="27" width="12.5" customWidth="1"/>
    <col min="29" max="31" width="0" hidden="1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43</v>
      </c>
      <c r="P103" s="24">
        <v>7.0000000000000007E-2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22321.700934579439</v>
      </c>
      <c r="X103" s="32"/>
      <c r="Y103" s="32">
        <f t="shared" si="7"/>
        <v>22321.700934579439</v>
      </c>
      <c r="Z103" s="32">
        <f t="shared" si="10"/>
        <v>1562.5190654205617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43</v>
      </c>
      <c r="P104" s="24">
        <v>0.02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306024.56862745096</v>
      </c>
      <c r="X104" s="32"/>
      <c r="Y104" s="32">
        <f t="shared" si="7"/>
        <v>306024.56862745096</v>
      </c>
      <c r="Z104" s="32">
        <f t="shared" si="10"/>
        <v>6120.4913725490333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43</v>
      </c>
      <c r="P105" s="24">
        <v>0.02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131606.81372549021</v>
      </c>
      <c r="X105" s="32"/>
      <c r="Y105" s="32">
        <f t="shared" si="7"/>
        <v>131606.81372549021</v>
      </c>
      <c r="Z105" s="32">
        <f t="shared" si="10"/>
        <v>2632.1362745098013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43</v>
      </c>
      <c r="P106" s="24">
        <v>0.02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2272.0098039215686</v>
      </c>
      <c r="X106" s="32"/>
      <c r="Y106" s="32">
        <f t="shared" si="7"/>
        <v>2272.0098039215686</v>
      </c>
      <c r="Z106" s="32">
        <f t="shared" si="10"/>
        <v>45.4401960784312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82</v>
      </c>
      <c r="P140" s="23">
        <v>0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2734.24</v>
      </c>
      <c r="X140" s="32"/>
      <c r="Y140" s="32">
        <f t="shared" si="15"/>
        <v>2734.24</v>
      </c>
      <c r="Z140" s="32">
        <f t="shared" si="17"/>
        <v>0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43</v>
      </c>
      <c r="P164" s="24">
        <v>0.03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90643.941747572811</v>
      </c>
      <c r="X164" s="32"/>
      <c r="Y164" s="32">
        <f t="shared" si="19"/>
        <v>90643.941747572811</v>
      </c>
      <c r="Z164" s="32">
        <f t="shared" si="17"/>
        <v>2719.3182524271833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43</v>
      </c>
      <c r="P215" s="24">
        <v>0.03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94721.640776698841</v>
      </c>
      <c r="X215" s="32"/>
      <c r="Y215" s="32">
        <f t="shared" si="19"/>
        <v>94721.640776698841</v>
      </c>
      <c r="Z215" s="32">
        <f t="shared" si="21"/>
        <v>2841.6492233009631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43</v>
      </c>
      <c r="P306" s="24">
        <v>0.03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166721.22330097086</v>
      </c>
      <c r="X306" s="32"/>
      <c r="Y306" s="32">
        <f t="shared" si="32"/>
        <v>166721.22330097086</v>
      </c>
      <c r="Z306" s="32">
        <f t="shared" si="28"/>
        <v>5001.6366990291281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43</v>
      </c>
      <c r="P409" s="24">
        <v>0.1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19450.072727272727</v>
      </c>
      <c r="X409" s="32"/>
      <c r="Y409" s="32">
        <f t="shared" si="41"/>
        <v>19450.072727272727</v>
      </c>
      <c r="Z409" s="32">
        <f t="shared" si="42"/>
        <v>1945.0072727272745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43</v>
      </c>
      <c r="P411" s="24">
        <v>0.15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18471.660869565218</v>
      </c>
      <c r="X411" s="32"/>
      <c r="Y411" s="32">
        <f t="shared" si="41"/>
        <v>18471.660869565218</v>
      </c>
      <c r="Z411" s="32">
        <f t="shared" si="42"/>
        <v>2770.7491304347823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43</v>
      </c>
      <c r="P412" s="24">
        <v>0.05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43</v>
      </c>
      <c r="P597" s="24">
        <v>0.03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171128.44660194175</v>
      </c>
      <c r="X597" s="32"/>
      <c r="Y597" s="32">
        <f t="shared" ref="Y597:Y629" si="65">W597+X597</f>
        <v>171128.44660194175</v>
      </c>
      <c r="Z597" s="32">
        <f t="shared" si="62"/>
        <v>5133.8533980582433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43</v>
      </c>
      <c r="P796" s="24">
        <v>0.05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23278.809523809428</v>
      </c>
      <c r="X796" s="32"/>
      <c r="Y796" s="32">
        <f t="shared" si="81"/>
        <v>23278.809523809428</v>
      </c>
      <c r="Z796" s="32">
        <f t="shared" si="82"/>
        <v>1163.9404761904734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187145.71</v>
      </c>
      <c r="T810" s="31">
        <v>1327573.29</v>
      </c>
      <c r="U810" s="32">
        <v>1135906.1100000001</v>
      </c>
      <c r="V810" s="32">
        <f t="shared" si="79"/>
        <v>378812.8899999999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659876.43000000005</v>
      </c>
      <c r="T811" s="34">
        <v>-19285.59</v>
      </c>
      <c r="U811" s="32">
        <v>414205.13</v>
      </c>
      <c r="V811" s="32">
        <f t="shared" si="79"/>
        <v>226385.71000000008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43</v>
      </c>
      <c r="P831" s="24">
        <v>0.03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87928.912621359224</v>
      </c>
      <c r="X831" s="32"/>
      <c r="Y831" s="32">
        <f t="shared" si="81"/>
        <v>87928.912621359224</v>
      </c>
      <c r="Z831" s="32">
        <f t="shared" si="82"/>
        <v>2637.8673786407744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207192.87000000101</v>
      </c>
      <c r="T856" s="31">
        <v>-207229.46</v>
      </c>
      <c r="U856" s="32">
        <v>0</v>
      </c>
      <c r="V856" s="32">
        <f t="shared" si="87"/>
        <v>-36.589999998977873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43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285298.02912621357</v>
      </c>
      <c r="X965" s="32"/>
      <c r="Y965" s="32">
        <f t="shared" si="95"/>
        <v>285298.02912621357</v>
      </c>
      <c r="Z965" s="32">
        <f t="shared" ref="Z965:Z1028" si="97">U965-W965</f>
        <v>8558.9408737863996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43</v>
      </c>
      <c r="P985" s="23">
        <v>0.03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44172.796116504855</v>
      </c>
      <c r="X985" s="32"/>
      <c r="Y985" s="32">
        <f t="shared" si="100"/>
        <v>44172.796116504855</v>
      </c>
      <c r="Z985" s="32">
        <f t="shared" si="97"/>
        <v>1325.1838834951486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21569.02</v>
      </c>
      <c r="T1038" s="31"/>
      <c r="U1038" s="45">
        <v>7723.9</v>
      </c>
      <c r="V1038" s="32">
        <f t="shared" si="108"/>
        <v>13845.12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15000</v>
      </c>
      <c r="T1039" s="31"/>
      <c r="U1039" s="45">
        <v>9357.2999999999993</v>
      </c>
      <c r="V1039" s="32">
        <f t="shared" si="108"/>
        <v>5642.7000000000007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-17100573.550000001</v>
      </c>
      <c r="T1117" s="34"/>
      <c r="U1117" s="32">
        <v>0</v>
      </c>
      <c r="V1117" s="32">
        <f t="shared" si="116"/>
        <v>-17100573.550000001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1541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1583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43</v>
      </c>
      <c r="P1159" s="24">
        <v>0.06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560571.70754716976</v>
      </c>
      <c r="X1159" s="32"/>
      <c r="Y1159" s="32">
        <f t="shared" si="118"/>
        <v>560571.70754716976</v>
      </c>
      <c r="Z1159" s="32">
        <f t="shared" si="120"/>
        <v>33634.302452830249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1587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1588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6599133.2199999997</v>
      </c>
      <c r="V1164" s="32">
        <f t="shared" si="119"/>
        <v>1909106.7800000003</v>
      </c>
      <c r="W1164" s="32">
        <f t="shared" si="117"/>
        <v>6345320.4038461531</v>
      </c>
      <c r="X1164" s="32"/>
      <c r="Y1164" s="32">
        <f t="shared" si="118"/>
        <v>6345320.4038461531</v>
      </c>
      <c r="Z1164" s="32">
        <f t="shared" si="120"/>
        <v>253812.81615384668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1589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1589</v>
      </c>
      <c r="F1166" s="20" t="s">
        <v>1589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211153.26</v>
      </c>
      <c r="T1166" s="34"/>
      <c r="U1166" s="34">
        <v>211153.26</v>
      </c>
      <c r="V1166" s="32">
        <f t="shared" si="119"/>
        <v>0</v>
      </c>
      <c r="W1166" s="32">
        <f t="shared" si="117"/>
        <v>194611.29953917052</v>
      </c>
      <c r="X1166" s="32"/>
      <c r="Y1166" s="32">
        <f t="shared" si="118"/>
        <v>194611.29953917052</v>
      </c>
      <c r="Z1166" s="32">
        <f t="shared" si="120"/>
        <v>16541.96046082949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1590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1591</v>
      </c>
      <c r="F1168" s="20" t="s">
        <v>1592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1591</v>
      </c>
      <c r="F1169" s="20" t="s">
        <v>1592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1593</v>
      </c>
      <c r="F1170" s="20" t="s">
        <v>1594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1593</v>
      </c>
      <c r="F1171" s="20" t="s">
        <v>1594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1595</v>
      </c>
      <c r="F1172" s="20" t="s">
        <v>1596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1597</v>
      </c>
      <c r="F1173" s="20" t="s">
        <v>1597</v>
      </c>
      <c r="G1173" s="20" t="s">
        <v>1597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1597</v>
      </c>
      <c r="F1174" s="20" t="s">
        <v>1597</v>
      </c>
      <c r="G1174" s="20" t="s">
        <v>1597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1597</v>
      </c>
      <c r="F1175" s="20" t="s">
        <v>1597</v>
      </c>
      <c r="G1175" s="20" t="s">
        <v>1597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1597</v>
      </c>
      <c r="F1176" s="20" t="s">
        <v>1597</v>
      </c>
      <c r="G1176" s="20" t="s">
        <v>1597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1597</v>
      </c>
      <c r="F1177" s="20" t="s">
        <v>1597</v>
      </c>
      <c r="G1177" s="20" t="s">
        <v>1597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1598</v>
      </c>
      <c r="F1178" s="20" t="s">
        <v>1599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1598</v>
      </c>
      <c r="F1179" s="20" t="s">
        <v>1598</v>
      </c>
      <c r="G1179" s="20" t="s">
        <v>1598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1600</v>
      </c>
      <c r="F1180" s="20" t="s">
        <v>1600</v>
      </c>
      <c r="G1180" s="20" t="s">
        <v>1600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1600</v>
      </c>
      <c r="F1181" s="20" t="s">
        <v>1600</v>
      </c>
      <c r="G1181" s="20" t="s">
        <v>1600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1601</v>
      </c>
      <c r="F1182" s="20" t="s">
        <v>1601</v>
      </c>
      <c r="G1182" s="20" t="s">
        <v>1601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1602</v>
      </c>
      <c r="F1186" s="20" t="s">
        <v>1602</v>
      </c>
      <c r="G1186" s="20" t="s">
        <v>1602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1603</v>
      </c>
      <c r="F1187" s="20" t="s">
        <v>1603</v>
      </c>
      <c r="G1187" s="20" t="s">
        <v>1603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1604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1603</v>
      </c>
      <c r="F1188" s="20" t="s">
        <v>1603</v>
      </c>
      <c r="G1188" s="20" t="s">
        <v>1603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1604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1603</v>
      </c>
      <c r="F1189" s="20" t="s">
        <v>1603</v>
      </c>
      <c r="G1189" s="20" t="s">
        <v>1603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1605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1603</v>
      </c>
      <c r="F1190" s="20" t="s">
        <v>1603</v>
      </c>
      <c r="G1190" s="20" t="s">
        <v>1603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1606</v>
      </c>
      <c r="F1191" s="20" t="s">
        <v>1606</v>
      </c>
      <c r="G1191" s="20" t="s">
        <v>1606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1607</v>
      </c>
      <c r="F1192" s="20" t="s">
        <v>1608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1609</v>
      </c>
      <c r="F1193" s="20" t="s">
        <v>1610</v>
      </c>
      <c r="G1193" s="20" t="s">
        <v>1609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1611</v>
      </c>
      <c r="F1194" s="20" t="s">
        <v>1611</v>
      </c>
      <c r="G1194" s="20" t="s">
        <v>1611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1612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1611</v>
      </c>
      <c r="F1195" s="20" t="s">
        <v>1611</v>
      </c>
      <c r="G1195" s="20" t="s">
        <v>1611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1612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1613</v>
      </c>
      <c r="F1196" s="20" t="s">
        <v>1613</v>
      </c>
      <c r="G1196" s="20" t="s">
        <v>1613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1614</v>
      </c>
      <c r="F1197" s="20" t="s">
        <v>1614</v>
      </c>
      <c r="G1197" s="20" t="s">
        <v>1614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1614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1615</v>
      </c>
      <c r="F1198" s="20" t="s">
        <v>1615</v>
      </c>
      <c r="G1198" s="20" t="s">
        <v>1615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1616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1615</v>
      </c>
      <c r="F1199" s="20" t="s">
        <v>1615</v>
      </c>
      <c r="G1199" s="20" t="s">
        <v>1615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1616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1615</v>
      </c>
      <c r="F1200" s="20" t="s">
        <v>1615</v>
      </c>
      <c r="G1200" s="20" t="s">
        <v>1615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1617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1615</v>
      </c>
      <c r="F1201" s="20" t="s">
        <v>1615</v>
      </c>
      <c r="G1201" s="20" t="s">
        <v>1615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1618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1615</v>
      </c>
      <c r="F1202" s="20" t="s">
        <v>1615</v>
      </c>
      <c r="G1202" s="20" t="s">
        <v>1615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1619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1615</v>
      </c>
      <c r="F1203" s="20" t="s">
        <v>1615</v>
      </c>
      <c r="G1203" s="20" t="s">
        <v>1615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1620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1615</v>
      </c>
      <c r="F1204" s="20" t="s">
        <v>1615</v>
      </c>
      <c r="G1204" s="20" t="s">
        <v>1615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1621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1615</v>
      </c>
      <c r="F1205" s="20" t="s">
        <v>1615</v>
      </c>
      <c r="G1205" s="20" t="s">
        <v>1615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1622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1615</v>
      </c>
      <c r="F1206" s="20" t="s">
        <v>1615</v>
      </c>
      <c r="G1206" s="20" t="s">
        <v>1615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1622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1615</v>
      </c>
      <c r="F1207" s="20" t="s">
        <v>1615</v>
      </c>
      <c r="G1207" s="20" t="s">
        <v>1615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1623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1615</v>
      </c>
      <c r="F1208" s="20" t="s">
        <v>1615</v>
      </c>
      <c r="G1208" s="20" t="s">
        <v>1615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1623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1615</v>
      </c>
      <c r="F1209" s="20" t="s">
        <v>1615</v>
      </c>
      <c r="G1209" s="20" t="s">
        <v>1615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1624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1615</v>
      </c>
      <c r="F1210" s="20" t="s">
        <v>1615</v>
      </c>
      <c r="G1210" s="20" t="s">
        <v>1615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1624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1615</v>
      </c>
      <c r="F1211" s="20" t="s">
        <v>1615</v>
      </c>
      <c r="G1211" s="20" t="s">
        <v>1615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1625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1615</v>
      </c>
      <c r="F1212" s="20" t="s">
        <v>1615</v>
      </c>
      <c r="G1212" s="20" t="s">
        <v>1615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1626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1615</v>
      </c>
      <c r="F1213" s="20" t="s">
        <v>1615</v>
      </c>
      <c r="G1213" s="20" t="s">
        <v>1615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1626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1615</v>
      </c>
      <c r="F1214" s="20" t="s">
        <v>1615</v>
      </c>
      <c r="G1214" s="20" t="s">
        <v>1615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1627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1615</v>
      </c>
      <c r="F1215" s="20" t="s">
        <v>1615</v>
      </c>
      <c r="G1215" s="20" t="s">
        <v>1615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1627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1615</v>
      </c>
      <c r="F1216" s="20" t="s">
        <v>1615</v>
      </c>
      <c r="G1216" s="20" t="s">
        <v>1615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1628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1615</v>
      </c>
      <c r="F1217" s="20" t="s">
        <v>1615</v>
      </c>
      <c r="G1217" s="20" t="s">
        <v>1615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1628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1615</v>
      </c>
      <c r="F1218" s="20" t="s">
        <v>1615</v>
      </c>
      <c r="G1218" s="20" t="s">
        <v>1615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1629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1615</v>
      </c>
      <c r="F1219" s="20" t="s">
        <v>1615</v>
      </c>
      <c r="G1219" s="20" t="s">
        <v>1615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1630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1615</v>
      </c>
      <c r="F1220" s="20" t="s">
        <v>1615</v>
      </c>
      <c r="G1220" s="20" t="s">
        <v>1615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1630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1615</v>
      </c>
      <c r="F1221" s="20" t="s">
        <v>1615</v>
      </c>
      <c r="G1221" s="20" t="s">
        <v>1615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1631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1615</v>
      </c>
      <c r="F1222" s="20" t="s">
        <v>1615</v>
      </c>
      <c r="G1222" s="20" t="s">
        <v>1615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1631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1615</v>
      </c>
      <c r="F1223" s="20" t="s">
        <v>1615</v>
      </c>
      <c r="G1223" s="20" t="s">
        <v>1615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1632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1615</v>
      </c>
      <c r="F1224" s="20" t="s">
        <v>1615</v>
      </c>
      <c r="G1224" s="20" t="s">
        <v>1615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1632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1615</v>
      </c>
      <c r="F1225" s="20" t="s">
        <v>1615</v>
      </c>
      <c r="G1225" s="20" t="s">
        <v>1615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1633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1634</v>
      </c>
      <c r="F1226" s="20" t="s">
        <v>1634</v>
      </c>
      <c r="G1226" s="20" t="s">
        <v>1634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1634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1635</v>
      </c>
      <c r="F1228" s="20" t="s">
        <v>1635</v>
      </c>
      <c r="G1228" s="20" t="s">
        <v>1635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1635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1636</v>
      </c>
      <c r="F1229" s="20" t="s">
        <v>1637</v>
      </c>
      <c r="G1229" s="20" t="s">
        <v>1636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1638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1639</v>
      </c>
      <c r="F1230" s="20" t="s">
        <v>1640</v>
      </c>
      <c r="G1230" s="20" t="s">
        <v>1639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1641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1642</v>
      </c>
      <c r="F1231" s="20" t="s">
        <v>1642</v>
      </c>
      <c r="G1231" s="20" t="s">
        <v>1642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1642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1643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1643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1643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1644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1645</v>
      </c>
      <c r="F1235" s="20" t="s">
        <v>1645</v>
      </c>
      <c r="G1235" s="20" t="s">
        <v>1645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1645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1646</v>
      </c>
      <c r="F1236" s="20" t="s">
        <v>1646</v>
      </c>
      <c r="G1236" s="20" t="s">
        <v>1646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1646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1647</v>
      </c>
      <c r="F1237" s="20" t="s">
        <v>1647</v>
      </c>
      <c r="G1237" s="20" t="s">
        <v>1647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1648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1649</v>
      </c>
      <c r="F1238" s="20" t="s">
        <v>1649</v>
      </c>
      <c r="G1238" s="20" t="s">
        <v>1649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1649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1649</v>
      </c>
      <c r="F1239" s="20" t="s">
        <v>1649</v>
      </c>
      <c r="G1239" s="20" t="s">
        <v>1649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1649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1649</v>
      </c>
      <c r="F1240" s="20" t="s">
        <v>1649</v>
      </c>
      <c r="G1240" s="20" t="s">
        <v>1649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1649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1650</v>
      </c>
      <c r="F1241" s="20" t="s">
        <v>1650</v>
      </c>
      <c r="G1241" s="20" t="s">
        <v>1650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1650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1651</v>
      </c>
      <c r="F1242" s="20" t="s">
        <v>1651</v>
      </c>
      <c r="G1242" s="20" t="s">
        <v>1651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1652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1653</v>
      </c>
      <c r="F1243" s="20" t="s">
        <v>1654</v>
      </c>
      <c r="G1243" s="20" t="s">
        <v>1653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1653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1653</v>
      </c>
      <c r="F1244" s="20" t="s">
        <v>1654</v>
      </c>
      <c r="G1244" s="20" t="s">
        <v>1653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1653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1655</v>
      </c>
      <c r="F1245" s="20" t="s">
        <v>1655</v>
      </c>
      <c r="G1245" s="20" t="s">
        <v>1655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1656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1657</v>
      </c>
      <c r="F1246" s="20" t="s">
        <v>1657</v>
      </c>
      <c r="G1246" s="20" t="s">
        <v>1657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1658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1659</v>
      </c>
      <c r="F1248" s="20" t="s">
        <v>1659</v>
      </c>
      <c r="G1248" s="20" t="s">
        <v>1659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1660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1661</v>
      </c>
      <c r="F1249" s="20" t="s">
        <v>1661</v>
      </c>
      <c r="G1249" s="20" t="s">
        <v>1661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1662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1661</v>
      </c>
      <c r="F1250" s="20" t="s">
        <v>1661</v>
      </c>
      <c r="G1250" s="20" t="s">
        <v>1661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1663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1664</v>
      </c>
      <c r="F1251" s="20" t="s">
        <v>1664</v>
      </c>
      <c r="G1251" s="20" t="s">
        <v>1664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1665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1666</v>
      </c>
      <c r="F1252" s="20" t="s">
        <v>1666</v>
      </c>
      <c r="G1252" s="20" t="s">
        <v>1666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1666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1666</v>
      </c>
      <c r="F1253" s="20" t="s">
        <v>1666</v>
      </c>
      <c r="G1253" s="20" t="s">
        <v>1666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1666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1667</v>
      </c>
      <c r="F1254" s="20" t="s">
        <v>1667</v>
      </c>
      <c r="G1254" s="20" t="s">
        <v>1667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1668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1667</v>
      </c>
      <c r="F1255" s="20" t="s">
        <v>1667</v>
      </c>
      <c r="G1255" s="20" t="s">
        <v>1667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1668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1669</v>
      </c>
      <c r="F1256" s="20" t="s">
        <v>1669</v>
      </c>
      <c r="G1256" s="20" t="s">
        <v>1669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1669</v>
      </c>
      <c r="F1257" s="20" t="s">
        <v>1669</v>
      </c>
      <c r="G1257" s="20" t="s">
        <v>1669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1670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1671</v>
      </c>
      <c r="F1258" s="20" t="s">
        <v>1672</v>
      </c>
      <c r="G1258" s="20" t="s">
        <v>1671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1673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1674</v>
      </c>
      <c r="F1260" s="20" t="s">
        <v>1674</v>
      </c>
      <c r="G1260" s="20" t="s">
        <v>1674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1674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1675</v>
      </c>
      <c r="F1261" s="20" t="s">
        <v>1675</v>
      </c>
      <c r="G1261" s="20" t="s">
        <v>1675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1676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1677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1675</v>
      </c>
      <c r="F1262" s="20" t="s">
        <v>1675</v>
      </c>
      <c r="G1262" s="20" t="s">
        <v>1675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1678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1677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1675</v>
      </c>
      <c r="F1263" s="20" t="s">
        <v>1675</v>
      </c>
      <c r="G1263" s="20" t="s">
        <v>1675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1679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1677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1680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1681</v>
      </c>
      <c r="F1265" s="20" t="s">
        <v>1682</v>
      </c>
      <c r="G1265" s="20" t="s">
        <v>1681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1683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1681</v>
      </c>
      <c r="F1266" s="20" t="s">
        <v>1682</v>
      </c>
      <c r="G1266" s="20" t="s">
        <v>1681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1684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1681</v>
      </c>
      <c r="F1267" s="20" t="s">
        <v>1682</v>
      </c>
      <c r="G1267" s="20" t="s">
        <v>1681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1684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1681</v>
      </c>
      <c r="F1268" s="20" t="s">
        <v>1682</v>
      </c>
      <c r="G1268" s="20" t="s">
        <v>1681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1685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1675</v>
      </c>
      <c r="F1270" s="20" t="s">
        <v>1675</v>
      </c>
      <c r="G1270" s="20" t="s">
        <v>1675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1677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1686</v>
      </c>
      <c r="F1271" s="20" t="s">
        <v>1687</v>
      </c>
      <c r="G1271" s="20" t="s">
        <v>1686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1686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1688</v>
      </c>
      <c r="F1272" s="20" t="s">
        <v>1689</v>
      </c>
      <c r="G1272" s="20" t="s">
        <v>1688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1688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1690</v>
      </c>
      <c r="F1274" s="20" t="s">
        <v>1690</v>
      </c>
      <c r="G1274" s="20" t="s">
        <v>1690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1686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1691</v>
      </c>
      <c r="F1275" s="20" t="s">
        <v>1691</v>
      </c>
      <c r="G1275" s="20" t="s">
        <v>1691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1692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1693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1694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1695</v>
      </c>
      <c r="F1279" s="20" t="s">
        <v>1695</v>
      </c>
      <c r="G1279" s="20" t="s">
        <v>1695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1693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1696</v>
      </c>
      <c r="F1280" s="20" t="s">
        <v>1696</v>
      </c>
      <c r="G1280" s="20" t="s">
        <v>1696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1697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1698</v>
      </c>
      <c r="F1281" s="20" t="s">
        <v>1699</v>
      </c>
      <c r="G1281" s="20" t="s">
        <v>1698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1700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1701</v>
      </c>
      <c r="F1286" s="20" t="s">
        <v>1701</v>
      </c>
      <c r="G1286" s="20" t="s">
        <v>1701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1702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1701</v>
      </c>
      <c r="F1287" s="20" t="s">
        <v>1701</v>
      </c>
      <c r="G1287" s="20" t="s">
        <v>1701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1702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1701</v>
      </c>
      <c r="F1288" s="20" t="s">
        <v>1701</v>
      </c>
      <c r="G1288" s="20" t="s">
        <v>1701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1702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1703</v>
      </c>
      <c r="F1289" s="20" t="s">
        <v>1703</v>
      </c>
      <c r="G1289" s="20" t="s">
        <v>1703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1703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1704</v>
      </c>
      <c r="F1290" s="20" t="s">
        <v>1704</v>
      </c>
      <c r="G1290" s="20" t="s">
        <v>1704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1705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1704</v>
      </c>
      <c r="F1291" s="20" t="s">
        <v>1704</v>
      </c>
      <c r="G1291" s="20" t="s">
        <v>1704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1705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1706</v>
      </c>
      <c r="F1296" s="20" t="s">
        <v>1706</v>
      </c>
      <c r="G1296" s="20" t="s">
        <v>1706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1706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1706</v>
      </c>
      <c r="F1297" s="20" t="s">
        <v>1706</v>
      </c>
      <c r="G1297" s="20" t="s">
        <v>1706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1707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1708</v>
      </c>
      <c r="F1298" s="20" t="s">
        <v>1708</v>
      </c>
      <c r="G1298" s="20" t="s">
        <v>1708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1708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1708</v>
      </c>
      <c r="F1299" s="20" t="s">
        <v>1708</v>
      </c>
      <c r="G1299" s="20" t="s">
        <v>1708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1709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1710</v>
      </c>
      <c r="F1300" s="20" t="s">
        <v>1710</v>
      </c>
      <c r="G1300" s="20" t="s">
        <v>1710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1711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1712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1712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1713</v>
      </c>
      <c r="F1304" s="20" t="s">
        <v>1713</v>
      </c>
      <c r="G1304" s="20" t="s">
        <v>1713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1713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1713</v>
      </c>
      <c r="F1305" s="20" t="s">
        <v>1713</v>
      </c>
      <c r="G1305" s="20" t="s">
        <v>1713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1713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1714</v>
      </c>
      <c r="F1306" s="20" t="s">
        <v>1714</v>
      </c>
      <c r="G1306" s="20" t="s">
        <v>1714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1714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1714</v>
      </c>
      <c r="F1307" s="20" t="s">
        <v>1714</v>
      </c>
      <c r="G1307" s="20" t="s">
        <v>1714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1714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1714</v>
      </c>
      <c r="F1308" s="20" t="s">
        <v>1714</v>
      </c>
      <c r="G1308" s="20" t="s">
        <v>1714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1715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1714</v>
      </c>
      <c r="F1309" s="20" t="s">
        <v>1714</v>
      </c>
      <c r="G1309" s="20" t="s">
        <v>1714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1715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1716</v>
      </c>
      <c r="F1310" s="20" t="s">
        <v>1717</v>
      </c>
      <c r="G1310" s="20" t="s">
        <v>1716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1716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1716</v>
      </c>
      <c r="F1311" s="20" t="s">
        <v>1717</v>
      </c>
      <c r="G1311" s="20" t="s">
        <v>1716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1716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1716</v>
      </c>
      <c r="F1312" s="20" t="s">
        <v>1717</v>
      </c>
      <c r="G1312" s="20" t="s">
        <v>1716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1716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1716</v>
      </c>
      <c r="F1313" s="20" t="s">
        <v>1717</v>
      </c>
      <c r="G1313" s="20" t="s">
        <v>1716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1716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1718</v>
      </c>
      <c r="F1314" s="20" t="s">
        <v>1719</v>
      </c>
      <c r="G1314" s="20" t="s">
        <v>1718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1718</v>
      </c>
      <c r="F1315" s="20" t="s">
        <v>1719</v>
      </c>
      <c r="G1315" s="20" t="s">
        <v>1718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1720</v>
      </c>
      <c r="F1316" s="20" t="s">
        <v>1721</v>
      </c>
      <c r="G1316" s="20" t="s">
        <v>1720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1720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1722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1723</v>
      </c>
      <c r="F1318" s="20" t="s">
        <v>1723</v>
      </c>
      <c r="G1318" s="20" t="s">
        <v>1723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1723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1724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1725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1725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1726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1727</v>
      </c>
      <c r="F1326" s="20" t="s">
        <v>1728</v>
      </c>
      <c r="G1326" s="20" t="s">
        <v>1727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1727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1729</v>
      </c>
      <c r="F1327" s="20" t="s">
        <v>1729</v>
      </c>
      <c r="G1327" s="20" t="s">
        <v>1729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1729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1729</v>
      </c>
      <c r="F1328" s="20" t="s">
        <v>1729</v>
      </c>
      <c r="G1328" s="20" t="s">
        <v>1729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1730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1731</v>
      </c>
      <c r="F1329" s="20" t="s">
        <v>1731</v>
      </c>
      <c r="G1329" s="20" t="s">
        <v>1731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1731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1731</v>
      </c>
      <c r="F1330" s="20" t="s">
        <v>1731</v>
      </c>
      <c r="G1330" s="20" t="s">
        <v>1731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1731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1731</v>
      </c>
      <c r="F1331" s="20" t="s">
        <v>1731</v>
      </c>
      <c r="G1331" s="20" t="s">
        <v>1731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1732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1733</v>
      </c>
      <c r="F1336" s="20" t="s">
        <v>1733</v>
      </c>
      <c r="G1336" s="20" t="s">
        <v>1733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1734</v>
      </c>
      <c r="F1340" s="20" t="s">
        <v>1734</v>
      </c>
      <c r="G1340" s="20" t="s">
        <v>1734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1735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1736</v>
      </c>
      <c r="F1342" s="20" t="s">
        <v>1736</v>
      </c>
      <c r="G1342" s="20" t="s">
        <v>1736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1736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1737</v>
      </c>
      <c r="F1343" s="20" t="s">
        <v>1738</v>
      </c>
      <c r="G1343" s="20" t="s">
        <v>1737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1739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1737</v>
      </c>
      <c r="F1344" s="20" t="s">
        <v>1738</v>
      </c>
      <c r="G1344" s="20" t="s">
        <v>1737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1739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1737</v>
      </c>
      <c r="F1345" s="20" t="s">
        <v>1738</v>
      </c>
      <c r="G1345" s="20" t="s">
        <v>1737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1740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1737</v>
      </c>
      <c r="F1346" s="20" t="s">
        <v>1738</v>
      </c>
      <c r="G1346" s="20" t="s">
        <v>1737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1740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1741</v>
      </c>
      <c r="F1347" s="20" t="s">
        <v>1741</v>
      </c>
      <c r="G1347" s="20" t="s">
        <v>1741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1741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1741</v>
      </c>
      <c r="F1348" s="20" t="s">
        <v>1741</v>
      </c>
      <c r="G1348" s="20" t="s">
        <v>1741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1741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1742</v>
      </c>
      <c r="F1349" s="20" t="s">
        <v>1742</v>
      </c>
      <c r="G1349" s="20" t="s">
        <v>1742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1742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1739</v>
      </c>
      <c r="F1350" s="20" t="s">
        <v>1743</v>
      </c>
      <c r="G1350" s="20" t="s">
        <v>1739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1744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1745</v>
      </c>
      <c r="F1351" s="20" t="s">
        <v>1745</v>
      </c>
      <c r="G1351" s="20" t="s">
        <v>1745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1746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1747</v>
      </c>
      <c r="F1352" s="20" t="s">
        <v>1747</v>
      </c>
      <c r="G1352" s="20" t="s">
        <v>1747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1748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1749</v>
      </c>
      <c r="F1353" s="20" t="s">
        <v>1750</v>
      </c>
      <c r="G1353" s="20" t="s">
        <v>1749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1749</v>
      </c>
      <c r="M1353" s="23"/>
      <c r="N1353" s="20" t="s">
        <v>42</v>
      </c>
      <c r="O1353" s="20" t="s">
        <v>43</v>
      </c>
      <c r="P1353" s="23">
        <v>0.12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5357.1428571428569</v>
      </c>
      <c r="X1353" s="32"/>
      <c r="Y1353" s="32">
        <f t="shared" si="140"/>
        <v>5357.1428571428569</v>
      </c>
      <c r="Z1353" s="32">
        <f t="shared" si="147"/>
        <v>642.85714285714312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1749</v>
      </c>
      <c r="F1354" s="20" t="s">
        <v>1750</v>
      </c>
      <c r="G1354" s="20" t="s">
        <v>1749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1749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1751</v>
      </c>
      <c r="F1355" s="20" t="s">
        <v>1751</v>
      </c>
      <c r="G1355" s="20" t="s">
        <v>1751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1752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1751</v>
      </c>
      <c r="F1356" s="20" t="s">
        <v>1751</v>
      </c>
      <c r="G1356" s="20" t="s">
        <v>1751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1753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1754</v>
      </c>
      <c r="F1357" s="20" t="s">
        <v>1754</v>
      </c>
      <c r="G1357" s="20" t="s">
        <v>1754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1754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1754</v>
      </c>
      <c r="F1358" s="20" t="s">
        <v>1754</v>
      </c>
      <c r="G1358" s="20" t="s">
        <v>1754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1754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1755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1756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1756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1757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1758</v>
      </c>
      <c r="F1362" s="20" t="s">
        <v>1758</v>
      </c>
      <c r="G1362" s="20" t="s">
        <v>1758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1759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1760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1761</v>
      </c>
      <c r="F1363" s="20" t="s">
        <v>1761</v>
      </c>
      <c r="G1363" s="20" t="s">
        <v>1761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1762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1763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1763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1764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1763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1764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1765</v>
      </c>
      <c r="F1367" s="20" t="s">
        <v>1765</v>
      </c>
      <c r="G1367" s="20" t="s">
        <v>1765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1766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1767</v>
      </c>
      <c r="F1368" s="20" t="s">
        <v>1768</v>
      </c>
      <c r="G1368" s="20" t="s">
        <v>1767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1769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1767</v>
      </c>
      <c r="F1369" s="20" t="s">
        <v>1768</v>
      </c>
      <c r="G1369" s="20" t="s">
        <v>1767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1769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1767</v>
      </c>
      <c r="F1370" s="20" t="s">
        <v>1770</v>
      </c>
      <c r="G1370" s="20" t="s">
        <v>1767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1771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1772</v>
      </c>
      <c r="F1371" s="20" t="s">
        <v>1772</v>
      </c>
      <c r="G1371" s="20" t="s">
        <v>1772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1772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1773</v>
      </c>
      <c r="F1372" s="20" t="s">
        <v>1773</v>
      </c>
      <c r="G1372" s="20" t="s">
        <v>1773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1773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1773</v>
      </c>
      <c r="F1373" s="20" t="s">
        <v>1773</v>
      </c>
      <c r="G1373" s="20" t="s">
        <v>1773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1774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1775</v>
      </c>
      <c r="F1374" s="20" t="s">
        <v>1775</v>
      </c>
      <c r="G1374" s="20" t="s">
        <v>1775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1775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1776</v>
      </c>
      <c r="F1375" s="20" t="s">
        <v>1776</v>
      </c>
      <c r="G1375" s="20" t="s">
        <v>1776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1777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1778</v>
      </c>
      <c r="F1376" s="20" t="s">
        <v>1778</v>
      </c>
      <c r="G1376" s="20" t="s">
        <v>1778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1778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1778</v>
      </c>
      <c r="F1377" s="20" t="s">
        <v>1778</v>
      </c>
      <c r="G1377" s="20" t="s">
        <v>1778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1778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1779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1780</v>
      </c>
      <c r="F1380" s="20" t="s">
        <v>1780</v>
      </c>
      <c r="G1380" s="20" t="s">
        <v>1780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1781</v>
      </c>
      <c r="F1381" s="20" t="s">
        <v>1781</v>
      </c>
      <c r="G1381" s="20" t="s">
        <v>1781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1781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1782</v>
      </c>
      <c r="F1383" s="20" t="s">
        <v>1782</v>
      </c>
      <c r="G1383" s="20" t="s">
        <v>1782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1782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1783</v>
      </c>
      <c r="F1385" s="20" t="s">
        <v>1784</v>
      </c>
      <c r="G1385" s="20" t="s">
        <v>1783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1785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1786</v>
      </c>
      <c r="F1386" s="20" t="s">
        <v>1786</v>
      </c>
      <c r="G1386" s="20" t="s">
        <v>1786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1787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1698</v>
      </c>
      <c r="F1387" s="20" t="s">
        <v>1698</v>
      </c>
      <c r="G1387" s="20" t="s">
        <v>1698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1788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1698</v>
      </c>
      <c r="F1388" s="20" t="s">
        <v>1698</v>
      </c>
      <c r="G1388" s="20" t="s">
        <v>1698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1789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1790</v>
      </c>
      <c r="F1389" s="20" t="s">
        <v>1790</v>
      </c>
      <c r="G1389" s="20" t="s">
        <v>1790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1790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1790</v>
      </c>
      <c r="F1390" s="20" t="s">
        <v>1790</v>
      </c>
      <c r="G1390" s="20" t="s">
        <v>1790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1790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1790</v>
      </c>
      <c r="F1391" s="20" t="s">
        <v>1790</v>
      </c>
      <c r="G1391" s="20" t="s">
        <v>1790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1790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1791</v>
      </c>
      <c r="F1392" s="20" t="s">
        <v>1792</v>
      </c>
      <c r="G1392" s="20" t="s">
        <v>1791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1791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1793</v>
      </c>
      <c r="F1393" s="20" t="s">
        <v>1793</v>
      </c>
      <c r="G1393" s="20" t="s">
        <v>1793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1793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1793</v>
      </c>
      <c r="F1394" s="20" t="s">
        <v>1793</v>
      </c>
      <c r="G1394" s="20" t="s">
        <v>1793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1793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1794</v>
      </c>
      <c r="F1395" s="20" t="s">
        <v>1794</v>
      </c>
      <c r="G1395" s="20" t="s">
        <v>1794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1794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1795</v>
      </c>
      <c r="F1398" s="20" t="s">
        <v>1795</v>
      </c>
      <c r="G1398" s="20" t="s">
        <v>1795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1795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1795</v>
      </c>
      <c r="F1399" s="20" t="s">
        <v>1795</v>
      </c>
      <c r="G1399" s="20" t="s">
        <v>1795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1795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1796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1797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1796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1797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1798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1799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1798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1799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1800</v>
      </c>
      <c r="F1404" s="20" t="s">
        <v>1800</v>
      </c>
      <c r="G1404" s="20" t="s">
        <v>1800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1801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1800</v>
      </c>
      <c r="F1405" s="20" t="s">
        <v>1800</v>
      </c>
      <c r="G1405" s="20" t="s">
        <v>1800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1801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1802</v>
      </c>
      <c r="F1406" s="20" t="s">
        <v>1802</v>
      </c>
      <c r="G1406" s="20" t="s">
        <v>1802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1802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1802</v>
      </c>
      <c r="F1407" s="20" t="s">
        <v>1803</v>
      </c>
      <c r="G1407" s="20" t="s">
        <v>1802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1802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1804</v>
      </c>
      <c r="F1408" s="20" t="s">
        <v>1804</v>
      </c>
      <c r="G1408" s="20" t="s">
        <v>1804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1804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1805</v>
      </c>
      <c r="F1409" s="20" t="s">
        <v>1805</v>
      </c>
      <c r="G1409" s="20" t="s">
        <v>1805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1805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1806</v>
      </c>
      <c r="F1410" s="20" t="s">
        <v>1806</v>
      </c>
      <c r="G1410" s="20" t="s">
        <v>1806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1807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1808</v>
      </c>
      <c r="F1411" s="20" t="s">
        <v>1808</v>
      </c>
      <c r="G1411" s="20" t="s">
        <v>1808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1808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1809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1809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1810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1810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1811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1812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1813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1813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1814</v>
      </c>
      <c r="F1422" s="20" t="s">
        <v>1814</v>
      </c>
      <c r="G1422" s="20" t="s">
        <v>1814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1815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1816</v>
      </c>
      <c r="F1423" s="20" t="s">
        <v>1816</v>
      </c>
      <c r="G1423" s="20" t="s">
        <v>1816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1816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1817</v>
      </c>
      <c r="F1424" s="20" t="s">
        <v>1817</v>
      </c>
      <c r="G1424" s="20" t="s">
        <v>1817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1818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1817</v>
      </c>
      <c r="F1425" s="20" t="s">
        <v>1817</v>
      </c>
      <c r="G1425" s="20" t="s">
        <v>1817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1818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1817</v>
      </c>
      <c r="F1426" s="20" t="s">
        <v>1817</v>
      </c>
      <c r="G1426" s="20" t="s">
        <v>1817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1817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1817</v>
      </c>
      <c r="F1427" s="20" t="s">
        <v>1817</v>
      </c>
      <c r="G1427" s="20" t="s">
        <v>1817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1817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1819</v>
      </c>
      <c r="F1428" s="20" t="s">
        <v>1819</v>
      </c>
      <c r="G1428" s="20" t="s">
        <v>1819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1819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1819</v>
      </c>
      <c r="F1429" s="20" t="s">
        <v>1819</v>
      </c>
      <c r="G1429" s="20" t="s">
        <v>1819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1820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1819</v>
      </c>
      <c r="F1430" s="20" t="s">
        <v>1819</v>
      </c>
      <c r="G1430" s="20" t="s">
        <v>1819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1820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1813</v>
      </c>
      <c r="F1431" s="20" t="s">
        <v>1821</v>
      </c>
      <c r="G1431" s="20" t="s">
        <v>1813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1812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1822</v>
      </c>
      <c r="F1432" s="20" t="s">
        <v>1822</v>
      </c>
      <c r="G1432" s="20" t="s">
        <v>1822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1822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1822</v>
      </c>
      <c r="F1433" s="20" t="s">
        <v>1822</v>
      </c>
      <c r="G1433" s="20" t="s">
        <v>1822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1823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1822</v>
      </c>
      <c r="F1434" s="20" t="s">
        <v>1822</v>
      </c>
      <c r="G1434" s="20" t="s">
        <v>1822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1823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1824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1824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1825</v>
      </c>
      <c r="F1440" s="20" t="s">
        <v>1825</v>
      </c>
      <c r="G1440" s="20" t="s">
        <v>1826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1827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1825</v>
      </c>
      <c r="F1441" s="20" t="s">
        <v>1825</v>
      </c>
      <c r="G1441" s="20" t="s">
        <v>1826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1828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1829</v>
      </c>
      <c r="F1442" s="20" t="s">
        <v>1829</v>
      </c>
      <c r="G1442" s="20" t="s">
        <v>1829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1829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1817</v>
      </c>
      <c r="F1443" s="20" t="s">
        <v>1830</v>
      </c>
      <c r="G1443" s="20" t="s">
        <v>1817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1818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1817</v>
      </c>
      <c r="F1444" s="20" t="s">
        <v>1830</v>
      </c>
      <c r="G1444" s="20" t="s">
        <v>1817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1817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1831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1832</v>
      </c>
      <c r="F1448" s="20" t="s">
        <v>1833</v>
      </c>
      <c r="G1448" s="20" t="s">
        <v>1832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1832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1832</v>
      </c>
      <c r="F1449" s="20" t="s">
        <v>1833</v>
      </c>
      <c r="G1449" s="20" t="s">
        <v>1832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1834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1835</v>
      </c>
      <c r="F1450" s="20" t="s">
        <v>1835</v>
      </c>
      <c r="G1450" s="20" t="s">
        <v>1835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1836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1837</v>
      </c>
      <c r="F1451" s="20" t="s">
        <v>1837</v>
      </c>
      <c r="G1451" s="20" t="s">
        <v>1837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1837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1838</v>
      </c>
      <c r="F1452" s="20" t="s">
        <v>1838</v>
      </c>
      <c r="G1452" s="20" t="s">
        <v>1838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1839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1838</v>
      </c>
      <c r="F1453" s="20" t="s">
        <v>1838</v>
      </c>
      <c r="G1453" s="20" t="s">
        <v>1838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1839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1839</v>
      </c>
      <c r="F1454" s="20" t="s">
        <v>1839</v>
      </c>
      <c r="G1454" s="20" t="s">
        <v>1839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1839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1840</v>
      </c>
      <c r="F1455" s="20" t="s">
        <v>1840</v>
      </c>
      <c r="G1455" s="20" t="s">
        <v>1840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1841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1842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1842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1843</v>
      </c>
      <c r="F1458" s="20" t="s">
        <v>1843</v>
      </c>
      <c r="G1458" s="20" t="s">
        <v>1843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1844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1765</v>
      </c>
      <c r="F1461" s="20" t="s">
        <v>1845</v>
      </c>
      <c r="G1461" s="20" t="s">
        <v>1765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1846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1847</v>
      </c>
      <c r="F1462" s="20" t="s">
        <v>1847</v>
      </c>
      <c r="G1462" s="20" t="s">
        <v>1847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1847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1848</v>
      </c>
      <c r="F1463" s="20" t="s">
        <v>1848</v>
      </c>
      <c r="G1463" s="20" t="s">
        <v>1848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1849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1848</v>
      </c>
      <c r="F1464" s="20" t="s">
        <v>1848</v>
      </c>
      <c r="G1464" s="20" t="s">
        <v>1848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1850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1848</v>
      </c>
      <c r="F1465" s="20" t="s">
        <v>1848</v>
      </c>
      <c r="G1465" s="20" t="s">
        <v>1848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1848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1851</v>
      </c>
      <c r="F1466" s="20" t="s">
        <v>1852</v>
      </c>
      <c r="G1466" s="20" t="s">
        <v>1851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1851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1853</v>
      </c>
      <c r="F1467" s="20" t="s">
        <v>1853</v>
      </c>
      <c r="G1467" s="20" t="s">
        <v>1853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1854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1853</v>
      </c>
      <c r="F1468" s="20" t="s">
        <v>1853</v>
      </c>
      <c r="G1468" s="20" t="s">
        <v>1853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1854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1853</v>
      </c>
      <c r="F1469" s="20" t="s">
        <v>1853</v>
      </c>
      <c r="G1469" s="20" t="s">
        <v>1853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1854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1853</v>
      </c>
      <c r="F1470" s="20" t="s">
        <v>1853</v>
      </c>
      <c r="G1470" s="20" t="s">
        <v>1853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1854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1855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1856</v>
      </c>
      <c r="F1473" s="20" t="s">
        <v>1856</v>
      </c>
      <c r="G1473" s="20" t="s">
        <v>1856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1856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1856</v>
      </c>
      <c r="F1474" s="20" t="s">
        <v>1856</v>
      </c>
      <c r="G1474" s="20" t="s">
        <v>1856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1856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1857</v>
      </c>
      <c r="F1475" s="20" t="s">
        <v>1857</v>
      </c>
      <c r="G1475" s="20" t="s">
        <v>1857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1857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1858</v>
      </c>
      <c r="F1476" s="20" t="s">
        <v>1858</v>
      </c>
      <c r="G1476" s="20" t="s">
        <v>1858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1859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1858</v>
      </c>
      <c r="F1477" s="20" t="s">
        <v>1858</v>
      </c>
      <c r="G1477" s="20" t="s">
        <v>1858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1860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1858</v>
      </c>
      <c r="F1478" s="20" t="s">
        <v>1858</v>
      </c>
      <c r="G1478" s="20" t="s">
        <v>1858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1861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1858</v>
      </c>
      <c r="F1479" s="20" t="s">
        <v>1858</v>
      </c>
      <c r="G1479" s="20" t="s">
        <v>1858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1862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1863</v>
      </c>
      <c r="F1481" s="20" t="s">
        <v>1863</v>
      </c>
      <c r="G1481" s="20" t="s">
        <v>1863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1864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1865</v>
      </c>
      <c r="F1482" s="20" t="s">
        <v>1865</v>
      </c>
      <c r="G1482" s="20" t="s">
        <v>1865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1866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1867</v>
      </c>
      <c r="F1485" s="20" t="s">
        <v>1867</v>
      </c>
      <c r="G1485" s="20" t="s">
        <v>1867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1867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1867</v>
      </c>
      <c r="F1486" s="20" t="s">
        <v>1867</v>
      </c>
      <c r="G1486" s="20" t="s">
        <v>1867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1867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1867</v>
      </c>
      <c r="F1487" s="20" t="s">
        <v>1867</v>
      </c>
      <c r="G1487" s="20" t="s">
        <v>1867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1867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1868</v>
      </c>
      <c r="F1488" s="20" t="s">
        <v>1869</v>
      </c>
      <c r="G1488" s="20" t="s">
        <v>1868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1870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1868</v>
      </c>
      <c r="F1489" s="20" t="s">
        <v>1869</v>
      </c>
      <c r="G1489" s="20" t="s">
        <v>1868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1871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1872</v>
      </c>
      <c r="F1490" s="20" t="s">
        <v>1872</v>
      </c>
      <c r="G1490" s="20" t="s">
        <v>1872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1872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1873</v>
      </c>
      <c r="F1491" s="20" t="s">
        <v>1873</v>
      </c>
      <c r="G1491" s="20" t="s">
        <v>1873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1873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1874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1875</v>
      </c>
      <c r="F1494" s="20" t="s">
        <v>1875</v>
      </c>
      <c r="G1494" s="20" t="s">
        <v>1875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1875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1876</v>
      </c>
      <c r="F1495" s="20" t="s">
        <v>1876</v>
      </c>
      <c r="G1495" s="20" t="s">
        <v>1876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1877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1878</v>
      </c>
      <c r="F1496" s="20" t="s">
        <v>1878</v>
      </c>
      <c r="G1496" s="20" t="s">
        <v>1878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1879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1878</v>
      </c>
      <c r="F1497" s="20" t="s">
        <v>1878</v>
      </c>
      <c r="G1497" s="20" t="s">
        <v>1878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1879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1878</v>
      </c>
      <c r="F1498" s="20" t="s">
        <v>1878</v>
      </c>
      <c r="G1498" s="20" t="s">
        <v>1878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1880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1878</v>
      </c>
      <c r="F1499" s="20" t="s">
        <v>1878</v>
      </c>
      <c r="G1499" s="20" t="s">
        <v>1878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1880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1881</v>
      </c>
      <c r="F1500" s="20" t="s">
        <v>1881</v>
      </c>
      <c r="G1500" s="20" t="s">
        <v>1881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1881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1881</v>
      </c>
      <c r="F1501" s="20" t="s">
        <v>1881</v>
      </c>
      <c r="G1501" s="20" t="s">
        <v>1881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1881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1882</v>
      </c>
      <c r="F1502" s="20" t="s">
        <v>1882</v>
      </c>
      <c r="G1502" s="20" t="s">
        <v>1882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1882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1883</v>
      </c>
      <c r="F1504" s="20" t="s">
        <v>1884</v>
      </c>
      <c r="G1504" s="20" t="s">
        <v>1883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1885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1886</v>
      </c>
      <c r="E1505" s="20" t="s">
        <v>1887</v>
      </c>
      <c r="F1505" s="20" t="s">
        <v>1887</v>
      </c>
      <c r="G1505" s="20" t="s">
        <v>1887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1887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1878</v>
      </c>
      <c r="F1506" s="20" t="s">
        <v>1888</v>
      </c>
      <c r="G1506" s="20" t="s">
        <v>1878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1889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1890</v>
      </c>
      <c r="F1507" s="20" t="s">
        <v>1890</v>
      </c>
      <c r="G1507" s="20" t="s">
        <v>1890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1890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1891</v>
      </c>
      <c r="F1508" s="20" t="s">
        <v>1891</v>
      </c>
      <c r="G1508" s="20" t="s">
        <v>1891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1891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1891</v>
      </c>
      <c r="F1509" s="20" t="s">
        <v>1891</v>
      </c>
      <c r="G1509" s="20" t="s">
        <v>1891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1891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1892</v>
      </c>
      <c r="F1510" s="20" t="s">
        <v>1893</v>
      </c>
      <c r="G1510" s="20" t="s">
        <v>1892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1894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1895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1895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1895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1896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1897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1897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1898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1899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1899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1900</v>
      </c>
      <c r="F1521" s="20" t="s">
        <v>1900</v>
      </c>
      <c r="G1521" s="20" t="s">
        <v>1900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1900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1900</v>
      </c>
      <c r="F1522" s="20" t="s">
        <v>1900</v>
      </c>
      <c r="G1522" s="20" t="s">
        <v>1900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1901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1902</v>
      </c>
      <c r="F1523" s="20" t="s">
        <v>1902</v>
      </c>
      <c r="G1523" s="20" t="s">
        <v>1902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1903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1902</v>
      </c>
      <c r="F1524" s="20" t="s">
        <v>1902</v>
      </c>
      <c r="G1524" s="20" t="s">
        <v>1902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1903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1904</v>
      </c>
      <c r="F1525" s="20" t="s">
        <v>1904</v>
      </c>
      <c r="G1525" s="20" t="s">
        <v>1904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1905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1904</v>
      </c>
      <c r="F1526" s="20" t="s">
        <v>1904</v>
      </c>
      <c r="G1526" s="20" t="s">
        <v>1904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1905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1904</v>
      </c>
      <c r="F1527" s="20" t="s">
        <v>1904</v>
      </c>
      <c r="G1527" s="20" t="s">
        <v>1904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1906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1907</v>
      </c>
      <c r="F1528" s="20" t="s">
        <v>1908</v>
      </c>
      <c r="G1528" s="20" t="s">
        <v>1907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1909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1907</v>
      </c>
      <c r="F1529" s="20" t="s">
        <v>1908</v>
      </c>
      <c r="G1529" s="20" t="s">
        <v>1907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1909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1910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1911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1912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1912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1913</v>
      </c>
      <c r="F1535" s="20" t="s">
        <v>1913</v>
      </c>
      <c r="G1535" s="20" t="s">
        <v>1913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1914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1915</v>
      </c>
      <c r="F1536" s="20" t="s">
        <v>1915</v>
      </c>
      <c r="G1536" s="20" t="s">
        <v>1915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1916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1915</v>
      </c>
      <c r="F1537" s="20" t="s">
        <v>1915</v>
      </c>
      <c r="G1537" s="20" t="s">
        <v>1915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1917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1918</v>
      </c>
      <c r="C1538" s="20" t="s">
        <v>650</v>
      </c>
      <c r="D1538" s="20" t="s">
        <v>859</v>
      </c>
      <c r="E1538" s="20" t="s">
        <v>1919</v>
      </c>
      <c r="F1538" s="20" t="s">
        <v>1920</v>
      </c>
      <c r="G1538" s="20" t="s">
        <v>1921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1922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1918</v>
      </c>
      <c r="C1539" s="20" t="s">
        <v>650</v>
      </c>
      <c r="D1539" s="20" t="s">
        <v>859</v>
      </c>
      <c r="E1539" s="20" t="s">
        <v>1919</v>
      </c>
      <c r="F1539" s="20" t="s">
        <v>1920</v>
      </c>
      <c r="G1539" s="20" t="s">
        <v>1921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1923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1924</v>
      </c>
      <c r="C1540" s="20" t="s">
        <v>190</v>
      </c>
      <c r="D1540" s="20" t="s">
        <v>366</v>
      </c>
      <c r="E1540" s="20" t="s">
        <v>1925</v>
      </c>
      <c r="F1540" s="20" t="s">
        <v>1926</v>
      </c>
      <c r="G1540" s="20" t="s">
        <v>1927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1928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1929</v>
      </c>
      <c r="G1541" s="20" t="s">
        <v>1927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1930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1929</v>
      </c>
      <c r="G1542" s="20" t="s">
        <v>1927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1930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1931</v>
      </c>
      <c r="F1544" s="20" t="s">
        <v>1932</v>
      </c>
      <c r="G1544" s="20" t="s">
        <v>1927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1933</v>
      </c>
      <c r="C1545" s="20" t="s">
        <v>35</v>
      </c>
      <c r="D1545" s="20" t="s">
        <v>36</v>
      </c>
      <c r="E1545" s="20" t="s">
        <v>1934</v>
      </c>
      <c r="F1545" s="20" t="s">
        <v>1935</v>
      </c>
      <c r="G1545" s="20" t="s">
        <v>1936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1937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1933</v>
      </c>
      <c r="C1546" s="20" t="s">
        <v>35</v>
      </c>
      <c r="D1546" s="20" t="s">
        <v>1938</v>
      </c>
      <c r="E1546" s="20" t="s">
        <v>1939</v>
      </c>
      <c r="F1546" s="20" t="s">
        <v>1940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1939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1933</v>
      </c>
      <c r="C1547" s="20" t="s">
        <v>190</v>
      </c>
      <c r="D1547" s="20" t="s">
        <v>366</v>
      </c>
      <c r="E1547" s="20" t="s">
        <v>1941</v>
      </c>
      <c r="F1547" s="20" t="s">
        <v>1942</v>
      </c>
      <c r="G1547" s="20" t="s">
        <v>1943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1941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1933</v>
      </c>
      <c r="C1548" s="20" t="s">
        <v>650</v>
      </c>
      <c r="D1548" s="20" t="s">
        <v>714</v>
      </c>
      <c r="E1548" s="20" t="s">
        <v>1944</v>
      </c>
      <c r="F1548" s="20" t="s">
        <v>1945</v>
      </c>
      <c r="G1548" s="20" t="s">
        <v>1936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1946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1933</v>
      </c>
      <c r="C1549" s="20" t="s">
        <v>910</v>
      </c>
      <c r="D1549" s="20" t="s">
        <v>911</v>
      </c>
      <c r="E1549" s="20" t="s">
        <v>1947</v>
      </c>
      <c r="F1549" s="20" t="s">
        <v>1948</v>
      </c>
      <c r="G1549" s="20" t="s">
        <v>1936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1949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1933</v>
      </c>
      <c r="C1550" s="20" t="s">
        <v>910</v>
      </c>
      <c r="D1550" s="20" t="s">
        <v>642</v>
      </c>
      <c r="E1550" s="20" t="s">
        <v>1950</v>
      </c>
      <c r="F1550" s="20" t="s">
        <v>1951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1952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1933</v>
      </c>
      <c r="C1551" s="20" t="s">
        <v>1074</v>
      </c>
      <c r="D1551" s="20" t="s">
        <v>1075</v>
      </c>
      <c r="E1551" s="20" t="s">
        <v>1953</v>
      </c>
      <c r="F1551" s="20" t="s">
        <v>1954</v>
      </c>
      <c r="G1551" s="20" t="s">
        <v>1943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1955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1933</v>
      </c>
      <c r="C1552" s="20" t="s">
        <v>1074</v>
      </c>
      <c r="D1552" s="20" t="s">
        <v>1075</v>
      </c>
      <c r="E1552" s="20" t="s">
        <v>1956</v>
      </c>
      <c r="F1552" s="20" t="s">
        <v>1957</v>
      </c>
      <c r="G1552" s="20" t="s">
        <v>1943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1956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1933</v>
      </c>
      <c r="C1553" s="20" t="s">
        <v>1332</v>
      </c>
      <c r="D1553" s="20" t="s">
        <v>1443</v>
      </c>
      <c r="E1553" s="20" t="s">
        <v>1958</v>
      </c>
      <c r="F1553" s="20" t="s">
        <v>1959</v>
      </c>
      <c r="G1553" s="20" t="s">
        <v>1936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1958</v>
      </c>
      <c r="M1553" s="23"/>
      <c r="N1553" s="20" t="s">
        <v>42</v>
      </c>
      <c r="O1553" s="20" t="s">
        <v>43</v>
      </c>
      <c r="P1553" s="23">
        <v>0.02</v>
      </c>
      <c r="Q1553" s="29" t="s">
        <v>1960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1776</v>
      </c>
      <c r="F1554" s="20" t="s">
        <v>1961</v>
      </c>
      <c r="G1554" s="20" t="s">
        <v>1776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1962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1963</v>
      </c>
      <c r="F1555" s="20" t="s">
        <v>1963</v>
      </c>
      <c r="G1555" s="20" t="s">
        <v>1963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1964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1965</v>
      </c>
      <c r="F1556" s="20" t="s">
        <v>1965</v>
      </c>
      <c r="G1556" s="20" t="s">
        <v>1965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1966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1967</v>
      </c>
      <c r="F1557" s="20" t="s">
        <v>1967</v>
      </c>
      <c r="G1557" s="20" t="s">
        <v>1967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1968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1967</v>
      </c>
      <c r="F1558" s="20" t="s">
        <v>1967</v>
      </c>
      <c r="G1558" s="20" t="s">
        <v>1967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1969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1970</v>
      </c>
      <c r="F1559" s="20" t="s">
        <v>1971</v>
      </c>
      <c r="G1559" s="20" t="s">
        <v>1971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1972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1973</v>
      </c>
      <c r="F1560" s="20" t="s">
        <v>1973</v>
      </c>
      <c r="G1560" s="20" t="s">
        <v>1973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1974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1975</v>
      </c>
      <c r="F1561" s="20" t="s">
        <v>1975</v>
      </c>
      <c r="G1561" s="20" t="s">
        <v>1975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1976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1977</v>
      </c>
      <c r="F1562" s="20" t="s">
        <v>1977</v>
      </c>
      <c r="G1562" s="20" t="s">
        <v>1977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1978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1979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1980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1981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1982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1983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1984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1985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1986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1987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1988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1989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1990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1991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1992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1993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1994</v>
      </c>
      <c r="F1578" s="20" t="s">
        <v>1994</v>
      </c>
      <c r="G1578" s="20" t="s">
        <v>1994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1995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1996</v>
      </c>
      <c r="F1579" s="20" t="s">
        <v>1996</v>
      </c>
      <c r="G1579" s="20" t="s">
        <v>1996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1997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1998</v>
      </c>
      <c r="F1581" s="20" t="s">
        <v>1998</v>
      </c>
      <c r="G1581" s="20" t="s">
        <v>1998</v>
      </c>
      <c r="H1581" s="20" t="s">
        <v>1999</v>
      </c>
      <c r="I1581" s="20" t="s">
        <v>2000</v>
      </c>
      <c r="J1581" s="20" t="s">
        <v>2001</v>
      </c>
      <c r="K1581" s="20" t="str">
        <f>VLOOKUP(H1581,[1]媒体表!C:T,18,0)</f>
        <v>北京多彩</v>
      </c>
      <c r="L1581" s="20" t="s">
        <v>1998</v>
      </c>
      <c r="M1581" s="20"/>
      <c r="N1581" s="20" t="s">
        <v>42</v>
      </c>
      <c r="O1581" s="20" t="s">
        <v>43</v>
      </c>
      <c r="P1581" s="47">
        <v>0.04</v>
      </c>
      <c r="Q1581" s="48" t="s">
        <v>2002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1998</v>
      </c>
      <c r="F1582" s="20" t="s">
        <v>1998</v>
      </c>
      <c r="G1582" s="20" t="s">
        <v>1998</v>
      </c>
      <c r="H1582" s="20" t="s">
        <v>1999</v>
      </c>
      <c r="I1582" s="20" t="s">
        <v>2000</v>
      </c>
      <c r="J1582" s="20" t="s">
        <v>2001</v>
      </c>
      <c r="K1582" s="20" t="str">
        <f>VLOOKUP(H1582,[1]媒体表!C:T,18,0)</f>
        <v>北京多彩</v>
      </c>
      <c r="L1582" s="20" t="s">
        <v>1998</v>
      </c>
      <c r="M1582" s="20"/>
      <c r="N1582" s="20" t="s">
        <v>333</v>
      </c>
      <c r="O1582" s="20" t="s">
        <v>43</v>
      </c>
      <c r="P1582" s="47">
        <v>0.1</v>
      </c>
      <c r="Q1582" s="48" t="s">
        <v>2002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1998</v>
      </c>
      <c r="F1583" s="20" t="s">
        <v>1998</v>
      </c>
      <c r="G1583" s="20" t="s">
        <v>1998</v>
      </c>
      <c r="H1583" s="20" t="s">
        <v>1999</v>
      </c>
      <c r="I1583" s="20" t="s">
        <v>2000</v>
      </c>
      <c r="J1583" s="20" t="s">
        <v>2001</v>
      </c>
      <c r="K1583" s="20" t="str">
        <f>VLOOKUP(H1583,[1]媒体表!C:T,18,0)</f>
        <v>北京多彩</v>
      </c>
      <c r="L1583" s="20" t="s">
        <v>2003</v>
      </c>
      <c r="M1583" s="20"/>
      <c r="N1583" s="20" t="s">
        <v>42</v>
      </c>
      <c r="O1583" s="20" t="s">
        <v>43</v>
      </c>
      <c r="P1583" s="47">
        <v>0.04</v>
      </c>
      <c r="Q1583" s="48" t="s">
        <v>2004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1999</v>
      </c>
      <c r="I1584" s="20" t="s">
        <v>2000</v>
      </c>
      <c r="J1584" s="20" t="s">
        <v>2001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2005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2006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2007</v>
      </c>
      <c r="G1585" s="20" t="s">
        <v>225</v>
      </c>
      <c r="H1585" s="20" t="s">
        <v>1999</v>
      </c>
      <c r="I1585" s="20" t="s">
        <v>2000</v>
      </c>
      <c r="J1585" s="20" t="s">
        <v>2001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2005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1999</v>
      </c>
      <c r="I1586" s="20" t="s">
        <v>2000</v>
      </c>
      <c r="J1586" s="20" t="s">
        <v>2001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2008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1999</v>
      </c>
      <c r="I1587" s="20" t="s">
        <v>2000</v>
      </c>
      <c r="J1587" s="20" t="s">
        <v>2001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2008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1999</v>
      </c>
      <c r="I1588" s="20" t="s">
        <v>2000</v>
      </c>
      <c r="J1588" s="20" t="s">
        <v>2001</v>
      </c>
      <c r="K1588" s="20" t="str">
        <f>VLOOKUP(H1588,[1]媒体表!C:T,18,0)</f>
        <v>北京多彩</v>
      </c>
      <c r="L1588" s="20" t="s">
        <v>2009</v>
      </c>
      <c r="M1588" s="20"/>
      <c r="N1588" s="20" t="s">
        <v>59</v>
      </c>
      <c r="O1588" s="20" t="s">
        <v>43</v>
      </c>
      <c r="P1588" s="47">
        <v>0.1</v>
      </c>
      <c r="Q1588" s="48" t="s">
        <v>2010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1999</v>
      </c>
      <c r="I1589" s="20" t="s">
        <v>2000</v>
      </c>
      <c r="J1589" s="20" t="s">
        <v>2001</v>
      </c>
      <c r="K1589" s="20" t="str">
        <f>VLOOKUP(H1589,[1]媒体表!C:T,18,0)</f>
        <v>北京多彩</v>
      </c>
      <c r="L1589" s="20" t="s">
        <v>2011</v>
      </c>
      <c r="M1589" s="20"/>
      <c r="N1589" s="20" t="s">
        <v>59</v>
      </c>
      <c r="O1589" s="20" t="s">
        <v>43</v>
      </c>
      <c r="P1589" s="47">
        <v>0.1</v>
      </c>
      <c r="Q1589" s="48" t="s">
        <v>2012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1999</v>
      </c>
      <c r="I1590" s="20" t="s">
        <v>2000</v>
      </c>
      <c r="J1590" s="20" t="s">
        <v>2001</v>
      </c>
      <c r="K1590" s="20" t="str">
        <f>VLOOKUP(H1590,[1]媒体表!C:T,18,0)</f>
        <v>北京多彩</v>
      </c>
      <c r="L1590" s="20" t="s">
        <v>2011</v>
      </c>
      <c r="M1590" s="20"/>
      <c r="N1590" s="20" t="s">
        <v>59</v>
      </c>
      <c r="O1590" s="20" t="s">
        <v>43</v>
      </c>
      <c r="P1590" s="47">
        <v>0.1</v>
      </c>
      <c r="Q1590" s="48" t="s">
        <v>2013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1999</v>
      </c>
      <c r="I1591" s="20" t="s">
        <v>2000</v>
      </c>
      <c r="J1591" s="20" t="s">
        <v>2001</v>
      </c>
      <c r="K1591" s="20" t="str">
        <f>VLOOKUP(H1591,[1]媒体表!C:T,18,0)</f>
        <v>北京多彩</v>
      </c>
      <c r="L1591" s="20" t="s">
        <v>2011</v>
      </c>
      <c r="M1591" s="20"/>
      <c r="N1591" s="20" t="s">
        <v>59</v>
      </c>
      <c r="O1591" s="20" t="s">
        <v>43</v>
      </c>
      <c r="P1591" s="47">
        <v>0.1</v>
      </c>
      <c r="Q1591" s="48" t="s">
        <v>2014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1999</v>
      </c>
      <c r="I1592" s="20" t="s">
        <v>2000</v>
      </c>
      <c r="J1592" s="20" t="s">
        <v>2001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2015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1999</v>
      </c>
      <c r="I1593" s="20" t="s">
        <v>2000</v>
      </c>
      <c r="J1593" s="20" t="s">
        <v>2001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2015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1999</v>
      </c>
      <c r="I1594" s="20" t="s">
        <v>2000</v>
      </c>
      <c r="J1594" s="20" t="s">
        <v>2001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2015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1999</v>
      </c>
      <c r="I1595" s="20" t="s">
        <v>2000</v>
      </c>
      <c r="J1595" s="20" t="s">
        <v>2001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2016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1999</v>
      </c>
      <c r="I1596" s="20" t="s">
        <v>2000</v>
      </c>
      <c r="J1596" s="20" t="s">
        <v>2001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2016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1999</v>
      </c>
      <c r="I1597" s="20" t="s">
        <v>2000</v>
      </c>
      <c r="J1597" s="20" t="s">
        <v>2001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2017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2018</v>
      </c>
      <c r="F1598" s="20" t="s">
        <v>2019</v>
      </c>
      <c r="G1598" s="20" t="s">
        <v>2018</v>
      </c>
      <c r="H1598" s="20" t="s">
        <v>1999</v>
      </c>
      <c r="I1598" s="20" t="s">
        <v>2000</v>
      </c>
      <c r="J1598" s="20" t="s">
        <v>2001</v>
      </c>
      <c r="K1598" s="20" t="str">
        <f>VLOOKUP(H1598,[1]媒体表!C:T,18,0)</f>
        <v>北京多彩</v>
      </c>
      <c r="L1598" s="20" t="s">
        <v>2018</v>
      </c>
      <c r="M1598" s="20"/>
      <c r="N1598" s="20" t="s">
        <v>42</v>
      </c>
      <c r="O1598" s="20" t="s">
        <v>82</v>
      </c>
      <c r="P1598" s="47">
        <v>0</v>
      </c>
      <c r="Q1598" s="48" t="s">
        <v>2020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2018</v>
      </c>
      <c r="F1599" s="20" t="s">
        <v>2021</v>
      </c>
      <c r="G1599" s="20" t="s">
        <v>2018</v>
      </c>
      <c r="H1599" s="20" t="s">
        <v>1999</v>
      </c>
      <c r="I1599" s="20" t="s">
        <v>2000</v>
      </c>
      <c r="J1599" s="20" t="s">
        <v>2001</v>
      </c>
      <c r="K1599" s="20" t="str">
        <f>VLOOKUP(H1599,[1]媒体表!C:T,18,0)</f>
        <v>北京多彩</v>
      </c>
      <c r="L1599" s="20" t="s">
        <v>2018</v>
      </c>
      <c r="M1599" s="20"/>
      <c r="N1599" s="20" t="s">
        <v>42</v>
      </c>
      <c r="O1599" s="20" t="s">
        <v>82</v>
      </c>
      <c r="P1599" s="47">
        <v>0</v>
      </c>
      <c r="Q1599" s="48" t="s">
        <v>2020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2022</v>
      </c>
      <c r="F1600" s="20" t="s">
        <v>2022</v>
      </c>
      <c r="G1600" s="20" t="s">
        <v>2022</v>
      </c>
      <c r="H1600" s="20" t="s">
        <v>1999</v>
      </c>
      <c r="I1600" s="20" t="s">
        <v>2000</v>
      </c>
      <c r="J1600" s="20" t="s">
        <v>2001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2023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2024</v>
      </c>
      <c r="F1601" s="20" t="s">
        <v>2024</v>
      </c>
      <c r="G1601" s="20" t="s">
        <v>2024</v>
      </c>
      <c r="H1601" s="20" t="s">
        <v>1999</v>
      </c>
      <c r="I1601" s="20" t="s">
        <v>2000</v>
      </c>
      <c r="J1601" s="20" t="s">
        <v>2001</v>
      </c>
      <c r="K1601" s="20" t="str">
        <f>VLOOKUP(H1601,[1]媒体表!C:T,18,0)</f>
        <v>北京多彩</v>
      </c>
      <c r="L1601" s="20" t="s">
        <v>2025</v>
      </c>
      <c r="M1601" s="20"/>
      <c r="N1601" s="20" t="s">
        <v>59</v>
      </c>
      <c r="O1601" s="20" t="s">
        <v>43</v>
      </c>
      <c r="P1601" s="47">
        <v>0.12</v>
      </c>
      <c r="Q1601" s="48" t="s">
        <v>2026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2027</v>
      </c>
      <c r="F1602" s="20" t="s">
        <v>2027</v>
      </c>
      <c r="G1602" s="20" t="s">
        <v>2027</v>
      </c>
      <c r="H1602" s="20" t="s">
        <v>1999</v>
      </c>
      <c r="I1602" s="20" t="s">
        <v>2000</v>
      </c>
      <c r="J1602" s="20" t="s">
        <v>2001</v>
      </c>
      <c r="K1602" s="20" t="str">
        <f>VLOOKUP(H1602,[1]媒体表!C:T,18,0)</f>
        <v>北京多彩</v>
      </c>
      <c r="L1602" s="20" t="s">
        <v>2028</v>
      </c>
      <c r="M1602" s="20"/>
      <c r="N1602" s="20" t="s">
        <v>42</v>
      </c>
      <c r="O1602" s="20" t="s">
        <v>82</v>
      </c>
      <c r="P1602" s="47">
        <v>0</v>
      </c>
      <c r="Q1602" s="48" t="s">
        <v>2029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2027</v>
      </c>
      <c r="F1603" s="20" t="s">
        <v>2027</v>
      </c>
      <c r="G1603" s="20" t="s">
        <v>2027</v>
      </c>
      <c r="H1603" s="20" t="s">
        <v>1999</v>
      </c>
      <c r="I1603" s="20" t="s">
        <v>2000</v>
      </c>
      <c r="J1603" s="20" t="s">
        <v>2001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2030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2027</v>
      </c>
      <c r="F1604" s="20" t="s">
        <v>2027</v>
      </c>
      <c r="G1604" s="20" t="s">
        <v>2027</v>
      </c>
      <c r="H1604" s="20" t="s">
        <v>1999</v>
      </c>
      <c r="I1604" s="20" t="s">
        <v>2000</v>
      </c>
      <c r="J1604" s="20" t="s">
        <v>2001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2031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2027</v>
      </c>
      <c r="F1605" s="20" t="s">
        <v>2027</v>
      </c>
      <c r="G1605" s="20" t="s">
        <v>2027</v>
      </c>
      <c r="H1605" s="20" t="s">
        <v>1999</v>
      </c>
      <c r="I1605" s="20" t="s">
        <v>2000</v>
      </c>
      <c r="J1605" s="20" t="s">
        <v>2001</v>
      </c>
      <c r="K1605" s="20" t="str">
        <f>VLOOKUP(H1605,[1]媒体表!C:T,18,0)</f>
        <v>北京多彩</v>
      </c>
      <c r="L1605" s="20" t="s">
        <v>2032</v>
      </c>
      <c r="M1605" s="20"/>
      <c r="N1605" s="20" t="s">
        <v>42</v>
      </c>
      <c r="O1605" s="20" t="s">
        <v>82</v>
      </c>
      <c r="P1605" s="47">
        <v>0</v>
      </c>
      <c r="Q1605" s="48" t="s">
        <v>2033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2027</v>
      </c>
      <c r="F1606" s="20" t="s">
        <v>2027</v>
      </c>
      <c r="G1606" s="20" t="s">
        <v>2027</v>
      </c>
      <c r="H1606" s="20" t="s">
        <v>1999</v>
      </c>
      <c r="I1606" s="20" t="s">
        <v>2000</v>
      </c>
      <c r="J1606" s="20" t="s">
        <v>2001</v>
      </c>
      <c r="K1606" s="20" t="str">
        <f>VLOOKUP(H1606,[1]媒体表!C:T,18,0)</f>
        <v>北京多彩</v>
      </c>
      <c r="L1606" s="20" t="s">
        <v>2034</v>
      </c>
      <c r="M1606" s="20"/>
      <c r="N1606" s="20" t="s">
        <v>42</v>
      </c>
      <c r="O1606" s="20" t="s">
        <v>82</v>
      </c>
      <c r="P1606" s="47">
        <v>0</v>
      </c>
      <c r="Q1606" s="48" t="s">
        <v>2035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2027</v>
      </c>
      <c r="F1607" s="20" t="s">
        <v>2027</v>
      </c>
      <c r="G1607" s="20" t="s">
        <v>2027</v>
      </c>
      <c r="H1607" s="20" t="s">
        <v>1999</v>
      </c>
      <c r="I1607" s="20" t="s">
        <v>2000</v>
      </c>
      <c r="J1607" s="20" t="s">
        <v>2001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2036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2027</v>
      </c>
      <c r="F1608" s="20" t="s">
        <v>2027</v>
      </c>
      <c r="G1608" s="20" t="s">
        <v>2027</v>
      </c>
      <c r="H1608" s="20" t="s">
        <v>1999</v>
      </c>
      <c r="I1608" s="20" t="s">
        <v>2000</v>
      </c>
      <c r="J1608" s="20" t="s">
        <v>2001</v>
      </c>
      <c r="K1608" s="20" t="str">
        <f>VLOOKUP(H1608,[1]媒体表!C:T,18,0)</f>
        <v>北京多彩</v>
      </c>
      <c r="L1608" s="20" t="s">
        <v>2037</v>
      </c>
      <c r="M1608" s="20"/>
      <c r="N1608" s="20" t="s">
        <v>42</v>
      </c>
      <c r="O1608" s="20" t="s">
        <v>82</v>
      </c>
      <c r="P1608" s="47">
        <v>0</v>
      </c>
      <c r="Q1608" s="48" t="s">
        <v>2038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2027</v>
      </c>
      <c r="F1609" s="20" t="s">
        <v>2027</v>
      </c>
      <c r="G1609" s="20" t="s">
        <v>2027</v>
      </c>
      <c r="H1609" s="20" t="s">
        <v>1999</v>
      </c>
      <c r="I1609" s="20" t="s">
        <v>2000</v>
      </c>
      <c r="J1609" s="20" t="s">
        <v>2001</v>
      </c>
      <c r="K1609" s="20" t="str">
        <f>VLOOKUP(H1609,[1]媒体表!C:T,18,0)</f>
        <v>北京多彩</v>
      </c>
      <c r="L1609" s="20" t="s">
        <v>2039</v>
      </c>
      <c r="M1609" s="20"/>
      <c r="N1609" s="20" t="s">
        <v>42</v>
      </c>
      <c r="O1609" s="20" t="s">
        <v>82</v>
      </c>
      <c r="P1609" s="47">
        <v>0</v>
      </c>
      <c r="Q1609" s="48" t="s">
        <v>2040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2027</v>
      </c>
      <c r="F1610" s="20" t="s">
        <v>2027</v>
      </c>
      <c r="G1610" s="20" t="s">
        <v>2027</v>
      </c>
      <c r="H1610" s="20" t="s">
        <v>1999</v>
      </c>
      <c r="I1610" s="20" t="s">
        <v>2000</v>
      </c>
      <c r="J1610" s="20" t="s">
        <v>2001</v>
      </c>
      <c r="K1610" s="20" t="str">
        <f>VLOOKUP(H1610,[1]媒体表!C:T,18,0)</f>
        <v>北京多彩</v>
      </c>
      <c r="L1610" s="20" t="s">
        <v>2041</v>
      </c>
      <c r="M1610" s="20"/>
      <c r="N1610" s="20" t="s">
        <v>42</v>
      </c>
      <c r="O1610" s="20" t="s">
        <v>82</v>
      </c>
      <c r="P1610" s="47">
        <v>0</v>
      </c>
      <c r="Q1610" s="48" t="s">
        <v>2042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2027</v>
      </c>
      <c r="F1611" s="20" t="s">
        <v>2027</v>
      </c>
      <c r="G1611" s="20" t="s">
        <v>2027</v>
      </c>
      <c r="H1611" s="20" t="s">
        <v>1999</v>
      </c>
      <c r="I1611" s="20" t="s">
        <v>2000</v>
      </c>
      <c r="J1611" s="20" t="s">
        <v>2001</v>
      </c>
      <c r="K1611" s="20" t="str">
        <f>VLOOKUP(H1611,[1]媒体表!C:T,18,0)</f>
        <v>北京多彩</v>
      </c>
      <c r="L1611" s="20" t="s">
        <v>2027</v>
      </c>
      <c r="M1611" s="20"/>
      <c r="N1611" s="20" t="s">
        <v>59</v>
      </c>
      <c r="O1611" s="20" t="s">
        <v>82</v>
      </c>
      <c r="P1611" s="47">
        <v>0</v>
      </c>
      <c r="Q1611" s="48" t="s">
        <v>2043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2027</v>
      </c>
      <c r="F1612" s="20" t="s">
        <v>2027</v>
      </c>
      <c r="G1612" s="20" t="s">
        <v>2027</v>
      </c>
      <c r="H1612" s="20" t="s">
        <v>1999</v>
      </c>
      <c r="I1612" s="20" t="s">
        <v>2000</v>
      </c>
      <c r="J1612" s="20" t="s">
        <v>2001</v>
      </c>
      <c r="K1612" s="20" t="str">
        <f>VLOOKUP(H1612,[1]媒体表!C:T,18,0)</f>
        <v>北京多彩</v>
      </c>
      <c r="L1612" s="20" t="s">
        <v>2027</v>
      </c>
      <c r="M1612" s="20"/>
      <c r="N1612" s="20" t="s">
        <v>42</v>
      </c>
      <c r="O1612" s="20" t="s">
        <v>82</v>
      </c>
      <c r="P1612" s="47">
        <v>0</v>
      </c>
      <c r="Q1612" s="48" t="s">
        <v>2043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2027</v>
      </c>
      <c r="F1613" s="20" t="s">
        <v>2027</v>
      </c>
      <c r="G1613" s="20" t="s">
        <v>2027</v>
      </c>
      <c r="H1613" s="20" t="s">
        <v>1999</v>
      </c>
      <c r="I1613" s="20" t="s">
        <v>2000</v>
      </c>
      <c r="J1613" s="20" t="s">
        <v>2001</v>
      </c>
      <c r="K1613" s="20" t="str">
        <f>VLOOKUP(H1613,[1]媒体表!C:T,18,0)</f>
        <v>北京多彩</v>
      </c>
      <c r="L1613" s="20" t="s">
        <v>2044</v>
      </c>
      <c r="M1613" s="20"/>
      <c r="N1613" s="20" t="s">
        <v>42</v>
      </c>
      <c r="O1613" s="20" t="s">
        <v>82</v>
      </c>
      <c r="P1613" s="47">
        <v>0</v>
      </c>
      <c r="Q1613" s="48" t="s">
        <v>2045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2044</v>
      </c>
      <c r="F1614" s="20" t="s">
        <v>2046</v>
      </c>
      <c r="G1614" s="20" t="s">
        <v>2044</v>
      </c>
      <c r="H1614" s="20" t="s">
        <v>1999</v>
      </c>
      <c r="I1614" s="20" t="s">
        <v>2000</v>
      </c>
      <c r="J1614" s="20" t="s">
        <v>2001</v>
      </c>
      <c r="K1614" s="20" t="str">
        <f>VLOOKUP(H1614,[1]媒体表!C:T,18,0)</f>
        <v>北京多彩</v>
      </c>
      <c r="L1614" s="20" t="s">
        <v>2044</v>
      </c>
      <c r="M1614" s="20"/>
      <c r="N1614" s="20" t="s">
        <v>42</v>
      </c>
      <c r="O1614" s="20" t="s">
        <v>43</v>
      </c>
      <c r="P1614" s="47">
        <v>0.02</v>
      </c>
      <c r="Q1614" s="48" t="s">
        <v>2047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1999</v>
      </c>
      <c r="I1615" s="20" t="s">
        <v>2000</v>
      </c>
      <c r="J1615" s="20" t="s">
        <v>2001</v>
      </c>
      <c r="K1615" s="20" t="str">
        <f>VLOOKUP(H1615,[1]媒体表!C:T,18,0)</f>
        <v>北京多彩</v>
      </c>
      <c r="L1615" s="20" t="s">
        <v>2048</v>
      </c>
      <c r="M1615" s="20"/>
      <c r="N1615" s="20" t="s">
        <v>42</v>
      </c>
      <c r="O1615" s="20" t="s">
        <v>82</v>
      </c>
      <c r="P1615" s="47">
        <v>0</v>
      </c>
      <c r="Q1615" s="48" t="s">
        <v>2049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1999</v>
      </c>
      <c r="I1616" s="20" t="s">
        <v>2000</v>
      </c>
      <c r="J1616" s="20" t="s">
        <v>2001</v>
      </c>
      <c r="K1616" s="20" t="str">
        <f>VLOOKUP(H1616,[1]媒体表!C:T,18,0)</f>
        <v>北京多彩</v>
      </c>
      <c r="L1616" s="20" t="s">
        <v>2041</v>
      </c>
      <c r="M1616" s="20"/>
      <c r="N1616" s="20" t="s">
        <v>59</v>
      </c>
      <c r="O1616" s="20" t="s">
        <v>82</v>
      </c>
      <c r="P1616" s="47">
        <v>0</v>
      </c>
      <c r="Q1616" s="48" t="s">
        <v>2030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1999</v>
      </c>
      <c r="I1617" s="20" t="s">
        <v>2000</v>
      </c>
      <c r="J1617" s="20" t="s">
        <v>2001</v>
      </c>
      <c r="K1617" s="20" t="str">
        <f>VLOOKUP(H1617,[1]媒体表!C:T,18,0)</f>
        <v>北京多彩</v>
      </c>
      <c r="L1617" s="20" t="s">
        <v>2041</v>
      </c>
      <c r="M1617" s="20"/>
      <c r="N1617" s="20" t="s">
        <v>42</v>
      </c>
      <c r="O1617" s="20" t="s">
        <v>151</v>
      </c>
      <c r="P1617" s="47">
        <v>0.02</v>
      </c>
      <c r="Q1617" s="48" t="s">
        <v>2042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1999</v>
      </c>
      <c r="I1618" s="20" t="s">
        <v>2000</v>
      </c>
      <c r="J1618" s="20" t="s">
        <v>2001</v>
      </c>
      <c r="K1618" s="20" t="str">
        <f>VLOOKUP(H1618,[1]媒体表!C:T,18,0)</f>
        <v>北京多彩</v>
      </c>
      <c r="L1618" s="20" t="s">
        <v>2041</v>
      </c>
      <c r="M1618" s="20"/>
      <c r="N1618" s="20" t="s">
        <v>333</v>
      </c>
      <c r="O1618" s="20" t="s">
        <v>82</v>
      </c>
      <c r="P1618" s="47">
        <v>0</v>
      </c>
      <c r="Q1618" s="48" t="s">
        <v>2030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1999</v>
      </c>
      <c r="I1619" s="20" t="s">
        <v>2000</v>
      </c>
      <c r="J1619" s="20" t="s">
        <v>2001</v>
      </c>
      <c r="K1619" s="20" t="str">
        <f>VLOOKUP(H1619,[1]媒体表!C:T,18,0)</f>
        <v>北京多彩</v>
      </c>
      <c r="L1619" s="20" t="s">
        <v>2027</v>
      </c>
      <c r="M1619" s="20"/>
      <c r="N1619" s="20" t="s">
        <v>42</v>
      </c>
      <c r="O1619" s="20" t="s">
        <v>151</v>
      </c>
      <c r="P1619" s="47">
        <v>0.02</v>
      </c>
      <c r="Q1619" s="48" t="s">
        <v>2043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1999</v>
      </c>
      <c r="I1620" s="20" t="s">
        <v>2000</v>
      </c>
      <c r="J1620" s="20" t="s">
        <v>2001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2050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2051</v>
      </c>
      <c r="F1621" s="20" t="s">
        <v>2051</v>
      </c>
      <c r="G1621" s="20" t="s">
        <v>2051</v>
      </c>
      <c r="H1621" s="20" t="s">
        <v>1999</v>
      </c>
      <c r="I1621" s="20" t="s">
        <v>2000</v>
      </c>
      <c r="J1621" s="20" t="s">
        <v>2001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2052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2053</v>
      </c>
      <c r="F1622" s="20" t="s">
        <v>2053</v>
      </c>
      <c r="G1622" s="20" t="s">
        <v>2053</v>
      </c>
      <c r="H1622" s="20" t="s">
        <v>1999</v>
      </c>
      <c r="I1622" s="20" t="s">
        <v>2000</v>
      </c>
      <c r="J1622" s="20" t="s">
        <v>2001</v>
      </c>
      <c r="K1622" s="20" t="str">
        <f>VLOOKUP(H1622,[1]媒体表!C:T,18,0)</f>
        <v>北京多彩</v>
      </c>
      <c r="L1622" s="20" t="s">
        <v>2054</v>
      </c>
      <c r="M1622" s="20"/>
      <c r="N1622" s="20" t="s">
        <v>59</v>
      </c>
      <c r="O1622" s="20" t="s">
        <v>43</v>
      </c>
      <c r="P1622" s="47">
        <v>0.08</v>
      </c>
      <c r="Q1622" s="48" t="s">
        <v>2055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2053</v>
      </c>
      <c r="F1623" s="20" t="s">
        <v>2053</v>
      </c>
      <c r="G1623" s="20" t="s">
        <v>2053</v>
      </c>
      <c r="H1623" s="20" t="s">
        <v>1999</v>
      </c>
      <c r="I1623" s="20" t="s">
        <v>2000</v>
      </c>
      <c r="J1623" s="20" t="s">
        <v>2001</v>
      </c>
      <c r="K1623" s="20" t="str">
        <f>VLOOKUP(H1623,[1]媒体表!C:T,18,0)</f>
        <v>北京多彩</v>
      </c>
      <c r="L1623" s="20" t="s">
        <v>2056</v>
      </c>
      <c r="M1623" s="20"/>
      <c r="N1623" s="20" t="s">
        <v>59</v>
      </c>
      <c r="O1623" s="20" t="s">
        <v>43</v>
      </c>
      <c r="P1623" s="47">
        <v>0.08</v>
      </c>
      <c r="Q1623" s="48" t="s">
        <v>2057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2053</v>
      </c>
      <c r="F1624" s="20" t="s">
        <v>2053</v>
      </c>
      <c r="G1624" s="20" t="s">
        <v>2053</v>
      </c>
      <c r="H1624" s="20" t="s">
        <v>1999</v>
      </c>
      <c r="I1624" s="20" t="s">
        <v>2000</v>
      </c>
      <c r="J1624" s="20" t="s">
        <v>2001</v>
      </c>
      <c r="K1624" s="20" t="str">
        <f>VLOOKUP(H1624,[1]媒体表!C:T,18,0)</f>
        <v>北京多彩</v>
      </c>
      <c r="L1624" s="20" t="s">
        <v>2058</v>
      </c>
      <c r="M1624" s="20"/>
      <c r="N1624" s="20" t="s">
        <v>42</v>
      </c>
      <c r="O1624" s="20" t="s">
        <v>43</v>
      </c>
      <c r="P1624" s="47">
        <v>0.05</v>
      </c>
      <c r="Q1624" s="48" t="s">
        <v>2059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2060</v>
      </c>
      <c r="F1625" s="20" t="s">
        <v>2060</v>
      </c>
      <c r="G1625" s="20" t="s">
        <v>2060</v>
      </c>
      <c r="H1625" s="20" t="s">
        <v>1999</v>
      </c>
      <c r="I1625" s="20" t="s">
        <v>2000</v>
      </c>
      <c r="J1625" s="20" t="s">
        <v>2001</v>
      </c>
      <c r="K1625" s="20" t="str">
        <f>VLOOKUP(H1625,[1]媒体表!C:T,18,0)</f>
        <v>北京多彩</v>
      </c>
      <c r="L1625" s="20" t="s">
        <v>2061</v>
      </c>
      <c r="M1625" s="20"/>
      <c r="N1625" s="20" t="s">
        <v>42</v>
      </c>
      <c r="O1625" s="20" t="s">
        <v>43</v>
      </c>
      <c r="P1625" s="47">
        <v>0.02</v>
      </c>
      <c r="Q1625" s="48" t="s">
        <v>2062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2060</v>
      </c>
      <c r="F1626" s="20" t="s">
        <v>2060</v>
      </c>
      <c r="G1626" s="20" t="s">
        <v>2060</v>
      </c>
      <c r="H1626" s="20" t="s">
        <v>1999</v>
      </c>
      <c r="I1626" s="20" t="s">
        <v>2000</v>
      </c>
      <c r="J1626" s="20" t="s">
        <v>2001</v>
      </c>
      <c r="K1626" s="20" t="str">
        <f>VLOOKUP(H1626,[1]媒体表!C:T,18,0)</f>
        <v>北京多彩</v>
      </c>
      <c r="L1626" s="20" t="s">
        <v>2061</v>
      </c>
      <c r="M1626" s="20"/>
      <c r="N1626" s="20" t="s">
        <v>42</v>
      </c>
      <c r="O1626" s="20" t="s">
        <v>82</v>
      </c>
      <c r="P1626" s="47">
        <v>0</v>
      </c>
      <c r="Q1626" s="48" t="s">
        <v>2062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2063</v>
      </c>
      <c r="F1627" s="20" t="s">
        <v>2063</v>
      </c>
      <c r="G1627" s="20" t="s">
        <v>2063</v>
      </c>
      <c r="H1627" s="20" t="s">
        <v>1999</v>
      </c>
      <c r="I1627" s="20" t="s">
        <v>2000</v>
      </c>
      <c r="J1627" s="20" t="s">
        <v>2001</v>
      </c>
      <c r="K1627" s="20" t="str">
        <f>VLOOKUP(H1627,[1]媒体表!C:T,18,0)</f>
        <v>北京多彩</v>
      </c>
      <c r="L1627" s="20" t="s">
        <v>2063</v>
      </c>
      <c r="M1627" s="20"/>
      <c r="N1627" s="20" t="s">
        <v>42</v>
      </c>
      <c r="O1627" s="20" t="s">
        <v>43</v>
      </c>
      <c r="P1627" s="47">
        <v>0.01</v>
      </c>
      <c r="Q1627" s="48" t="s">
        <v>2064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1999</v>
      </c>
      <c r="I1628" s="20" t="s">
        <v>2000</v>
      </c>
      <c r="J1628" s="20" t="s">
        <v>2001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2065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1999</v>
      </c>
      <c r="I1629" s="20" t="s">
        <v>2000</v>
      </c>
      <c r="J1629" s="20" t="s">
        <v>2001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2066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1999</v>
      </c>
      <c r="I1630" s="20" t="s">
        <v>2000</v>
      </c>
      <c r="J1630" s="20" t="s">
        <v>2001</v>
      </c>
      <c r="K1630" s="20" t="str">
        <f>VLOOKUP(H1630,[1]媒体表!C:T,18,0)</f>
        <v>北京多彩</v>
      </c>
      <c r="L1630" s="20" t="s">
        <v>2067</v>
      </c>
      <c r="M1630" s="20"/>
      <c r="N1630" s="20" t="s">
        <v>59</v>
      </c>
      <c r="O1630" s="20" t="s">
        <v>43</v>
      </c>
      <c r="P1630" s="47">
        <v>0.04</v>
      </c>
      <c r="Q1630" s="48" t="s">
        <v>2068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1643</v>
      </c>
      <c r="G1631" s="20" t="s">
        <v>216</v>
      </c>
      <c r="H1631" s="20" t="s">
        <v>1999</v>
      </c>
      <c r="I1631" s="20" t="s">
        <v>2000</v>
      </c>
      <c r="J1631" s="20" t="s">
        <v>2001</v>
      </c>
      <c r="K1631" s="20" t="str">
        <f>VLOOKUP(H1631,[1]媒体表!C:T,18,0)</f>
        <v>北京多彩</v>
      </c>
      <c r="L1631" s="20" t="s">
        <v>2069</v>
      </c>
      <c r="M1631" s="20"/>
      <c r="N1631" s="20" t="s">
        <v>42</v>
      </c>
      <c r="O1631" s="20" t="s">
        <v>82</v>
      </c>
      <c r="P1631" s="47">
        <v>0</v>
      </c>
      <c r="Q1631" s="48" t="s">
        <v>2070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1643</v>
      </c>
      <c r="G1632" s="20" t="s">
        <v>216</v>
      </c>
      <c r="H1632" s="20" t="s">
        <v>1999</v>
      </c>
      <c r="I1632" s="20" t="s">
        <v>2000</v>
      </c>
      <c r="J1632" s="20" t="s">
        <v>2001</v>
      </c>
      <c r="K1632" s="20" t="str">
        <f>VLOOKUP(H1632,[1]媒体表!C:T,18,0)</f>
        <v>北京多彩</v>
      </c>
      <c r="L1632" s="20" t="s">
        <v>2071</v>
      </c>
      <c r="M1632" s="20"/>
      <c r="N1632" s="20" t="s">
        <v>42</v>
      </c>
      <c r="O1632" s="20" t="s">
        <v>82</v>
      </c>
      <c r="P1632" s="47">
        <v>0</v>
      </c>
      <c r="Q1632" s="48" t="s">
        <v>2072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2073</v>
      </c>
      <c r="F1633" s="20" t="s">
        <v>2073</v>
      </c>
      <c r="G1633" s="20" t="s">
        <v>2073</v>
      </c>
      <c r="H1633" s="20" t="s">
        <v>1999</v>
      </c>
      <c r="I1633" s="20" t="s">
        <v>2000</v>
      </c>
      <c r="J1633" s="20" t="s">
        <v>2001</v>
      </c>
      <c r="K1633" s="20" t="str">
        <f>VLOOKUP(H1633,[1]媒体表!C:T,18,0)</f>
        <v>北京多彩</v>
      </c>
      <c r="L1633" s="20" t="s">
        <v>2074</v>
      </c>
      <c r="M1633" s="20"/>
      <c r="N1633" s="20" t="s">
        <v>42</v>
      </c>
      <c r="O1633" s="20" t="s">
        <v>43</v>
      </c>
      <c r="P1633" s="47">
        <v>0.02</v>
      </c>
      <c r="Q1633" s="48" t="s">
        <v>2075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2076</v>
      </c>
      <c r="F1634" s="20" t="s">
        <v>2076</v>
      </c>
      <c r="G1634" s="20" t="s">
        <v>2076</v>
      </c>
      <c r="H1634" s="20" t="s">
        <v>1999</v>
      </c>
      <c r="I1634" s="20" t="s">
        <v>2000</v>
      </c>
      <c r="J1634" s="20" t="s">
        <v>2001</v>
      </c>
      <c r="K1634" s="20" t="str">
        <f>VLOOKUP(H1634,[1]媒体表!C:T,18,0)</f>
        <v>北京多彩</v>
      </c>
      <c r="L1634" s="20" t="s">
        <v>2076</v>
      </c>
      <c r="M1634" s="47"/>
      <c r="N1634" s="20" t="s">
        <v>42</v>
      </c>
      <c r="O1634" s="20" t="s">
        <v>82</v>
      </c>
      <c r="P1634" s="47">
        <v>0</v>
      </c>
      <c r="Q1634" s="48" t="s">
        <v>2077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2078</v>
      </c>
      <c r="F1635" s="20" t="s">
        <v>2078</v>
      </c>
      <c r="G1635" s="20" t="s">
        <v>2078</v>
      </c>
      <c r="H1635" s="20" t="s">
        <v>1999</v>
      </c>
      <c r="I1635" s="20" t="s">
        <v>2000</v>
      </c>
      <c r="J1635" s="20" t="s">
        <v>2001</v>
      </c>
      <c r="K1635" s="20" t="str">
        <f>VLOOKUP(H1635,[1]媒体表!C:T,18,0)</f>
        <v>北京多彩</v>
      </c>
      <c r="L1635" s="20" t="s">
        <v>2078</v>
      </c>
      <c r="M1635" s="47"/>
      <c r="N1635" s="20" t="s">
        <v>42</v>
      </c>
      <c r="O1635" s="20" t="s">
        <v>43</v>
      </c>
      <c r="P1635" s="47">
        <v>0.02</v>
      </c>
      <c r="Q1635" s="48" t="s">
        <v>2079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2080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2081</v>
      </c>
      <c r="F1636" s="20" t="s">
        <v>2081</v>
      </c>
      <c r="G1636" s="20" t="s">
        <v>2081</v>
      </c>
      <c r="H1636" s="20" t="s">
        <v>1999</v>
      </c>
      <c r="I1636" s="20" t="s">
        <v>2000</v>
      </c>
      <c r="J1636" s="20" t="s">
        <v>2001</v>
      </c>
      <c r="K1636" s="20" t="str">
        <f>VLOOKUP(H1636,[1]媒体表!C:T,18,0)</f>
        <v>北京多彩</v>
      </c>
      <c r="L1636" s="20" t="s">
        <v>2058</v>
      </c>
      <c r="M1636" s="47"/>
      <c r="N1636" s="20" t="s">
        <v>42</v>
      </c>
      <c r="O1636" s="20" t="s">
        <v>82</v>
      </c>
      <c r="P1636" s="47">
        <v>0</v>
      </c>
      <c r="Q1636" s="48" t="s">
        <v>2059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2082</v>
      </c>
      <c r="F1637" s="20" t="s">
        <v>2082</v>
      </c>
      <c r="G1637" s="20" t="s">
        <v>2082</v>
      </c>
      <c r="H1637" s="20" t="s">
        <v>1999</v>
      </c>
      <c r="I1637" s="20" t="s">
        <v>2000</v>
      </c>
      <c r="J1637" s="20" t="s">
        <v>2001</v>
      </c>
      <c r="K1637" s="20" t="str">
        <f>VLOOKUP(H1637,[1]媒体表!C:T,18,0)</f>
        <v>北京多彩</v>
      </c>
      <c r="L1637" s="20" t="s">
        <v>2083</v>
      </c>
      <c r="M1637" s="47"/>
      <c r="N1637" s="20" t="s">
        <v>59</v>
      </c>
      <c r="O1637" s="20" t="s">
        <v>43</v>
      </c>
      <c r="P1637" s="47">
        <v>0.08</v>
      </c>
      <c r="Q1637" s="48" t="s">
        <v>2084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2085</v>
      </c>
      <c r="F1638" s="20" t="s">
        <v>2086</v>
      </c>
      <c r="G1638" s="20" t="s">
        <v>2085</v>
      </c>
      <c r="H1638" s="20" t="s">
        <v>1999</v>
      </c>
      <c r="I1638" s="20" t="s">
        <v>2000</v>
      </c>
      <c r="J1638" s="20" t="s">
        <v>2001</v>
      </c>
      <c r="K1638" s="20" t="str">
        <f>VLOOKUP(H1638,[1]媒体表!C:T,18,0)</f>
        <v>北京多彩</v>
      </c>
      <c r="L1638" s="20" t="s">
        <v>2085</v>
      </c>
      <c r="M1638" s="47"/>
      <c r="N1638" s="20" t="s">
        <v>42</v>
      </c>
      <c r="O1638" s="20" t="s">
        <v>82</v>
      </c>
      <c r="P1638" s="47">
        <v>0</v>
      </c>
      <c r="Q1638" s="48" t="s">
        <v>2087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1999</v>
      </c>
      <c r="I1639" s="20" t="s">
        <v>2000</v>
      </c>
      <c r="J1639" s="20" t="s">
        <v>2001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2088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1999</v>
      </c>
      <c r="I1640" s="20" t="s">
        <v>2000</v>
      </c>
      <c r="J1640" s="20" t="s">
        <v>2001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2088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2089</v>
      </c>
      <c r="F1641" s="20" t="s">
        <v>2090</v>
      </c>
      <c r="G1641" s="20" t="s">
        <v>2089</v>
      </c>
      <c r="H1641" s="20" t="s">
        <v>1999</v>
      </c>
      <c r="I1641" s="20" t="s">
        <v>2000</v>
      </c>
      <c r="J1641" s="20" t="s">
        <v>2001</v>
      </c>
      <c r="K1641" s="20" t="str">
        <f>VLOOKUP(H1641,[1]媒体表!C:T,18,0)</f>
        <v>北京多彩</v>
      </c>
      <c r="L1641" s="20" t="s">
        <v>2089</v>
      </c>
      <c r="M1641" s="47"/>
      <c r="N1641" s="20" t="s">
        <v>59</v>
      </c>
      <c r="O1641" s="20" t="s">
        <v>82</v>
      </c>
      <c r="P1641" s="47">
        <v>0</v>
      </c>
      <c r="Q1641" s="48" t="s">
        <v>2091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1999</v>
      </c>
      <c r="I1642" s="20" t="s">
        <v>2000</v>
      </c>
      <c r="J1642" s="20" t="s">
        <v>2001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2092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2093</v>
      </c>
      <c r="F1643" s="20" t="s">
        <v>2094</v>
      </c>
      <c r="G1643" s="20" t="s">
        <v>2093</v>
      </c>
      <c r="H1643" s="20" t="s">
        <v>1999</v>
      </c>
      <c r="I1643" s="20" t="s">
        <v>2000</v>
      </c>
      <c r="J1643" s="20" t="s">
        <v>2001</v>
      </c>
      <c r="K1643" s="20" t="str">
        <f>VLOOKUP(H1643,[1]媒体表!C:T,18,0)</f>
        <v>北京多彩</v>
      </c>
      <c r="L1643" s="20" t="s">
        <v>2093</v>
      </c>
      <c r="M1643" s="47"/>
      <c r="N1643" s="20" t="s">
        <v>42</v>
      </c>
      <c r="O1643" s="20" t="s">
        <v>82</v>
      </c>
      <c r="P1643" s="47">
        <v>0</v>
      </c>
      <c r="Q1643" s="48" t="s">
        <v>2095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2096</v>
      </c>
      <c r="F1644" s="20" t="s">
        <v>2096</v>
      </c>
      <c r="G1644" s="20" t="s">
        <v>2096</v>
      </c>
      <c r="H1644" s="20" t="s">
        <v>1999</v>
      </c>
      <c r="I1644" s="20" t="s">
        <v>2000</v>
      </c>
      <c r="J1644" s="20" t="s">
        <v>2001</v>
      </c>
      <c r="K1644" s="20" t="str">
        <f>VLOOKUP(H1644,[1]媒体表!C:T,18,0)</f>
        <v>北京多彩</v>
      </c>
      <c r="L1644" s="20" t="s">
        <v>2097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2098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1999</v>
      </c>
      <c r="I1645" s="20" t="s">
        <v>2000</v>
      </c>
      <c r="J1645" s="20" t="s">
        <v>2001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2099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2100</v>
      </c>
      <c r="F1646" s="20" t="s">
        <v>2100</v>
      </c>
      <c r="G1646" s="20" t="s">
        <v>2100</v>
      </c>
      <c r="H1646" s="20" t="s">
        <v>1999</v>
      </c>
      <c r="I1646" s="20" t="s">
        <v>2000</v>
      </c>
      <c r="J1646" s="20" t="s">
        <v>2001</v>
      </c>
      <c r="K1646" s="20" t="str">
        <f>VLOOKUP(H1646,[1]媒体表!C:T,18,0)</f>
        <v>北京多彩</v>
      </c>
      <c r="L1646" s="20" t="s">
        <v>2100</v>
      </c>
      <c r="M1646" s="47"/>
      <c r="N1646" s="20" t="s">
        <v>59</v>
      </c>
      <c r="O1646" s="20" t="s">
        <v>43</v>
      </c>
      <c r="P1646" s="47">
        <v>0.08</v>
      </c>
      <c r="Q1646" s="48" t="s">
        <v>2101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1999</v>
      </c>
      <c r="I1647" s="20" t="s">
        <v>2000</v>
      </c>
      <c r="J1647" s="20" t="s">
        <v>2001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2102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1999</v>
      </c>
      <c r="I1648" s="20" t="s">
        <v>2000</v>
      </c>
      <c r="J1648" s="20" t="s">
        <v>2001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2103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1999</v>
      </c>
      <c r="I1649" s="20" t="s">
        <v>2000</v>
      </c>
      <c r="J1649" s="20" t="s">
        <v>2001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2103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1999</v>
      </c>
      <c r="I1650" s="20" t="s">
        <v>2000</v>
      </c>
      <c r="J1650" s="20" t="s">
        <v>2001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2103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1999</v>
      </c>
      <c r="I1651" s="20" t="s">
        <v>2000</v>
      </c>
      <c r="J1651" s="20" t="s">
        <v>2001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1999</v>
      </c>
      <c r="I1652" s="20" t="s">
        <v>2000</v>
      </c>
      <c r="J1652" s="20" t="s">
        <v>2001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1999</v>
      </c>
      <c r="I1653" s="20" t="s">
        <v>2000</v>
      </c>
      <c r="J1653" s="20" t="s">
        <v>2001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1669</v>
      </c>
      <c r="F1654" s="20" t="s">
        <v>1669</v>
      </c>
      <c r="G1654" s="20" t="s">
        <v>1669</v>
      </c>
      <c r="H1654" s="20" t="s">
        <v>1999</v>
      </c>
      <c r="I1654" s="20" t="s">
        <v>2000</v>
      </c>
      <c r="J1654" s="20" t="s">
        <v>2001</v>
      </c>
      <c r="K1654" s="20" t="str">
        <f>VLOOKUP(H1654,[1]媒体表!C:T,18,0)</f>
        <v>北京多彩</v>
      </c>
      <c r="L1654" s="20" t="s">
        <v>1669</v>
      </c>
      <c r="M1654" s="47"/>
      <c r="N1654" s="20" t="s">
        <v>42</v>
      </c>
      <c r="O1654" s="20" t="s">
        <v>43</v>
      </c>
      <c r="P1654" s="47">
        <v>0.03</v>
      </c>
      <c r="Q1654" s="48" t="s">
        <v>2104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1999</v>
      </c>
      <c r="I1655" s="20" t="s">
        <v>2000</v>
      </c>
      <c r="J1655" s="20" t="s">
        <v>2001</v>
      </c>
      <c r="K1655" s="20" t="str">
        <f>VLOOKUP(H1655,[1]媒体表!C:T,18,0)</f>
        <v>北京多彩</v>
      </c>
      <c r="L1655" s="20" t="s">
        <v>2105</v>
      </c>
      <c r="M1655" s="47"/>
      <c r="N1655" s="20" t="s">
        <v>42</v>
      </c>
      <c r="O1655" s="20" t="s">
        <v>82</v>
      </c>
      <c r="P1655" s="47">
        <v>0</v>
      </c>
      <c r="Q1655" s="48" t="s">
        <v>2106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1999</v>
      </c>
      <c r="I1656" s="20" t="s">
        <v>2000</v>
      </c>
      <c r="J1656" s="20" t="s">
        <v>2001</v>
      </c>
      <c r="K1656" s="20" t="str">
        <f>VLOOKUP(H1656,[1]媒体表!C:T,18,0)</f>
        <v>北京多彩</v>
      </c>
      <c r="L1656" s="20" t="s">
        <v>2107</v>
      </c>
      <c r="M1656" s="47"/>
      <c r="N1656" s="20" t="s">
        <v>42</v>
      </c>
      <c r="O1656" s="20" t="s">
        <v>82</v>
      </c>
      <c r="P1656" s="47">
        <v>0</v>
      </c>
      <c r="Q1656" s="48" t="s">
        <v>2108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2109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1999</v>
      </c>
      <c r="I1657" s="20" t="s">
        <v>2000</v>
      </c>
      <c r="J1657" s="20" t="s">
        <v>2001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2110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1999</v>
      </c>
      <c r="I1658" s="20" t="s">
        <v>2000</v>
      </c>
      <c r="J1658" s="20" t="s">
        <v>2001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2111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1999</v>
      </c>
      <c r="I1659" s="20" t="s">
        <v>2000</v>
      </c>
      <c r="J1659" s="20" t="s">
        <v>2001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2112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1999</v>
      </c>
      <c r="I1660" s="20" t="s">
        <v>2000</v>
      </c>
      <c r="J1660" s="20" t="s">
        <v>2001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2112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2113</v>
      </c>
      <c r="F1661" s="20" t="s">
        <v>2113</v>
      </c>
      <c r="G1661" s="20" t="s">
        <v>2113</v>
      </c>
      <c r="H1661" s="20" t="s">
        <v>1999</v>
      </c>
      <c r="I1661" s="20" t="s">
        <v>2000</v>
      </c>
      <c r="J1661" s="20" t="s">
        <v>2001</v>
      </c>
      <c r="K1661" s="20" t="str">
        <f>VLOOKUP(H1661,[1]媒体表!C:T,18,0)</f>
        <v>北京多彩</v>
      </c>
      <c r="L1661" s="20" t="s">
        <v>2113</v>
      </c>
      <c r="M1661" s="47"/>
      <c r="N1661" s="20" t="s">
        <v>42</v>
      </c>
      <c r="O1661" s="20" t="s">
        <v>82</v>
      </c>
      <c r="P1661" s="47">
        <v>0</v>
      </c>
      <c r="Q1661" s="48" t="s">
        <v>2114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2115</v>
      </c>
      <c r="F1662" s="20" t="s">
        <v>2115</v>
      </c>
      <c r="G1662" s="20" t="s">
        <v>2115</v>
      </c>
      <c r="H1662" s="20" t="s">
        <v>1999</v>
      </c>
      <c r="I1662" s="20" t="s">
        <v>2000</v>
      </c>
      <c r="J1662" s="20" t="s">
        <v>2001</v>
      </c>
      <c r="K1662" s="20" t="str">
        <f>VLOOKUP(H1662,[1]媒体表!C:T,18,0)</f>
        <v>北京多彩</v>
      </c>
      <c r="L1662" s="20" t="s">
        <v>2115</v>
      </c>
      <c r="M1662" s="47"/>
      <c r="N1662" s="20" t="s">
        <v>42</v>
      </c>
      <c r="O1662" s="20" t="s">
        <v>43</v>
      </c>
      <c r="P1662" s="47">
        <v>0.02</v>
      </c>
      <c r="Q1662" s="48" t="s">
        <v>2116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1999</v>
      </c>
      <c r="I1663" s="20" t="s">
        <v>2000</v>
      </c>
      <c r="J1663" s="20" t="s">
        <v>2001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2117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1999</v>
      </c>
      <c r="I1664" s="20" t="s">
        <v>2000</v>
      </c>
      <c r="J1664" s="20" t="s">
        <v>2001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2118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1999</v>
      </c>
      <c r="I1665" s="20" t="s">
        <v>2000</v>
      </c>
      <c r="J1665" s="20" t="s">
        <v>2001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2119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1999</v>
      </c>
      <c r="I1666" s="20" t="s">
        <v>2000</v>
      </c>
      <c r="J1666" s="20" t="s">
        <v>2001</v>
      </c>
      <c r="K1666" s="20" t="str">
        <f>VLOOKUP(H1666,[1]媒体表!C:T,18,0)</f>
        <v>北京多彩</v>
      </c>
      <c r="L1666" s="20" t="s">
        <v>1694</v>
      </c>
      <c r="M1666" s="47"/>
      <c r="N1666" s="20" t="s">
        <v>59</v>
      </c>
      <c r="O1666" s="20" t="s">
        <v>43</v>
      </c>
      <c r="P1666" s="47">
        <v>0.06</v>
      </c>
      <c r="Q1666" s="48" t="s">
        <v>2120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2121</v>
      </c>
      <c r="F1667" s="20" t="s">
        <v>2121</v>
      </c>
      <c r="G1667" s="20" t="s">
        <v>2121</v>
      </c>
      <c r="H1667" s="20" t="s">
        <v>1999</v>
      </c>
      <c r="I1667" s="20" t="s">
        <v>2000</v>
      </c>
      <c r="J1667" s="20" t="s">
        <v>2001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2122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2121</v>
      </c>
      <c r="F1668" s="20" t="s">
        <v>2121</v>
      </c>
      <c r="G1668" s="20" t="s">
        <v>2121</v>
      </c>
      <c r="H1668" s="20" t="s">
        <v>1999</v>
      </c>
      <c r="I1668" s="20" t="s">
        <v>2000</v>
      </c>
      <c r="J1668" s="20" t="s">
        <v>2001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2122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2121</v>
      </c>
      <c r="F1669" s="20" t="s">
        <v>2121</v>
      </c>
      <c r="G1669" s="20" t="s">
        <v>2121</v>
      </c>
      <c r="H1669" s="20" t="s">
        <v>1999</v>
      </c>
      <c r="I1669" s="20" t="s">
        <v>2000</v>
      </c>
      <c r="J1669" s="20" t="s">
        <v>2001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2122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2121</v>
      </c>
      <c r="F1670" s="20" t="s">
        <v>2121</v>
      </c>
      <c r="G1670" s="20" t="s">
        <v>2121</v>
      </c>
      <c r="H1670" s="20" t="s">
        <v>1999</v>
      </c>
      <c r="I1670" s="20" t="s">
        <v>2000</v>
      </c>
      <c r="J1670" s="20" t="s">
        <v>2001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2122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2121</v>
      </c>
      <c r="F1671" s="20" t="s">
        <v>2121</v>
      </c>
      <c r="G1671" s="20" t="s">
        <v>2121</v>
      </c>
      <c r="H1671" s="20" t="s">
        <v>1999</v>
      </c>
      <c r="I1671" s="20" t="s">
        <v>2000</v>
      </c>
      <c r="J1671" s="20" t="s">
        <v>2001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2123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2121</v>
      </c>
      <c r="F1672" s="20" t="s">
        <v>2121</v>
      </c>
      <c r="G1672" s="20" t="s">
        <v>2121</v>
      </c>
      <c r="H1672" s="20" t="s">
        <v>1999</v>
      </c>
      <c r="I1672" s="20" t="s">
        <v>2000</v>
      </c>
      <c r="J1672" s="20" t="s">
        <v>2001</v>
      </c>
      <c r="K1672" s="20" t="str">
        <f>VLOOKUP(H1672,[1]媒体表!C:T,18,0)</f>
        <v>北京多彩</v>
      </c>
      <c r="L1672" s="20" t="s">
        <v>2124</v>
      </c>
      <c r="M1672" s="47"/>
      <c r="N1672" s="20" t="s">
        <v>42</v>
      </c>
      <c r="O1672" s="20" t="s">
        <v>43</v>
      </c>
      <c r="P1672" s="47">
        <v>0.01</v>
      </c>
      <c r="Q1672" s="48" t="s">
        <v>2125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2121</v>
      </c>
      <c r="F1673" s="20" t="s">
        <v>2121</v>
      </c>
      <c r="G1673" s="20" t="s">
        <v>2121</v>
      </c>
      <c r="H1673" s="20" t="s">
        <v>1999</v>
      </c>
      <c r="I1673" s="20" t="s">
        <v>2000</v>
      </c>
      <c r="J1673" s="20" t="s">
        <v>2001</v>
      </c>
      <c r="K1673" s="20" t="str">
        <f>VLOOKUP(H1673,[1]媒体表!C:T,18,0)</f>
        <v>北京多彩</v>
      </c>
      <c r="L1673" s="20" t="s">
        <v>2121</v>
      </c>
      <c r="M1673" s="47"/>
      <c r="N1673" s="20" t="s">
        <v>42</v>
      </c>
      <c r="O1673" s="20" t="s">
        <v>43</v>
      </c>
      <c r="P1673" s="47">
        <v>0.01</v>
      </c>
      <c r="Q1673" s="48" t="s">
        <v>2126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2127</v>
      </c>
      <c r="F1674" s="20" t="s">
        <v>2127</v>
      </c>
      <c r="G1674" s="20" t="s">
        <v>2127</v>
      </c>
      <c r="H1674" s="20" t="s">
        <v>1999</v>
      </c>
      <c r="I1674" s="20" t="s">
        <v>2000</v>
      </c>
      <c r="J1674" s="20" t="s">
        <v>2001</v>
      </c>
      <c r="K1674" s="20" t="str">
        <f>VLOOKUP(H1674,[1]媒体表!C:T,18,0)</f>
        <v>北京多彩</v>
      </c>
      <c r="L1674" s="20" t="s">
        <v>2128</v>
      </c>
      <c r="M1674" s="47"/>
      <c r="N1674" s="20" t="s">
        <v>42</v>
      </c>
      <c r="O1674" s="20" t="s">
        <v>43</v>
      </c>
      <c r="P1674" s="47">
        <v>0.02</v>
      </c>
      <c r="Q1674" s="48" t="s">
        <v>2129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1999</v>
      </c>
      <c r="I1675" s="20" t="s">
        <v>2000</v>
      </c>
      <c r="J1675" s="20" t="s">
        <v>2001</v>
      </c>
      <c r="K1675" s="20" t="str">
        <f>VLOOKUP(H1675,[1]媒体表!C:T,18,0)</f>
        <v>北京多彩</v>
      </c>
      <c r="L1675" s="20" t="s">
        <v>2130</v>
      </c>
      <c r="M1675" s="47"/>
      <c r="N1675" s="20" t="s">
        <v>42</v>
      </c>
      <c r="O1675" s="20" t="s">
        <v>82</v>
      </c>
      <c r="P1675" s="47">
        <v>0</v>
      </c>
      <c r="Q1675" s="48" t="s">
        <v>2131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1999</v>
      </c>
      <c r="I1676" s="20" t="s">
        <v>2000</v>
      </c>
      <c r="J1676" s="20" t="s">
        <v>2001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2132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2133</v>
      </c>
      <c r="F1677" s="20" t="s">
        <v>2133</v>
      </c>
      <c r="G1677" s="20" t="s">
        <v>2133</v>
      </c>
      <c r="H1677" s="20" t="s">
        <v>1999</v>
      </c>
      <c r="I1677" s="20" t="s">
        <v>2000</v>
      </c>
      <c r="J1677" s="20" t="s">
        <v>2001</v>
      </c>
      <c r="K1677" s="20" t="str">
        <f>VLOOKUP(H1677,[1]媒体表!C:T,18,0)</f>
        <v>北京多彩</v>
      </c>
      <c r="L1677" s="20" t="s">
        <v>2134</v>
      </c>
      <c r="M1677" s="47"/>
      <c r="N1677" s="20" t="s">
        <v>42</v>
      </c>
      <c r="O1677" s="20" t="s">
        <v>82</v>
      </c>
      <c r="P1677" s="47">
        <v>0</v>
      </c>
      <c r="Q1677" s="48" t="s">
        <v>2135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2136</v>
      </c>
      <c r="F1678" s="20" t="s">
        <v>2136</v>
      </c>
      <c r="G1678" s="20" t="s">
        <v>2136</v>
      </c>
      <c r="H1678" s="20" t="s">
        <v>1999</v>
      </c>
      <c r="I1678" s="20" t="s">
        <v>2000</v>
      </c>
      <c r="J1678" s="20" t="s">
        <v>2001</v>
      </c>
      <c r="K1678" s="20" t="str">
        <f>VLOOKUP(H1678,[1]媒体表!C:T,18,0)</f>
        <v>北京多彩</v>
      </c>
      <c r="L1678" s="20" t="s">
        <v>2136</v>
      </c>
      <c r="M1678" s="47"/>
      <c r="N1678" s="20" t="s">
        <v>59</v>
      </c>
      <c r="O1678" s="20" t="s">
        <v>43</v>
      </c>
      <c r="P1678" s="47">
        <v>0.04</v>
      </c>
      <c r="Q1678" s="48" t="s">
        <v>2137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2136</v>
      </c>
      <c r="F1679" s="20" t="s">
        <v>2136</v>
      </c>
      <c r="G1679" s="20" t="s">
        <v>2136</v>
      </c>
      <c r="H1679" s="20" t="s">
        <v>1999</v>
      </c>
      <c r="I1679" s="20" t="s">
        <v>2000</v>
      </c>
      <c r="J1679" s="20" t="s">
        <v>2001</v>
      </c>
      <c r="K1679" s="20" t="str">
        <f>VLOOKUP(H1679,[1]媒体表!C:T,18,0)</f>
        <v>北京多彩</v>
      </c>
      <c r="L1679" s="20" t="s">
        <v>2136</v>
      </c>
      <c r="M1679" s="47"/>
      <c r="N1679" s="20" t="s">
        <v>42</v>
      </c>
      <c r="O1679" s="20" t="s">
        <v>43</v>
      </c>
      <c r="P1679" s="47">
        <v>0.02</v>
      </c>
      <c r="Q1679" s="48" t="s">
        <v>2137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2138</v>
      </c>
      <c r="F1680" s="20" t="s">
        <v>2138</v>
      </c>
      <c r="G1680" s="20" t="s">
        <v>2138</v>
      </c>
      <c r="H1680" s="20" t="s">
        <v>1999</v>
      </c>
      <c r="I1680" s="20" t="s">
        <v>2000</v>
      </c>
      <c r="J1680" s="20" t="s">
        <v>2001</v>
      </c>
      <c r="K1680" s="20" t="str">
        <f>VLOOKUP(H1680,[1]媒体表!C:T,18,0)</f>
        <v>北京多彩</v>
      </c>
      <c r="L1680" s="20" t="s">
        <v>2138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2139</v>
      </c>
      <c r="F1681" s="20" t="s">
        <v>2139</v>
      </c>
      <c r="G1681" s="20" t="s">
        <v>2139</v>
      </c>
      <c r="H1681" s="20" t="s">
        <v>1999</v>
      </c>
      <c r="I1681" s="20" t="s">
        <v>2000</v>
      </c>
      <c r="J1681" s="20" t="s">
        <v>2001</v>
      </c>
      <c r="K1681" s="20" t="str">
        <f>VLOOKUP(H1681,[1]媒体表!C:T,18,0)</f>
        <v>北京多彩</v>
      </c>
      <c r="L1681" s="20" t="s">
        <v>2139</v>
      </c>
      <c r="M1681" s="47"/>
      <c r="N1681" s="20" t="s">
        <v>42</v>
      </c>
      <c r="O1681" s="20" t="s">
        <v>82</v>
      </c>
      <c r="P1681" s="47">
        <v>0</v>
      </c>
      <c r="Q1681" s="48" t="s">
        <v>2140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2141</v>
      </c>
      <c r="F1682" s="20" t="s">
        <v>2141</v>
      </c>
      <c r="G1682" s="20" t="s">
        <v>2141</v>
      </c>
      <c r="H1682" s="20" t="s">
        <v>1999</v>
      </c>
      <c r="I1682" s="20" t="s">
        <v>2000</v>
      </c>
      <c r="J1682" s="20" t="s">
        <v>2001</v>
      </c>
      <c r="K1682" s="20" t="str">
        <f>VLOOKUP(H1682,[1]媒体表!C:T,18,0)</f>
        <v>北京多彩</v>
      </c>
      <c r="L1682" s="20" t="s">
        <v>2134</v>
      </c>
      <c r="M1682" s="47"/>
      <c r="N1682" s="20" t="s">
        <v>59</v>
      </c>
      <c r="O1682" s="20" t="s">
        <v>43</v>
      </c>
      <c r="P1682" s="47">
        <v>0.04</v>
      </c>
      <c r="Q1682" s="48" t="s">
        <v>2142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2141</v>
      </c>
      <c r="F1683" s="20" t="s">
        <v>2141</v>
      </c>
      <c r="G1683" s="20" t="s">
        <v>2141</v>
      </c>
      <c r="H1683" s="20" t="s">
        <v>1999</v>
      </c>
      <c r="I1683" s="20" t="s">
        <v>2000</v>
      </c>
      <c r="J1683" s="20" t="s">
        <v>2001</v>
      </c>
      <c r="K1683" s="20" t="str">
        <f>VLOOKUP(H1683,[1]媒体表!C:T,18,0)</f>
        <v>北京多彩</v>
      </c>
      <c r="L1683" s="20" t="s">
        <v>2134</v>
      </c>
      <c r="M1683" s="47"/>
      <c r="N1683" s="20" t="s">
        <v>42</v>
      </c>
      <c r="O1683" s="20" t="s">
        <v>43</v>
      </c>
      <c r="P1683" s="47">
        <v>0.02</v>
      </c>
      <c r="Q1683" s="48" t="s">
        <v>2135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1999</v>
      </c>
      <c r="I1684" s="20" t="s">
        <v>2000</v>
      </c>
      <c r="J1684" s="20" t="s">
        <v>2001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2143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1999</v>
      </c>
      <c r="I1685" s="20" t="s">
        <v>2000</v>
      </c>
      <c r="J1685" s="20" t="s">
        <v>2001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2143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1999</v>
      </c>
      <c r="I1686" s="20" t="s">
        <v>2000</v>
      </c>
      <c r="J1686" s="20" t="s">
        <v>2001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2143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1999</v>
      </c>
      <c r="I1687" s="20" t="s">
        <v>2000</v>
      </c>
      <c r="J1687" s="20" t="s">
        <v>2001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2143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2144</v>
      </c>
      <c r="F1688" s="20" t="s">
        <v>2144</v>
      </c>
      <c r="G1688" s="20" t="s">
        <v>2144</v>
      </c>
      <c r="H1688" s="20" t="s">
        <v>1999</v>
      </c>
      <c r="I1688" s="20" t="s">
        <v>2000</v>
      </c>
      <c r="J1688" s="20" t="s">
        <v>2001</v>
      </c>
      <c r="K1688" s="20" t="str">
        <f>VLOOKUP(H1688,[1]媒体表!C:T,18,0)</f>
        <v>北京多彩</v>
      </c>
      <c r="L1688" s="20" t="s">
        <v>2144</v>
      </c>
      <c r="M1688" s="47"/>
      <c r="N1688" s="20" t="s">
        <v>42</v>
      </c>
      <c r="O1688" s="20" t="s">
        <v>43</v>
      </c>
      <c r="P1688" s="47">
        <v>0.02</v>
      </c>
      <c r="Q1688" s="48" t="s">
        <v>2145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2146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2144</v>
      </c>
      <c r="F1689" s="20" t="s">
        <v>2144</v>
      </c>
      <c r="G1689" s="20" t="s">
        <v>2144</v>
      </c>
      <c r="H1689" s="20" t="s">
        <v>1999</v>
      </c>
      <c r="I1689" s="20" t="s">
        <v>2000</v>
      </c>
      <c r="J1689" s="20" t="s">
        <v>2001</v>
      </c>
      <c r="K1689" s="20" t="str">
        <f>VLOOKUP(H1689,[1]媒体表!C:T,18,0)</f>
        <v>北京多彩</v>
      </c>
      <c r="L1689" s="20" t="s">
        <v>2144</v>
      </c>
      <c r="M1689" s="47"/>
      <c r="N1689" s="20" t="s">
        <v>42</v>
      </c>
      <c r="O1689" s="20" t="s">
        <v>43</v>
      </c>
      <c r="P1689" s="47">
        <v>0.02</v>
      </c>
      <c r="Q1689" s="48" t="s">
        <v>2147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1999</v>
      </c>
      <c r="I1690" s="20" t="s">
        <v>2000</v>
      </c>
      <c r="J1690" s="20" t="s">
        <v>2001</v>
      </c>
      <c r="K1690" s="20" t="str">
        <f>VLOOKUP(H1690,[1]媒体表!C:T,18,0)</f>
        <v>北京多彩</v>
      </c>
      <c r="L1690" s="20" t="s">
        <v>2148</v>
      </c>
      <c r="M1690" s="47"/>
      <c r="N1690" s="20" t="s">
        <v>59</v>
      </c>
      <c r="O1690" s="20" t="s">
        <v>43</v>
      </c>
      <c r="P1690" s="47">
        <v>0.08</v>
      </c>
      <c r="Q1690" s="48" t="s">
        <v>2149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1999</v>
      </c>
      <c r="I1691" s="20" t="s">
        <v>2000</v>
      </c>
      <c r="J1691" s="20" t="s">
        <v>2001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2150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1999</v>
      </c>
      <c r="I1692" s="20" t="s">
        <v>2000</v>
      </c>
      <c r="J1692" s="20" t="s">
        <v>2001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2150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1999</v>
      </c>
      <c r="I1693" s="20" t="s">
        <v>2000</v>
      </c>
      <c r="J1693" s="20" t="s">
        <v>2001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2151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2152</v>
      </c>
      <c r="F1694" s="20" t="s">
        <v>2152</v>
      </c>
      <c r="G1694" s="20" t="s">
        <v>2152</v>
      </c>
      <c r="H1694" s="20" t="s">
        <v>1999</v>
      </c>
      <c r="I1694" s="20" t="s">
        <v>2000</v>
      </c>
      <c r="J1694" s="20" t="s">
        <v>2001</v>
      </c>
      <c r="K1694" s="20" t="str">
        <f>VLOOKUP(H1694,[1]媒体表!C:T,18,0)</f>
        <v>北京多彩</v>
      </c>
      <c r="L1694" s="20" t="s">
        <v>2152</v>
      </c>
      <c r="M1694" s="47"/>
      <c r="N1694" s="20" t="s">
        <v>42</v>
      </c>
      <c r="O1694" s="20" t="s">
        <v>82</v>
      </c>
      <c r="P1694" s="47">
        <v>0</v>
      </c>
      <c r="Q1694" s="48" t="s">
        <v>2153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1999</v>
      </c>
      <c r="I1695" s="20" t="s">
        <v>2000</v>
      </c>
      <c r="J1695" s="20" t="s">
        <v>2001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2154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1999</v>
      </c>
      <c r="I1696" s="20" t="s">
        <v>2000</v>
      </c>
      <c r="J1696" s="20" t="s">
        <v>2001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2154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1999</v>
      </c>
      <c r="I1697" s="20" t="s">
        <v>2000</v>
      </c>
      <c r="J1697" s="20" t="s">
        <v>2001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2155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1706</v>
      </c>
      <c r="F1698" s="20" t="s">
        <v>1706</v>
      </c>
      <c r="G1698" s="20" t="s">
        <v>1706</v>
      </c>
      <c r="H1698" s="20" t="s">
        <v>1999</v>
      </c>
      <c r="I1698" s="20" t="s">
        <v>2000</v>
      </c>
      <c r="J1698" s="20" t="s">
        <v>2001</v>
      </c>
      <c r="K1698" s="20" t="str">
        <f>VLOOKUP(H1698,[1]媒体表!C:T,18,0)</f>
        <v>北京多彩</v>
      </c>
      <c r="L1698" s="20" t="s">
        <v>1706</v>
      </c>
      <c r="M1698" s="47"/>
      <c r="N1698" s="20" t="s">
        <v>42</v>
      </c>
      <c r="O1698" s="20" t="s">
        <v>82</v>
      </c>
      <c r="P1698" s="47">
        <v>0</v>
      </c>
      <c r="Q1698" s="48" t="s">
        <v>2156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2157</v>
      </c>
      <c r="F1699" s="20" t="s">
        <v>2157</v>
      </c>
      <c r="G1699" s="20" t="s">
        <v>2157</v>
      </c>
      <c r="H1699" s="20" t="s">
        <v>1999</v>
      </c>
      <c r="I1699" s="20" t="s">
        <v>2000</v>
      </c>
      <c r="J1699" s="20" t="s">
        <v>2001</v>
      </c>
      <c r="K1699" s="20" t="str">
        <f>VLOOKUP(H1699,[1]媒体表!C:T,18,0)</f>
        <v>北京多彩</v>
      </c>
      <c r="L1699" s="20" t="s">
        <v>2157</v>
      </c>
      <c r="M1699" s="47"/>
      <c r="N1699" s="20" t="s">
        <v>42</v>
      </c>
      <c r="O1699" s="20" t="s">
        <v>43</v>
      </c>
      <c r="P1699" s="47">
        <v>0.01</v>
      </c>
      <c r="Q1699" s="48" t="s">
        <v>2158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2159</v>
      </c>
      <c r="F1700" s="20" t="s">
        <v>2160</v>
      </c>
      <c r="G1700" s="20" t="s">
        <v>2159</v>
      </c>
      <c r="H1700" s="20" t="s">
        <v>1999</v>
      </c>
      <c r="I1700" s="20" t="s">
        <v>2000</v>
      </c>
      <c r="J1700" s="20" t="s">
        <v>2001</v>
      </c>
      <c r="K1700" s="20" t="str">
        <f>VLOOKUP(H1700,[1]媒体表!C:T,18,0)</f>
        <v>北京多彩</v>
      </c>
      <c r="L1700" s="20" t="s">
        <v>2161</v>
      </c>
      <c r="M1700" s="47"/>
      <c r="N1700" s="20" t="s">
        <v>42</v>
      </c>
      <c r="O1700" s="20" t="s">
        <v>43</v>
      </c>
      <c r="P1700" s="47">
        <v>0.02</v>
      </c>
      <c r="Q1700" s="48" t="s">
        <v>2162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2163</v>
      </c>
      <c r="F1701" s="20" t="s">
        <v>2163</v>
      </c>
      <c r="G1701" s="20" t="s">
        <v>2163</v>
      </c>
      <c r="H1701" s="20" t="s">
        <v>1999</v>
      </c>
      <c r="I1701" s="20" t="s">
        <v>2000</v>
      </c>
      <c r="J1701" s="20" t="s">
        <v>2001</v>
      </c>
      <c r="K1701" s="20" t="str">
        <f>VLOOKUP(H1701,[1]媒体表!C:T,18,0)</f>
        <v>北京多彩</v>
      </c>
      <c r="L1701" s="20" t="s">
        <v>2164</v>
      </c>
      <c r="M1701" s="47"/>
      <c r="N1701" s="20" t="s">
        <v>333</v>
      </c>
      <c r="O1701" s="20" t="s">
        <v>43</v>
      </c>
      <c r="P1701" s="47">
        <v>0.08</v>
      </c>
      <c r="Q1701" s="48" t="s">
        <v>2165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2166</v>
      </c>
      <c r="F1702" s="20" t="s">
        <v>2166</v>
      </c>
      <c r="G1702" s="20" t="s">
        <v>2166</v>
      </c>
      <c r="H1702" s="20" t="s">
        <v>1999</v>
      </c>
      <c r="I1702" s="20" t="s">
        <v>2000</v>
      </c>
      <c r="J1702" s="20" t="s">
        <v>2001</v>
      </c>
      <c r="K1702" s="20" t="str">
        <f>VLOOKUP(H1702,[1]媒体表!C:T,18,0)</f>
        <v>北京多彩</v>
      </c>
      <c r="L1702" s="20" t="s">
        <v>2166</v>
      </c>
      <c r="M1702" s="47"/>
      <c r="N1702" s="20" t="s">
        <v>42</v>
      </c>
      <c r="O1702" s="20" t="s">
        <v>43</v>
      </c>
      <c r="P1702" s="47">
        <v>0.03</v>
      </c>
      <c r="Q1702" s="48" t="s">
        <v>2167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2168</v>
      </c>
      <c r="F1703" s="20" t="s">
        <v>2168</v>
      </c>
      <c r="G1703" s="20" t="s">
        <v>2168</v>
      </c>
      <c r="H1703" s="20" t="s">
        <v>1999</v>
      </c>
      <c r="I1703" s="20" t="s">
        <v>2000</v>
      </c>
      <c r="J1703" s="20" t="s">
        <v>2001</v>
      </c>
      <c r="K1703" s="20" t="str">
        <f>VLOOKUP(H1703,[1]媒体表!C:T,18,0)</f>
        <v>北京多彩</v>
      </c>
      <c r="L1703" s="20" t="s">
        <v>2168</v>
      </c>
      <c r="M1703" s="47"/>
      <c r="N1703" s="20" t="s">
        <v>42</v>
      </c>
      <c r="O1703" s="20" t="s">
        <v>43</v>
      </c>
      <c r="P1703" s="47">
        <v>0.02</v>
      </c>
      <c r="Q1703" s="48" t="s">
        <v>2169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1710</v>
      </c>
      <c r="F1704" s="20" t="s">
        <v>1710</v>
      </c>
      <c r="G1704" s="20" t="s">
        <v>1710</v>
      </c>
      <c r="H1704" s="20" t="s">
        <v>1999</v>
      </c>
      <c r="I1704" s="20" t="s">
        <v>2000</v>
      </c>
      <c r="J1704" s="20" t="s">
        <v>2001</v>
      </c>
      <c r="K1704" s="20" t="str">
        <f>VLOOKUP(H1704,[1]媒体表!C:T,18,0)</f>
        <v>北京多彩</v>
      </c>
      <c r="L1704" s="20" t="s">
        <v>1711</v>
      </c>
      <c r="M1704" s="47"/>
      <c r="N1704" s="20" t="s">
        <v>42</v>
      </c>
      <c r="O1704" s="20" t="s">
        <v>43</v>
      </c>
      <c r="P1704" s="47">
        <v>0.02</v>
      </c>
      <c r="Q1704" s="48" t="s">
        <v>2170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2171</v>
      </c>
      <c r="F1705" s="20" t="s">
        <v>2171</v>
      </c>
      <c r="G1705" s="20" t="s">
        <v>2171</v>
      </c>
      <c r="H1705" s="20" t="s">
        <v>1999</v>
      </c>
      <c r="I1705" s="20" t="s">
        <v>2000</v>
      </c>
      <c r="J1705" s="20" t="s">
        <v>2001</v>
      </c>
      <c r="K1705" s="20" t="str">
        <f>VLOOKUP(H1705,[1]媒体表!C:T,18,0)</f>
        <v>北京多彩</v>
      </c>
      <c r="L1705" s="20" t="s">
        <v>2171</v>
      </c>
      <c r="M1705" s="47"/>
      <c r="N1705" s="20" t="s">
        <v>42</v>
      </c>
      <c r="O1705" s="20" t="s">
        <v>43</v>
      </c>
      <c r="P1705" s="47">
        <v>0.02</v>
      </c>
      <c r="Q1705" s="48" t="s">
        <v>2172</v>
      </c>
      <c r="R1705" s="40"/>
      <c r="S1705" s="34">
        <v>-86.800000000002896</v>
      </c>
      <c r="T1705" s="34"/>
      <c r="U1705" s="32">
        <v>0</v>
      </c>
      <c r="V1705" s="32">
        <f t="shared" si="189"/>
        <v>-86.800000000002896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1999</v>
      </c>
      <c r="I1706" s="20" t="s">
        <v>2000</v>
      </c>
      <c r="J1706" s="20" t="s">
        <v>2001</v>
      </c>
      <c r="K1706" s="20" t="str">
        <f>VLOOKUP(H1706,[1]媒体表!C:T,18,0)</f>
        <v>北京多彩</v>
      </c>
      <c r="L1706" s="20" t="s">
        <v>2173</v>
      </c>
      <c r="M1706" s="47"/>
      <c r="N1706" s="20" t="s">
        <v>42</v>
      </c>
      <c r="O1706" s="20" t="s">
        <v>43</v>
      </c>
      <c r="P1706" s="47">
        <v>0.02</v>
      </c>
      <c r="Q1706" s="48" t="s">
        <v>2174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1999</v>
      </c>
      <c r="I1707" s="20" t="s">
        <v>2000</v>
      </c>
      <c r="J1707" s="20" t="s">
        <v>2001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2175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1999</v>
      </c>
      <c r="I1708" s="20" t="s">
        <v>2000</v>
      </c>
      <c r="J1708" s="20" t="s">
        <v>2001</v>
      </c>
      <c r="K1708" s="20" t="str">
        <f>VLOOKUP(H1708,[1]媒体表!C:T,18,0)</f>
        <v>北京多彩</v>
      </c>
      <c r="L1708" s="20" t="s">
        <v>2173</v>
      </c>
      <c r="M1708" s="47"/>
      <c r="N1708" s="20" t="s">
        <v>42</v>
      </c>
      <c r="O1708" s="20" t="s">
        <v>43</v>
      </c>
      <c r="P1708" s="47">
        <v>0.02</v>
      </c>
      <c r="Q1708" s="48" t="s">
        <v>2174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1999</v>
      </c>
      <c r="I1709" s="20" t="s">
        <v>2000</v>
      </c>
      <c r="J1709" s="20" t="s">
        <v>2001</v>
      </c>
      <c r="K1709" s="20" t="str">
        <f>VLOOKUP(H1709,[1]媒体表!C:T,18,0)</f>
        <v>北京多彩</v>
      </c>
      <c r="L1709" s="20" t="s">
        <v>2176</v>
      </c>
      <c r="M1709" s="47"/>
      <c r="N1709" s="20" t="s">
        <v>42</v>
      </c>
      <c r="O1709" s="20" t="s">
        <v>43</v>
      </c>
      <c r="P1709" s="47">
        <v>0.02</v>
      </c>
      <c r="Q1709" s="48" t="s">
        <v>2177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1999</v>
      </c>
      <c r="I1710" s="20" t="s">
        <v>2000</v>
      </c>
      <c r="J1710" s="20" t="s">
        <v>2001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2178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2025</v>
      </c>
      <c r="F1711" s="20" t="s">
        <v>2025</v>
      </c>
      <c r="G1711" s="20" t="s">
        <v>2025</v>
      </c>
      <c r="H1711" s="20" t="s">
        <v>1999</v>
      </c>
      <c r="I1711" s="20" t="s">
        <v>2000</v>
      </c>
      <c r="J1711" s="20" t="s">
        <v>2001</v>
      </c>
      <c r="K1711" s="20" t="str">
        <f>VLOOKUP(H1711,[1]媒体表!C:T,18,0)</f>
        <v>北京多彩</v>
      </c>
      <c r="L1711" s="20" t="s">
        <v>2025</v>
      </c>
      <c r="M1711" s="47"/>
      <c r="N1711" s="20" t="s">
        <v>42</v>
      </c>
      <c r="O1711" s="20" t="s">
        <v>43</v>
      </c>
      <c r="P1711" s="47">
        <v>0.02</v>
      </c>
      <c r="Q1711" s="48" t="s">
        <v>2179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2180</v>
      </c>
      <c r="F1712" s="20" t="s">
        <v>2180</v>
      </c>
      <c r="G1712" s="20" t="s">
        <v>2180</v>
      </c>
      <c r="H1712" s="20" t="s">
        <v>1999</v>
      </c>
      <c r="I1712" s="20" t="s">
        <v>2000</v>
      </c>
      <c r="J1712" s="20" t="s">
        <v>2001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2181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1999</v>
      </c>
      <c r="I1713" s="20" t="s">
        <v>2000</v>
      </c>
      <c r="J1713" s="20" t="s">
        <v>2001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2182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2183</v>
      </c>
      <c r="F1714" s="20" t="s">
        <v>2183</v>
      </c>
      <c r="G1714" s="20" t="s">
        <v>2183</v>
      </c>
      <c r="H1714" s="20" t="s">
        <v>1999</v>
      </c>
      <c r="I1714" s="20" t="s">
        <v>2000</v>
      </c>
      <c r="J1714" s="20" t="s">
        <v>2001</v>
      </c>
      <c r="K1714" s="20" t="str">
        <f>VLOOKUP(H1714,[1]媒体表!C:T,18,0)</f>
        <v>北京多彩</v>
      </c>
      <c r="L1714" s="20" t="s">
        <v>2183</v>
      </c>
      <c r="M1714" s="47"/>
      <c r="N1714" s="20" t="s">
        <v>42</v>
      </c>
      <c r="O1714" s="20" t="s">
        <v>43</v>
      </c>
      <c r="P1714" s="47">
        <v>0.01</v>
      </c>
      <c r="Q1714" s="48" t="s">
        <v>2184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2183</v>
      </c>
      <c r="F1715" s="20" t="s">
        <v>2183</v>
      </c>
      <c r="G1715" s="20" t="s">
        <v>2183</v>
      </c>
      <c r="H1715" s="20" t="s">
        <v>1999</v>
      </c>
      <c r="I1715" s="20" t="s">
        <v>2000</v>
      </c>
      <c r="J1715" s="20" t="s">
        <v>2001</v>
      </c>
      <c r="K1715" s="20" t="str">
        <f>VLOOKUP(H1715,[1]媒体表!C:T,18,0)</f>
        <v>北京多彩</v>
      </c>
      <c r="L1715" s="20" t="s">
        <v>2183</v>
      </c>
      <c r="M1715" s="47"/>
      <c r="N1715" s="20" t="s">
        <v>42</v>
      </c>
      <c r="O1715" s="20" t="s">
        <v>43</v>
      </c>
      <c r="P1715" s="47">
        <v>0.02</v>
      </c>
      <c r="Q1715" s="48" t="s">
        <v>2184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2185</v>
      </c>
      <c r="F1716" s="20" t="s">
        <v>2185</v>
      </c>
      <c r="G1716" s="20" t="s">
        <v>2185</v>
      </c>
      <c r="H1716" s="20" t="s">
        <v>1999</v>
      </c>
      <c r="I1716" s="20" t="s">
        <v>2000</v>
      </c>
      <c r="J1716" s="20" t="s">
        <v>2001</v>
      </c>
      <c r="K1716" s="20" t="str">
        <f>VLOOKUP(H1716,[1]媒体表!C:T,18,0)</f>
        <v>北京多彩</v>
      </c>
      <c r="L1716" s="20" t="s">
        <v>2185</v>
      </c>
      <c r="M1716" s="47"/>
      <c r="N1716" s="20" t="s">
        <v>59</v>
      </c>
      <c r="O1716" s="20" t="s">
        <v>43</v>
      </c>
      <c r="P1716" s="47">
        <v>0.1</v>
      </c>
      <c r="Q1716" s="48" t="s">
        <v>2186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2187</v>
      </c>
      <c r="F1717" s="20" t="s">
        <v>2187</v>
      </c>
      <c r="G1717" s="20" t="s">
        <v>2187</v>
      </c>
      <c r="H1717" s="20" t="s">
        <v>1999</v>
      </c>
      <c r="I1717" s="20" t="s">
        <v>2000</v>
      </c>
      <c r="J1717" s="20" t="s">
        <v>2001</v>
      </c>
      <c r="K1717" s="20" t="str">
        <f>VLOOKUP(H1717,[1]媒体表!C:T,18,0)</f>
        <v>北京多彩</v>
      </c>
      <c r="L1717" s="20" t="s">
        <v>2187</v>
      </c>
      <c r="M1717" s="47"/>
      <c r="N1717" s="20" t="s">
        <v>42</v>
      </c>
      <c r="O1717" s="20" t="s">
        <v>43</v>
      </c>
      <c r="P1717" s="47">
        <v>0.02</v>
      </c>
      <c r="Q1717" s="48" t="s">
        <v>2188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2189</v>
      </c>
      <c r="F1718" s="20" t="s">
        <v>2189</v>
      </c>
      <c r="G1718" s="20" t="s">
        <v>2189</v>
      </c>
      <c r="H1718" s="20" t="s">
        <v>1999</v>
      </c>
      <c r="I1718" s="20" t="s">
        <v>2000</v>
      </c>
      <c r="J1718" s="20" t="s">
        <v>2001</v>
      </c>
      <c r="K1718" s="20" t="str">
        <f>VLOOKUP(H1718,[1]媒体表!C:T,18,0)</f>
        <v>北京多彩</v>
      </c>
      <c r="L1718" s="20" t="s">
        <v>2190</v>
      </c>
      <c r="M1718" s="47"/>
      <c r="N1718" s="20" t="s">
        <v>42</v>
      </c>
      <c r="O1718" s="20" t="s">
        <v>82</v>
      </c>
      <c r="P1718" s="47">
        <v>0</v>
      </c>
      <c r="Q1718" s="48" t="s">
        <v>2191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2192</v>
      </c>
      <c r="F1719" s="20" t="s">
        <v>2193</v>
      </c>
      <c r="G1719" s="20" t="s">
        <v>2193</v>
      </c>
      <c r="H1719" s="20" t="s">
        <v>1999</v>
      </c>
      <c r="I1719" s="20" t="s">
        <v>2000</v>
      </c>
      <c r="J1719" s="20" t="s">
        <v>2001</v>
      </c>
      <c r="K1719" s="20" t="str">
        <f>VLOOKUP(H1719,[1]媒体表!C:T,18,0)</f>
        <v>北京多彩</v>
      </c>
      <c r="L1719" s="20" t="s">
        <v>2194</v>
      </c>
      <c r="M1719" s="47"/>
      <c r="N1719" s="20" t="s">
        <v>59</v>
      </c>
      <c r="O1719" s="20" t="s">
        <v>82</v>
      </c>
      <c r="P1719" s="47">
        <v>0</v>
      </c>
      <c r="Q1719" s="48" t="s">
        <v>2195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2196</v>
      </c>
      <c r="F1720" s="20" t="s">
        <v>2196</v>
      </c>
      <c r="G1720" s="20" t="s">
        <v>2196</v>
      </c>
      <c r="H1720" s="20" t="s">
        <v>1999</v>
      </c>
      <c r="I1720" s="20" t="s">
        <v>2000</v>
      </c>
      <c r="J1720" s="20" t="s">
        <v>2001</v>
      </c>
      <c r="K1720" s="20" t="str">
        <f>VLOOKUP(H1720,[1]媒体表!C:T,18,0)</f>
        <v>北京多彩</v>
      </c>
      <c r="L1720" s="20" t="s">
        <v>2197</v>
      </c>
      <c r="M1720" s="47"/>
      <c r="N1720" s="20" t="s">
        <v>42</v>
      </c>
      <c r="O1720" s="20" t="s">
        <v>82</v>
      </c>
      <c r="P1720" s="47">
        <v>0</v>
      </c>
      <c r="Q1720" s="48" t="s">
        <v>2198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2199</v>
      </c>
      <c r="F1721" s="20" t="s">
        <v>2199</v>
      </c>
      <c r="G1721" s="20" t="s">
        <v>2199</v>
      </c>
      <c r="H1721" s="20" t="s">
        <v>1999</v>
      </c>
      <c r="I1721" s="20" t="s">
        <v>2000</v>
      </c>
      <c r="J1721" s="20" t="s">
        <v>2001</v>
      </c>
      <c r="K1721" s="20" t="str">
        <f>VLOOKUP(H1721,[1]媒体表!C:T,18,0)</f>
        <v>北京多彩</v>
      </c>
      <c r="L1721" s="20" t="s">
        <v>2200</v>
      </c>
      <c r="M1721" s="47"/>
      <c r="N1721" s="20" t="s">
        <v>42</v>
      </c>
      <c r="O1721" s="20" t="s">
        <v>82</v>
      </c>
      <c r="P1721" s="47">
        <v>0</v>
      </c>
      <c r="Q1721" s="48" t="s">
        <v>2201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2202</v>
      </c>
      <c r="F1722" s="20" t="s">
        <v>2202</v>
      </c>
      <c r="G1722" s="20" t="s">
        <v>2202</v>
      </c>
      <c r="H1722" s="20" t="s">
        <v>1999</v>
      </c>
      <c r="I1722" s="20" t="s">
        <v>2000</v>
      </c>
      <c r="J1722" s="20" t="s">
        <v>2001</v>
      </c>
      <c r="K1722" s="20" t="str">
        <f>VLOOKUP(H1722,[1]媒体表!C:T,18,0)</f>
        <v>北京多彩</v>
      </c>
      <c r="L1722" s="20" t="s">
        <v>2203</v>
      </c>
      <c r="M1722" s="47"/>
      <c r="N1722" s="20" t="s">
        <v>59</v>
      </c>
      <c r="O1722" s="20" t="s">
        <v>43</v>
      </c>
      <c r="P1722" s="47">
        <v>0.12</v>
      </c>
      <c r="Q1722" s="48" t="s">
        <v>2204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2205</v>
      </c>
      <c r="F1723" s="20" t="s">
        <v>2205</v>
      </c>
      <c r="G1723" s="20" t="s">
        <v>2205</v>
      </c>
      <c r="H1723" s="20" t="s">
        <v>1999</v>
      </c>
      <c r="I1723" s="20" t="s">
        <v>2000</v>
      </c>
      <c r="J1723" s="20" t="s">
        <v>2001</v>
      </c>
      <c r="K1723" s="20" t="str">
        <f>VLOOKUP(H1723,[1]媒体表!C:T,18,0)</f>
        <v>北京多彩</v>
      </c>
      <c r="L1723" s="20" t="s">
        <v>2205</v>
      </c>
      <c r="M1723" s="47"/>
      <c r="N1723" s="20" t="s">
        <v>42</v>
      </c>
      <c r="O1723" s="20" t="s">
        <v>82</v>
      </c>
      <c r="P1723" s="47">
        <v>0</v>
      </c>
      <c r="Q1723" s="48" t="s">
        <v>2206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2207</v>
      </c>
      <c r="F1724" s="20" t="s">
        <v>2207</v>
      </c>
      <c r="G1724" s="20" t="s">
        <v>2207</v>
      </c>
      <c r="H1724" s="20" t="s">
        <v>1999</v>
      </c>
      <c r="I1724" s="20" t="s">
        <v>2000</v>
      </c>
      <c r="J1724" s="20" t="s">
        <v>2001</v>
      </c>
      <c r="K1724" s="20" t="str">
        <f>VLOOKUP(H1724,[1]媒体表!C:T,18,0)</f>
        <v>北京多彩</v>
      </c>
      <c r="L1724" s="20" t="s">
        <v>2207</v>
      </c>
      <c r="M1724" s="47"/>
      <c r="N1724" s="20" t="s">
        <v>59</v>
      </c>
      <c r="O1724" s="20" t="s">
        <v>43</v>
      </c>
      <c r="P1724" s="47">
        <v>0.08</v>
      </c>
      <c r="Q1724" s="48" t="s">
        <v>2208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2209</v>
      </c>
      <c r="F1725" s="20" t="s">
        <v>2210</v>
      </c>
      <c r="G1725" s="20" t="s">
        <v>2209</v>
      </c>
      <c r="H1725" s="20" t="s">
        <v>1999</v>
      </c>
      <c r="I1725" s="20" t="s">
        <v>2000</v>
      </c>
      <c r="J1725" s="20" t="s">
        <v>2001</v>
      </c>
      <c r="K1725" s="20" t="str">
        <f>VLOOKUP(H1725,[1]媒体表!C:T,18,0)</f>
        <v>北京多彩</v>
      </c>
      <c r="L1725" s="20" t="s">
        <v>2209</v>
      </c>
      <c r="M1725" s="47"/>
      <c r="N1725" s="20" t="s">
        <v>59</v>
      </c>
      <c r="O1725" s="20" t="s">
        <v>43</v>
      </c>
      <c r="P1725" s="47">
        <v>0.1</v>
      </c>
      <c r="Q1725" s="48" t="s">
        <v>2211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2212</v>
      </c>
      <c r="F1726" s="20" t="s">
        <v>2212</v>
      </c>
      <c r="G1726" s="20" t="s">
        <v>2212</v>
      </c>
      <c r="H1726" s="20" t="s">
        <v>1999</v>
      </c>
      <c r="I1726" s="20" t="s">
        <v>2000</v>
      </c>
      <c r="J1726" s="20" t="s">
        <v>2001</v>
      </c>
      <c r="K1726" s="20" t="str">
        <f>VLOOKUP(H1726,[1]媒体表!C:T,18,0)</f>
        <v>北京多彩</v>
      </c>
      <c r="L1726" s="20" t="s">
        <v>2212</v>
      </c>
      <c r="M1726" s="20"/>
      <c r="N1726" s="20" t="s">
        <v>59</v>
      </c>
      <c r="O1726" s="20" t="s">
        <v>43</v>
      </c>
      <c r="P1726" s="47">
        <v>0.08</v>
      </c>
      <c r="Q1726" s="48" t="s">
        <v>2213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2214</v>
      </c>
      <c r="F1727" s="20" t="s">
        <v>2214</v>
      </c>
      <c r="G1727" s="20" t="s">
        <v>2214</v>
      </c>
      <c r="H1727" s="20" t="s">
        <v>1999</v>
      </c>
      <c r="I1727" s="20" t="s">
        <v>2000</v>
      </c>
      <c r="J1727" s="20" t="s">
        <v>2001</v>
      </c>
      <c r="K1727" s="20" t="str">
        <f>VLOOKUP(H1727,[1]媒体表!C:T,18,0)</f>
        <v>北京多彩</v>
      </c>
      <c r="L1727" s="20" t="s">
        <v>2215</v>
      </c>
      <c r="M1727" s="20"/>
      <c r="N1727" s="20" t="s">
        <v>59</v>
      </c>
      <c r="O1727" s="20" t="s">
        <v>82</v>
      </c>
      <c r="P1727" s="47">
        <v>0</v>
      </c>
      <c r="Q1727" s="48" t="s">
        <v>2216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2217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2214</v>
      </c>
      <c r="F1728" s="20" t="s">
        <v>2214</v>
      </c>
      <c r="G1728" s="20" t="s">
        <v>2214</v>
      </c>
      <c r="H1728" s="20" t="s">
        <v>1999</v>
      </c>
      <c r="I1728" s="20" t="s">
        <v>2000</v>
      </c>
      <c r="J1728" s="20" t="s">
        <v>2001</v>
      </c>
      <c r="K1728" s="20" t="str">
        <f>VLOOKUP(H1728,[1]媒体表!C:T,18,0)</f>
        <v>北京多彩</v>
      </c>
      <c r="L1728" s="20" t="s">
        <v>2215</v>
      </c>
      <c r="M1728" s="20"/>
      <c r="N1728" s="20" t="s">
        <v>59</v>
      </c>
      <c r="O1728" s="20" t="s">
        <v>82</v>
      </c>
      <c r="P1728" s="47">
        <v>0</v>
      </c>
      <c r="Q1728" s="48" t="s">
        <v>2218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2219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2220</v>
      </c>
      <c r="F1729" s="20" t="s">
        <v>2220</v>
      </c>
      <c r="G1729" s="20" t="s">
        <v>2220</v>
      </c>
      <c r="H1729" s="20" t="s">
        <v>1999</v>
      </c>
      <c r="I1729" s="20" t="s">
        <v>2000</v>
      </c>
      <c r="J1729" s="20" t="s">
        <v>2001</v>
      </c>
      <c r="K1729" s="20" t="str">
        <f>VLOOKUP(H1729,[1]媒体表!C:T,18,0)</f>
        <v>北京多彩</v>
      </c>
      <c r="L1729" s="20" t="s">
        <v>2220</v>
      </c>
      <c r="M1729" s="20"/>
      <c r="N1729" s="20" t="s">
        <v>59</v>
      </c>
      <c r="O1729" s="20" t="s">
        <v>43</v>
      </c>
      <c r="P1729" s="47">
        <v>0.08</v>
      </c>
      <c r="Q1729" s="48" t="s">
        <v>2221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2220</v>
      </c>
      <c r="F1730" s="20" t="s">
        <v>2220</v>
      </c>
      <c r="G1730" s="20" t="s">
        <v>2220</v>
      </c>
      <c r="H1730" s="20" t="s">
        <v>1999</v>
      </c>
      <c r="I1730" s="20" t="s">
        <v>2000</v>
      </c>
      <c r="J1730" s="20" t="s">
        <v>2001</v>
      </c>
      <c r="K1730" s="20" t="str">
        <f>VLOOKUP(H1730,[1]媒体表!C:T,18,0)</f>
        <v>北京多彩</v>
      </c>
      <c r="L1730" s="20" t="s">
        <v>2220</v>
      </c>
      <c r="M1730" s="20"/>
      <c r="N1730" s="20" t="s">
        <v>59</v>
      </c>
      <c r="O1730" s="20" t="s">
        <v>43</v>
      </c>
      <c r="P1730" s="47">
        <v>0.08</v>
      </c>
      <c r="Q1730" s="48" t="s">
        <v>2222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2220</v>
      </c>
      <c r="F1731" s="20" t="s">
        <v>2220</v>
      </c>
      <c r="G1731" s="20" t="s">
        <v>2220</v>
      </c>
      <c r="H1731" s="20" t="s">
        <v>1999</v>
      </c>
      <c r="I1731" s="20" t="s">
        <v>2000</v>
      </c>
      <c r="J1731" s="20" t="s">
        <v>2001</v>
      </c>
      <c r="K1731" s="20" t="str">
        <f>VLOOKUP(H1731,[1]媒体表!C:T,18,0)</f>
        <v>北京多彩</v>
      </c>
      <c r="L1731" s="20" t="s">
        <v>2220</v>
      </c>
      <c r="M1731" s="20"/>
      <c r="N1731" s="20" t="s">
        <v>59</v>
      </c>
      <c r="O1731" s="20" t="s">
        <v>43</v>
      </c>
      <c r="P1731" s="47">
        <v>0.08</v>
      </c>
      <c r="Q1731" s="48" t="s">
        <v>2223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2224</v>
      </c>
      <c r="F1732" s="20" t="s">
        <v>2224</v>
      </c>
      <c r="G1732" s="20" t="s">
        <v>2224</v>
      </c>
      <c r="H1732" s="20" t="s">
        <v>1999</v>
      </c>
      <c r="I1732" s="20" t="s">
        <v>2000</v>
      </c>
      <c r="J1732" s="20" t="s">
        <v>2001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2225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2226</v>
      </c>
      <c r="F1733" s="20" t="s">
        <v>2226</v>
      </c>
      <c r="G1733" s="20" t="s">
        <v>2226</v>
      </c>
      <c r="H1733" s="20" t="s">
        <v>1999</v>
      </c>
      <c r="I1733" s="20" t="s">
        <v>2000</v>
      </c>
      <c r="J1733" s="20" t="s">
        <v>2001</v>
      </c>
      <c r="K1733" s="20" t="str">
        <f>VLOOKUP(H1733,[1]媒体表!C:T,18,0)</f>
        <v>北京多彩</v>
      </c>
      <c r="L1733" s="20" t="s">
        <v>2227</v>
      </c>
      <c r="M1733" s="20"/>
      <c r="N1733" s="20" t="s">
        <v>59</v>
      </c>
      <c r="O1733" s="20" t="s">
        <v>43</v>
      </c>
      <c r="P1733" s="47">
        <v>0.02</v>
      </c>
      <c r="Q1733" s="48" t="s">
        <v>2228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2226</v>
      </c>
      <c r="F1734" s="20" t="s">
        <v>2226</v>
      </c>
      <c r="G1734" s="20" t="s">
        <v>2226</v>
      </c>
      <c r="H1734" s="20" t="s">
        <v>1999</v>
      </c>
      <c r="I1734" s="20" t="s">
        <v>2000</v>
      </c>
      <c r="J1734" s="20" t="s">
        <v>2001</v>
      </c>
      <c r="K1734" s="20" t="str">
        <f>VLOOKUP(H1734,[1]媒体表!C:T,18,0)</f>
        <v>北京多彩</v>
      </c>
      <c r="L1734" s="20" t="s">
        <v>2227</v>
      </c>
      <c r="M1734" s="20"/>
      <c r="N1734" s="20" t="s">
        <v>42</v>
      </c>
      <c r="O1734" s="20" t="s">
        <v>43</v>
      </c>
      <c r="P1734" s="47">
        <v>0.02</v>
      </c>
      <c r="Q1734" s="48" t="s">
        <v>2228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2229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2230</v>
      </c>
      <c r="F1735" s="20" t="s">
        <v>2230</v>
      </c>
      <c r="G1735" s="20" t="s">
        <v>2230</v>
      </c>
      <c r="H1735" s="20" t="s">
        <v>1999</v>
      </c>
      <c r="I1735" s="20" t="s">
        <v>2000</v>
      </c>
      <c r="J1735" s="20" t="s">
        <v>2001</v>
      </c>
      <c r="K1735" s="20" t="str">
        <f>VLOOKUP(H1735,[1]媒体表!C:T,18,0)</f>
        <v>北京多彩</v>
      </c>
      <c r="L1735" s="20" t="s">
        <v>2230</v>
      </c>
      <c r="M1735" s="20"/>
      <c r="N1735" s="20" t="s">
        <v>42</v>
      </c>
      <c r="O1735" s="20" t="s">
        <v>43</v>
      </c>
      <c r="P1735" s="47">
        <v>0.04</v>
      </c>
      <c r="Q1735" s="48" t="s">
        <v>2231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2232</v>
      </c>
      <c r="F1736" s="20" t="s">
        <v>2232</v>
      </c>
      <c r="G1736" s="20" t="s">
        <v>2232</v>
      </c>
      <c r="H1736" s="20" t="s">
        <v>1999</v>
      </c>
      <c r="I1736" s="20" t="s">
        <v>2000</v>
      </c>
      <c r="J1736" s="20" t="s">
        <v>2001</v>
      </c>
      <c r="K1736" s="20" t="str">
        <f>VLOOKUP(H1736,[1]媒体表!C:T,18,0)</f>
        <v>北京多彩</v>
      </c>
      <c r="L1736" s="20" t="s">
        <v>2233</v>
      </c>
      <c r="M1736" s="20"/>
      <c r="N1736" s="20" t="s">
        <v>42</v>
      </c>
      <c r="O1736" s="20" t="s">
        <v>43</v>
      </c>
      <c r="P1736" s="47">
        <v>0.01</v>
      </c>
      <c r="Q1736" s="48" t="s">
        <v>2234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2232</v>
      </c>
      <c r="F1737" s="20" t="s">
        <v>2232</v>
      </c>
      <c r="G1737" s="20" t="s">
        <v>2232</v>
      </c>
      <c r="H1737" s="20" t="s">
        <v>1999</v>
      </c>
      <c r="I1737" s="20" t="s">
        <v>2000</v>
      </c>
      <c r="J1737" s="20" t="s">
        <v>2001</v>
      </c>
      <c r="K1737" s="20" t="str">
        <f>VLOOKUP(H1737,[1]媒体表!C:T,18,0)</f>
        <v>北京多彩</v>
      </c>
      <c r="L1737" s="20" t="s">
        <v>2235</v>
      </c>
      <c r="M1737" s="20"/>
      <c r="N1737" s="20" t="s">
        <v>42</v>
      </c>
      <c r="O1737" s="20" t="s">
        <v>43</v>
      </c>
      <c r="P1737" s="47">
        <v>0.01</v>
      </c>
      <c r="Q1737" s="48" t="s">
        <v>2236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2237</v>
      </c>
      <c r="F1738" s="20" t="s">
        <v>2237</v>
      </c>
      <c r="G1738" s="20" t="s">
        <v>2237</v>
      </c>
      <c r="H1738" s="20" t="s">
        <v>1999</v>
      </c>
      <c r="I1738" s="20" t="s">
        <v>2000</v>
      </c>
      <c r="J1738" s="20" t="s">
        <v>2001</v>
      </c>
      <c r="K1738" s="20" t="str">
        <f>VLOOKUP(H1738,[1]媒体表!C:T,18,0)</f>
        <v>北京多彩</v>
      </c>
      <c r="L1738" s="20" t="s">
        <v>2238</v>
      </c>
      <c r="M1738" s="20"/>
      <c r="N1738" s="20" t="s">
        <v>42</v>
      </c>
      <c r="O1738" s="20" t="s">
        <v>43</v>
      </c>
      <c r="P1738" s="47">
        <v>0.02</v>
      </c>
      <c r="Q1738" s="48" t="s">
        <v>2239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2240</v>
      </c>
      <c r="F1739" s="20" t="s">
        <v>2240</v>
      </c>
      <c r="G1739" s="20" t="s">
        <v>2240</v>
      </c>
      <c r="H1739" s="20" t="s">
        <v>1999</v>
      </c>
      <c r="I1739" s="20" t="s">
        <v>2000</v>
      </c>
      <c r="J1739" s="20" t="s">
        <v>2001</v>
      </c>
      <c r="K1739" s="20" t="str">
        <f>VLOOKUP(H1739,[1]媒体表!C:T,18,0)</f>
        <v>北京多彩</v>
      </c>
      <c r="L1739" s="20" t="s">
        <v>2241</v>
      </c>
      <c r="M1739" s="20"/>
      <c r="N1739" s="20" t="s">
        <v>42</v>
      </c>
      <c r="O1739" s="20" t="s">
        <v>82</v>
      </c>
      <c r="P1739" s="47">
        <v>0</v>
      </c>
      <c r="Q1739" s="48" t="s">
        <v>2242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1800</v>
      </c>
      <c r="F1740" s="20" t="s">
        <v>2243</v>
      </c>
      <c r="G1740" s="20" t="s">
        <v>1800</v>
      </c>
      <c r="H1740" s="20" t="s">
        <v>1999</v>
      </c>
      <c r="I1740" s="20" t="s">
        <v>2000</v>
      </c>
      <c r="J1740" s="20" t="s">
        <v>2001</v>
      </c>
      <c r="K1740" s="20" t="str">
        <f>VLOOKUP(H1740,[1]媒体表!C:T,18,0)</f>
        <v>北京多彩</v>
      </c>
      <c r="L1740" s="20" t="s">
        <v>2244</v>
      </c>
      <c r="M1740" s="20"/>
      <c r="N1740" s="20" t="s">
        <v>42</v>
      </c>
      <c r="O1740" s="20" t="s">
        <v>82</v>
      </c>
      <c r="P1740" s="47">
        <v>0</v>
      </c>
      <c r="Q1740" s="48" t="s">
        <v>2245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2246</v>
      </c>
      <c r="F1741" s="20" t="s">
        <v>2247</v>
      </c>
      <c r="G1741" s="20" t="s">
        <v>2246</v>
      </c>
      <c r="H1741" s="20" t="s">
        <v>1999</v>
      </c>
      <c r="I1741" s="20" t="s">
        <v>2000</v>
      </c>
      <c r="J1741" s="20" t="s">
        <v>2001</v>
      </c>
      <c r="K1741" s="20" t="str">
        <f>VLOOKUP(H1741,[1]媒体表!C:T,18,0)</f>
        <v>北京多彩</v>
      </c>
      <c r="L1741" s="20" t="s">
        <v>2246</v>
      </c>
      <c r="M1741" s="20"/>
      <c r="N1741" s="20" t="s">
        <v>42</v>
      </c>
      <c r="O1741" s="20" t="s">
        <v>43</v>
      </c>
      <c r="P1741" s="47">
        <v>0.05</v>
      </c>
      <c r="Q1741" s="48" t="s">
        <v>2248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1999</v>
      </c>
      <c r="I1742" s="20" t="s">
        <v>2000</v>
      </c>
      <c r="J1742" s="20" t="s">
        <v>2001</v>
      </c>
      <c r="K1742" s="20" t="str">
        <f>VLOOKUP(H1742,[1]媒体表!C:T,18,0)</f>
        <v>北京多彩</v>
      </c>
      <c r="L1742" s="20" t="s">
        <v>1724</v>
      </c>
      <c r="M1742" s="20"/>
      <c r="N1742" s="20" t="s">
        <v>59</v>
      </c>
      <c r="O1742" s="20" t="s">
        <v>43</v>
      </c>
      <c r="P1742" s="47">
        <v>0.04</v>
      </c>
      <c r="Q1742" s="48" t="s">
        <v>2249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1999</v>
      </c>
      <c r="I1743" s="20" t="s">
        <v>2000</v>
      </c>
      <c r="J1743" s="20" t="s">
        <v>2001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2182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1999</v>
      </c>
      <c r="I1744" s="20" t="s">
        <v>2000</v>
      </c>
      <c r="J1744" s="20" t="s">
        <v>2001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2250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1999</v>
      </c>
      <c r="I1745" s="20" t="s">
        <v>2000</v>
      </c>
      <c r="J1745" s="20" t="s">
        <v>2001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43</v>
      </c>
      <c r="P1745" s="47">
        <v>0.08</v>
      </c>
      <c r="Q1745" s="48" t="s">
        <v>2251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20318.85185185185</v>
      </c>
      <c r="X1745" s="32"/>
      <c r="Y1745" s="32">
        <f t="shared" si="194"/>
        <v>20318.85185185185</v>
      </c>
      <c r="Z1745" s="32">
        <f t="shared" si="191"/>
        <v>1625.5081481481502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1999</v>
      </c>
      <c r="I1746" s="20" t="s">
        <v>2000</v>
      </c>
      <c r="J1746" s="20" t="s">
        <v>2001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2251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1999</v>
      </c>
      <c r="I1747" s="20" t="s">
        <v>2000</v>
      </c>
      <c r="J1747" s="20" t="s">
        <v>2001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2251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1999</v>
      </c>
      <c r="I1748" s="20" t="s">
        <v>2000</v>
      </c>
      <c r="J1748" s="20" t="s">
        <v>2001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43</v>
      </c>
      <c r="P1748" s="47">
        <v>0.02</v>
      </c>
      <c r="Q1748" s="48" t="s">
        <v>2252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306749.1176470588</v>
      </c>
      <c r="X1748" s="32"/>
      <c r="Y1748" s="32">
        <f t="shared" si="194"/>
        <v>306749.1176470588</v>
      </c>
      <c r="Z1748" s="32">
        <f t="shared" si="199"/>
        <v>6134.9823529411806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1999</v>
      </c>
      <c r="I1749" s="20" t="s">
        <v>2000</v>
      </c>
      <c r="J1749" s="20" t="s">
        <v>2001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2252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2253</v>
      </c>
      <c r="F1750" s="20" t="s">
        <v>2253</v>
      </c>
      <c r="G1750" s="20" t="s">
        <v>2253</v>
      </c>
      <c r="H1750" s="20" t="s">
        <v>1999</v>
      </c>
      <c r="I1750" s="20" t="s">
        <v>2000</v>
      </c>
      <c r="J1750" s="20" t="s">
        <v>2001</v>
      </c>
      <c r="K1750" s="20" t="str">
        <f>VLOOKUP(H1750,[1]媒体表!C:T,18,0)</f>
        <v>北京多彩</v>
      </c>
      <c r="L1750" s="20" t="s">
        <v>2254</v>
      </c>
      <c r="M1750" s="20"/>
      <c r="N1750" s="20" t="s">
        <v>42</v>
      </c>
      <c r="O1750" s="20" t="s">
        <v>43</v>
      </c>
      <c r="P1750" s="47">
        <v>0.02</v>
      </c>
      <c r="Q1750" s="48" t="s">
        <v>2255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2256</v>
      </c>
      <c r="F1751" s="20" t="s">
        <v>2257</v>
      </c>
      <c r="G1751" s="20" t="s">
        <v>2256</v>
      </c>
      <c r="H1751" s="20" t="s">
        <v>1999</v>
      </c>
      <c r="I1751" s="20" t="s">
        <v>2000</v>
      </c>
      <c r="J1751" s="20" t="s">
        <v>2001</v>
      </c>
      <c r="K1751" s="20" t="str">
        <f>VLOOKUP(H1751,[1]媒体表!C:T,18,0)</f>
        <v>北京多彩</v>
      </c>
      <c r="L1751" s="20" t="s">
        <v>2256</v>
      </c>
      <c r="M1751" s="20"/>
      <c r="N1751" s="20" t="s">
        <v>42</v>
      </c>
      <c r="O1751" s="20" t="s">
        <v>43</v>
      </c>
      <c r="P1751" s="47">
        <v>0.02</v>
      </c>
      <c r="Q1751" s="48" t="s">
        <v>2258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1999</v>
      </c>
      <c r="I1752" s="20" t="s">
        <v>2000</v>
      </c>
      <c r="J1752" s="20" t="s">
        <v>2001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2259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2260</v>
      </c>
      <c r="F1753" s="20" t="s">
        <v>2261</v>
      </c>
      <c r="G1753" s="20" t="s">
        <v>2260</v>
      </c>
      <c r="H1753" s="20" t="s">
        <v>1999</v>
      </c>
      <c r="I1753" s="20" t="s">
        <v>2000</v>
      </c>
      <c r="J1753" s="20" t="s">
        <v>2001</v>
      </c>
      <c r="K1753" s="20" t="str">
        <f>VLOOKUP(H1753,[1]媒体表!C:T,18,0)</f>
        <v>北京多彩</v>
      </c>
      <c r="L1753" s="20" t="s">
        <v>2262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2263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1999</v>
      </c>
      <c r="I1754" s="20" t="s">
        <v>2000</v>
      </c>
      <c r="J1754" s="20" t="s">
        <v>2001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2264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1999</v>
      </c>
      <c r="I1755" s="20" t="s">
        <v>2000</v>
      </c>
      <c r="J1755" s="20" t="s">
        <v>2001</v>
      </c>
      <c r="K1755" s="20" t="str">
        <f>VLOOKUP(H1755,[1]媒体表!C:T,18,0)</f>
        <v>北京多彩</v>
      </c>
      <c r="L1755" s="20" t="s">
        <v>2265</v>
      </c>
      <c r="M1755" s="20"/>
      <c r="N1755" s="20" t="s">
        <v>42</v>
      </c>
      <c r="O1755" s="20" t="s">
        <v>43</v>
      </c>
      <c r="P1755" s="47">
        <v>0.03</v>
      </c>
      <c r="Q1755" s="48" t="s">
        <v>2266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1999</v>
      </c>
      <c r="I1756" s="20" t="s">
        <v>2000</v>
      </c>
      <c r="J1756" s="20" t="s">
        <v>2001</v>
      </c>
      <c r="K1756" s="20" t="str">
        <f>VLOOKUP(H1756,[1]媒体表!C:T,18,0)</f>
        <v>北京多彩</v>
      </c>
      <c r="L1756" s="20" t="s">
        <v>2265</v>
      </c>
      <c r="M1756" s="20"/>
      <c r="N1756" s="20" t="s">
        <v>42</v>
      </c>
      <c r="O1756" s="20" t="s">
        <v>82</v>
      </c>
      <c r="P1756" s="47">
        <v>0</v>
      </c>
      <c r="Q1756" s="48" t="s">
        <v>2266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1999</v>
      </c>
      <c r="I1757" s="20" t="s">
        <v>2000</v>
      </c>
      <c r="J1757" s="20" t="s">
        <v>2001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2267</v>
      </c>
      <c r="R1757" s="30" t="s">
        <v>2268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2269</v>
      </c>
      <c r="F1758" s="20" t="s">
        <v>2269</v>
      </c>
      <c r="G1758" s="20" t="s">
        <v>2269</v>
      </c>
      <c r="H1758" s="20" t="s">
        <v>1999</v>
      </c>
      <c r="I1758" s="20" t="s">
        <v>2000</v>
      </c>
      <c r="J1758" s="20" t="s">
        <v>2001</v>
      </c>
      <c r="K1758" s="20" t="str">
        <f>VLOOKUP(H1758,[1]媒体表!C:T,18,0)</f>
        <v>北京多彩</v>
      </c>
      <c r="L1758" s="20" t="s">
        <v>2269</v>
      </c>
      <c r="M1758" s="20"/>
      <c r="N1758" s="20" t="s">
        <v>59</v>
      </c>
      <c r="O1758" s="20" t="s">
        <v>43</v>
      </c>
      <c r="P1758" s="47">
        <v>0.04</v>
      </c>
      <c r="Q1758" s="48" t="s">
        <v>2270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2269</v>
      </c>
      <c r="F1759" s="20" t="s">
        <v>2269</v>
      </c>
      <c r="G1759" s="20" t="s">
        <v>2269</v>
      </c>
      <c r="H1759" s="20" t="s">
        <v>1999</v>
      </c>
      <c r="I1759" s="20" t="s">
        <v>2000</v>
      </c>
      <c r="J1759" s="20" t="s">
        <v>2001</v>
      </c>
      <c r="K1759" s="20" t="str">
        <f>VLOOKUP(H1759,[1]媒体表!C:T,18,0)</f>
        <v>北京多彩</v>
      </c>
      <c r="L1759" s="20" t="s">
        <v>2269</v>
      </c>
      <c r="M1759" s="20"/>
      <c r="N1759" s="20" t="s">
        <v>59</v>
      </c>
      <c r="O1759" s="20" t="s">
        <v>43</v>
      </c>
      <c r="P1759" s="47">
        <v>0.06</v>
      </c>
      <c r="Q1759" s="48" t="s">
        <v>2270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2269</v>
      </c>
      <c r="F1760" s="20" t="s">
        <v>2269</v>
      </c>
      <c r="G1760" s="20" t="s">
        <v>2269</v>
      </c>
      <c r="H1760" s="20" t="s">
        <v>1999</v>
      </c>
      <c r="I1760" s="20" t="s">
        <v>2000</v>
      </c>
      <c r="J1760" s="20" t="s">
        <v>2001</v>
      </c>
      <c r="K1760" s="20" t="str">
        <f>VLOOKUP(H1760,[1]媒体表!C:T,18,0)</f>
        <v>北京多彩</v>
      </c>
      <c r="L1760" s="20" t="s">
        <v>2269</v>
      </c>
      <c r="M1760" s="20"/>
      <c r="N1760" s="20" t="s">
        <v>59</v>
      </c>
      <c r="O1760" s="20" t="s">
        <v>43</v>
      </c>
      <c r="P1760" s="47">
        <v>0.06</v>
      </c>
      <c r="Q1760" s="48" t="s">
        <v>2271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2269</v>
      </c>
      <c r="F1761" s="20" t="s">
        <v>2269</v>
      </c>
      <c r="G1761" s="20" t="s">
        <v>2269</v>
      </c>
      <c r="H1761" s="20" t="s">
        <v>1999</v>
      </c>
      <c r="I1761" s="20" t="s">
        <v>2000</v>
      </c>
      <c r="J1761" s="20" t="s">
        <v>2001</v>
      </c>
      <c r="K1761" s="20" t="str">
        <f>VLOOKUP(H1761,[1]媒体表!C:T,18,0)</f>
        <v>北京多彩</v>
      </c>
      <c r="L1761" s="20" t="s">
        <v>2269</v>
      </c>
      <c r="M1761" s="20"/>
      <c r="N1761" s="20" t="s">
        <v>333</v>
      </c>
      <c r="O1761" s="20" t="s">
        <v>43</v>
      </c>
      <c r="P1761" s="47">
        <v>0.04</v>
      </c>
      <c r="Q1761" s="48" t="s">
        <v>2270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2272</v>
      </c>
      <c r="F1762" s="20" t="s">
        <v>2272</v>
      </c>
      <c r="G1762" s="20" t="s">
        <v>2272</v>
      </c>
      <c r="H1762" s="20" t="s">
        <v>1999</v>
      </c>
      <c r="I1762" s="20" t="s">
        <v>2000</v>
      </c>
      <c r="J1762" s="20" t="s">
        <v>2001</v>
      </c>
      <c r="K1762" s="20" t="str">
        <f>VLOOKUP(H1762,[1]媒体表!C:T,18,0)</f>
        <v>北京多彩</v>
      </c>
      <c r="L1762" s="20" t="s">
        <v>2273</v>
      </c>
      <c r="M1762" s="20"/>
      <c r="N1762" s="20" t="s">
        <v>42</v>
      </c>
      <c r="O1762" s="20" t="s">
        <v>43</v>
      </c>
      <c r="P1762" s="47">
        <v>0.03</v>
      </c>
      <c r="Q1762" s="48" t="s">
        <v>2274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2275</v>
      </c>
      <c r="F1763" s="20" t="s">
        <v>2275</v>
      </c>
      <c r="G1763" s="20" t="s">
        <v>2275</v>
      </c>
      <c r="H1763" s="20" t="s">
        <v>1999</v>
      </c>
      <c r="I1763" s="20" t="s">
        <v>2000</v>
      </c>
      <c r="J1763" s="20" t="s">
        <v>2001</v>
      </c>
      <c r="K1763" s="20" t="str">
        <f>VLOOKUP(H1763,[1]媒体表!C:T,18,0)</f>
        <v>北京多彩</v>
      </c>
      <c r="L1763" s="20" t="s">
        <v>2276</v>
      </c>
      <c r="M1763" s="20"/>
      <c r="N1763" s="20" t="s">
        <v>42</v>
      </c>
      <c r="O1763" s="20" t="s">
        <v>82</v>
      </c>
      <c r="P1763" s="47">
        <v>0</v>
      </c>
      <c r="Q1763" s="48" t="s">
        <v>2277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2278</v>
      </c>
      <c r="F1764" s="20" t="s">
        <v>2278</v>
      </c>
      <c r="G1764" s="20" t="s">
        <v>2278</v>
      </c>
      <c r="H1764" s="20" t="s">
        <v>1999</v>
      </c>
      <c r="I1764" s="20" t="s">
        <v>2000</v>
      </c>
      <c r="J1764" s="20" t="s">
        <v>2001</v>
      </c>
      <c r="K1764" s="20" t="str">
        <f>VLOOKUP(H1764,[1]媒体表!C:T,18,0)</f>
        <v>北京多彩</v>
      </c>
      <c r="L1764" s="20" t="s">
        <v>2278</v>
      </c>
      <c r="M1764" s="20"/>
      <c r="N1764" s="20" t="s">
        <v>42</v>
      </c>
      <c r="O1764" s="20" t="s">
        <v>43</v>
      </c>
      <c r="P1764" s="47">
        <v>0.02</v>
      </c>
      <c r="Q1764" s="48" t="s">
        <v>2279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2280</v>
      </c>
      <c r="F1765" s="20" t="s">
        <v>2280</v>
      </c>
      <c r="G1765" s="20" t="s">
        <v>2280</v>
      </c>
      <c r="H1765" s="20" t="s">
        <v>1999</v>
      </c>
      <c r="I1765" s="20" t="s">
        <v>2000</v>
      </c>
      <c r="J1765" s="20" t="s">
        <v>2001</v>
      </c>
      <c r="K1765" s="20" t="str">
        <f>VLOOKUP(H1765,[1]媒体表!C:T,18,0)</f>
        <v>北京多彩</v>
      </c>
      <c r="L1765" s="20" t="s">
        <v>2280</v>
      </c>
      <c r="M1765" s="20"/>
      <c r="N1765" s="20" t="s">
        <v>42</v>
      </c>
      <c r="O1765" s="20" t="s">
        <v>43</v>
      </c>
      <c r="P1765" s="47">
        <v>0.03</v>
      </c>
      <c r="Q1765" s="48" t="s">
        <v>2281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2280</v>
      </c>
      <c r="F1766" s="20" t="s">
        <v>2280</v>
      </c>
      <c r="G1766" s="20" t="s">
        <v>2280</v>
      </c>
      <c r="H1766" s="20" t="s">
        <v>1999</v>
      </c>
      <c r="I1766" s="20" t="s">
        <v>2000</v>
      </c>
      <c r="J1766" s="20" t="s">
        <v>2001</v>
      </c>
      <c r="K1766" s="20" t="str">
        <f>VLOOKUP(H1766,[1]媒体表!C:T,18,0)</f>
        <v>北京多彩</v>
      </c>
      <c r="L1766" s="20" t="s">
        <v>2280</v>
      </c>
      <c r="M1766" s="20"/>
      <c r="N1766" s="20" t="s">
        <v>42</v>
      </c>
      <c r="O1766" s="20" t="s">
        <v>82</v>
      </c>
      <c r="P1766" s="47">
        <v>0</v>
      </c>
      <c r="Q1766" s="48" t="s">
        <v>2281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1999</v>
      </c>
      <c r="I1767" s="20" t="s">
        <v>2000</v>
      </c>
      <c r="J1767" s="20" t="s">
        <v>2001</v>
      </c>
      <c r="K1767" s="20" t="str">
        <f>VLOOKUP(H1767,[1]媒体表!C:T,18,0)</f>
        <v>北京多彩</v>
      </c>
      <c r="L1767" s="20" t="s">
        <v>2282</v>
      </c>
      <c r="M1767" s="20"/>
      <c r="N1767" s="20" t="s">
        <v>59</v>
      </c>
      <c r="O1767" s="20" t="s">
        <v>43</v>
      </c>
      <c r="P1767" s="47">
        <v>0.08</v>
      </c>
      <c r="Q1767" s="48" t="s">
        <v>2283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1999</v>
      </c>
      <c r="I1768" s="20" t="s">
        <v>2000</v>
      </c>
      <c r="J1768" s="20" t="s">
        <v>2001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2267</v>
      </c>
      <c r="R1768" s="30" t="s">
        <v>2284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2285</v>
      </c>
      <c r="F1769" s="20" t="s">
        <v>2285</v>
      </c>
      <c r="G1769" s="20" t="s">
        <v>2286</v>
      </c>
      <c r="H1769" s="20" t="s">
        <v>1999</v>
      </c>
      <c r="I1769" s="20" t="s">
        <v>2000</v>
      </c>
      <c r="J1769" s="20" t="s">
        <v>2001</v>
      </c>
      <c r="K1769" s="20" t="str">
        <f>VLOOKUP(H1769,[1]媒体表!C:T,18,0)</f>
        <v>北京多彩</v>
      </c>
      <c r="L1769" s="20" t="s">
        <v>2287</v>
      </c>
      <c r="M1769" s="20"/>
      <c r="N1769" s="20" t="s">
        <v>42</v>
      </c>
      <c r="O1769" s="20" t="s">
        <v>82</v>
      </c>
      <c r="P1769" s="47">
        <v>0</v>
      </c>
      <c r="Q1769" s="48" t="s">
        <v>2288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1999</v>
      </c>
      <c r="I1770" s="20" t="s">
        <v>2000</v>
      </c>
      <c r="J1770" s="20" t="s">
        <v>2001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2289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2262</v>
      </c>
      <c r="F1771" s="20" t="s">
        <v>2262</v>
      </c>
      <c r="G1771" s="20" t="s">
        <v>2262</v>
      </c>
      <c r="H1771" s="20" t="s">
        <v>1999</v>
      </c>
      <c r="I1771" s="20" t="s">
        <v>2000</v>
      </c>
      <c r="J1771" s="20" t="s">
        <v>2001</v>
      </c>
      <c r="K1771" s="20" t="str">
        <f>VLOOKUP(H1771,[1]媒体表!C:T,18,0)</f>
        <v>北京多彩</v>
      </c>
      <c r="L1771" s="20" t="s">
        <v>2262</v>
      </c>
      <c r="M1771" s="20"/>
      <c r="N1771" s="20" t="s">
        <v>42</v>
      </c>
      <c r="O1771" s="20" t="s">
        <v>43</v>
      </c>
      <c r="P1771" s="47">
        <v>0.02</v>
      </c>
      <c r="Q1771" s="48" t="s">
        <v>2263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2262</v>
      </c>
      <c r="F1772" s="20" t="s">
        <v>2262</v>
      </c>
      <c r="G1772" s="20" t="s">
        <v>2262</v>
      </c>
      <c r="H1772" s="20" t="s">
        <v>1999</v>
      </c>
      <c r="I1772" s="20" t="s">
        <v>2000</v>
      </c>
      <c r="J1772" s="20" t="s">
        <v>2001</v>
      </c>
      <c r="K1772" s="20" t="str">
        <f>VLOOKUP(H1772,[1]媒体表!C:T,18,0)</f>
        <v>北京多彩</v>
      </c>
      <c r="L1772" s="20" t="s">
        <v>2262</v>
      </c>
      <c r="M1772" s="20"/>
      <c r="N1772" s="20" t="s">
        <v>42</v>
      </c>
      <c r="O1772" s="20" t="s">
        <v>82</v>
      </c>
      <c r="P1772" s="47">
        <v>0</v>
      </c>
      <c r="Q1772" s="48" t="s">
        <v>2263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2290</v>
      </c>
      <c r="F1773" s="20" t="s">
        <v>2290</v>
      </c>
      <c r="G1773" s="20" t="s">
        <v>2290</v>
      </c>
      <c r="H1773" s="20" t="s">
        <v>1999</v>
      </c>
      <c r="I1773" s="20" t="s">
        <v>2000</v>
      </c>
      <c r="J1773" s="20" t="s">
        <v>2001</v>
      </c>
      <c r="K1773" s="20" t="str">
        <f>VLOOKUP(H1773,[1]媒体表!C:T,18,0)</f>
        <v>北京多彩</v>
      </c>
      <c r="L1773" s="20" t="s">
        <v>2290</v>
      </c>
      <c r="M1773" s="20"/>
      <c r="N1773" s="20" t="s">
        <v>42</v>
      </c>
      <c r="O1773" s="20" t="s">
        <v>43</v>
      </c>
      <c r="P1773" s="47">
        <v>0.03</v>
      </c>
      <c r="Q1773" s="48" t="s">
        <v>2291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2292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2290</v>
      </c>
      <c r="F1774" s="20" t="s">
        <v>2290</v>
      </c>
      <c r="G1774" s="20" t="s">
        <v>2290</v>
      </c>
      <c r="H1774" s="20" t="s">
        <v>1999</v>
      </c>
      <c r="I1774" s="20" t="s">
        <v>2000</v>
      </c>
      <c r="J1774" s="20" t="s">
        <v>2001</v>
      </c>
      <c r="K1774" s="20" t="str">
        <f>VLOOKUP(H1774,[1]媒体表!C:T,18,0)</f>
        <v>北京多彩</v>
      </c>
      <c r="L1774" s="20" t="s">
        <v>2290</v>
      </c>
      <c r="M1774" s="20"/>
      <c r="N1774" s="20" t="s">
        <v>42</v>
      </c>
      <c r="O1774" s="20" t="s">
        <v>43</v>
      </c>
      <c r="P1774" s="47">
        <v>0.03</v>
      </c>
      <c r="Q1774" s="48" t="s">
        <v>2293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1733</v>
      </c>
      <c r="F1775" s="20" t="s">
        <v>1733</v>
      </c>
      <c r="G1775" s="20" t="s">
        <v>1733</v>
      </c>
      <c r="H1775" s="20" t="s">
        <v>1999</v>
      </c>
      <c r="I1775" s="20" t="s">
        <v>2000</v>
      </c>
      <c r="J1775" s="20" t="s">
        <v>2001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2294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1999</v>
      </c>
      <c r="I1776" s="20" t="s">
        <v>2000</v>
      </c>
      <c r="J1776" s="20" t="s">
        <v>2001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2295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1999</v>
      </c>
      <c r="I1777" s="20" t="s">
        <v>2000</v>
      </c>
      <c r="J1777" s="20" t="s">
        <v>2001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2294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2296</v>
      </c>
      <c r="F1778" s="20" t="s">
        <v>2296</v>
      </c>
      <c r="G1778" s="20" t="s">
        <v>2296</v>
      </c>
      <c r="H1778" s="20" t="s">
        <v>1999</v>
      </c>
      <c r="I1778" s="20" t="s">
        <v>2000</v>
      </c>
      <c r="J1778" s="20" t="s">
        <v>2001</v>
      </c>
      <c r="K1778" s="20" t="str">
        <f>VLOOKUP(H1778,[1]媒体表!C:T,18,0)</f>
        <v>北京多彩</v>
      </c>
      <c r="L1778" s="20" t="s">
        <v>2296</v>
      </c>
      <c r="M1778" s="20"/>
      <c r="N1778" s="20" t="s">
        <v>42</v>
      </c>
      <c r="O1778" s="20" t="s">
        <v>43</v>
      </c>
      <c r="P1778" s="47">
        <v>0.02</v>
      </c>
      <c r="Q1778" s="48" t="s">
        <v>2297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2296</v>
      </c>
      <c r="F1779" s="20" t="s">
        <v>2296</v>
      </c>
      <c r="G1779" s="20" t="s">
        <v>2296</v>
      </c>
      <c r="H1779" s="20" t="s">
        <v>1999</v>
      </c>
      <c r="I1779" s="20" t="s">
        <v>2000</v>
      </c>
      <c r="J1779" s="20" t="s">
        <v>2001</v>
      </c>
      <c r="K1779" s="20" t="str">
        <f>VLOOKUP(H1779,[1]媒体表!C:T,18,0)</f>
        <v>北京多彩</v>
      </c>
      <c r="L1779" s="20" t="s">
        <v>2298</v>
      </c>
      <c r="M1779" s="20"/>
      <c r="N1779" s="20" t="s">
        <v>42</v>
      </c>
      <c r="O1779" s="20" t="s">
        <v>43</v>
      </c>
      <c r="P1779" s="47">
        <v>0.02</v>
      </c>
      <c r="Q1779" s="48" t="s">
        <v>2299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2300</v>
      </c>
      <c r="F1780" s="20" t="s">
        <v>2300</v>
      </c>
      <c r="G1780" s="20" t="s">
        <v>2300</v>
      </c>
      <c r="H1780" s="20" t="s">
        <v>1999</v>
      </c>
      <c r="I1780" s="20" t="s">
        <v>2000</v>
      </c>
      <c r="J1780" s="20" t="s">
        <v>2001</v>
      </c>
      <c r="K1780" s="20" t="str">
        <f>VLOOKUP(H1780,[1]媒体表!C:T,18,0)</f>
        <v>北京多彩</v>
      </c>
      <c r="L1780" s="20" t="s">
        <v>2298</v>
      </c>
      <c r="M1780" s="20"/>
      <c r="N1780" s="20" t="s">
        <v>42</v>
      </c>
      <c r="O1780" s="20" t="s">
        <v>82</v>
      </c>
      <c r="P1780" s="47">
        <v>0</v>
      </c>
      <c r="Q1780" s="48" t="s">
        <v>2299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2301</v>
      </c>
      <c r="F1781" s="20" t="s">
        <v>2301</v>
      </c>
      <c r="G1781" s="20" t="s">
        <v>2301</v>
      </c>
      <c r="H1781" s="20" t="s">
        <v>1999</v>
      </c>
      <c r="I1781" s="20" t="s">
        <v>2000</v>
      </c>
      <c r="J1781" s="20" t="s">
        <v>2001</v>
      </c>
      <c r="K1781" s="20" t="str">
        <f>VLOOKUP(H1781,[1]媒体表!C:T,18,0)</f>
        <v>北京多彩</v>
      </c>
      <c r="L1781" s="20" t="s">
        <v>1790</v>
      </c>
      <c r="M1781" s="20"/>
      <c r="N1781" s="20" t="s">
        <v>59</v>
      </c>
      <c r="O1781" s="20" t="s">
        <v>43</v>
      </c>
      <c r="P1781" s="47">
        <v>0.08</v>
      </c>
      <c r="Q1781" s="48" t="s">
        <v>2302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2303</v>
      </c>
      <c r="F1782" s="20" t="s">
        <v>2303</v>
      </c>
      <c r="G1782" s="20" t="s">
        <v>2303</v>
      </c>
      <c r="H1782" s="20" t="s">
        <v>1999</v>
      </c>
      <c r="I1782" s="20" t="s">
        <v>2000</v>
      </c>
      <c r="J1782" s="20" t="s">
        <v>2001</v>
      </c>
      <c r="K1782" s="20" t="str">
        <f>VLOOKUP(H1782,[1]媒体表!C:T,18,0)</f>
        <v>北京多彩</v>
      </c>
      <c r="L1782" s="20" t="s">
        <v>2303</v>
      </c>
      <c r="M1782" s="20"/>
      <c r="N1782" s="20" t="s">
        <v>42</v>
      </c>
      <c r="O1782" s="20" t="s">
        <v>82</v>
      </c>
      <c r="P1782" s="47">
        <v>0</v>
      </c>
      <c r="Q1782" s="48" t="s">
        <v>2304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2305</v>
      </c>
      <c r="F1783" s="20" t="s">
        <v>2305</v>
      </c>
      <c r="G1783" s="20" t="s">
        <v>2305</v>
      </c>
      <c r="H1783" s="20" t="s">
        <v>1999</v>
      </c>
      <c r="I1783" s="20" t="s">
        <v>2000</v>
      </c>
      <c r="J1783" s="20" t="s">
        <v>2001</v>
      </c>
      <c r="K1783" s="20" t="str">
        <f>VLOOKUP(H1783,[1]媒体表!C:T,18,0)</f>
        <v>北京多彩</v>
      </c>
      <c r="L1783" s="20" t="s">
        <v>2305</v>
      </c>
      <c r="M1783" s="20"/>
      <c r="N1783" s="20" t="s">
        <v>42</v>
      </c>
      <c r="O1783" s="20" t="s">
        <v>82</v>
      </c>
      <c r="P1783" s="47">
        <v>0</v>
      </c>
      <c r="Q1783" s="48" t="s">
        <v>2306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2307</v>
      </c>
      <c r="F1784" s="20" t="s">
        <v>2307</v>
      </c>
      <c r="G1784" s="20" t="s">
        <v>2307</v>
      </c>
      <c r="H1784" s="20" t="s">
        <v>1999</v>
      </c>
      <c r="I1784" s="20" t="s">
        <v>2000</v>
      </c>
      <c r="J1784" s="20" t="s">
        <v>2001</v>
      </c>
      <c r="K1784" s="20" t="str">
        <f>VLOOKUP(H1784,[1]媒体表!C:T,18,0)</f>
        <v>北京多彩</v>
      </c>
      <c r="L1784" s="20" t="s">
        <v>2307</v>
      </c>
      <c r="M1784" s="20"/>
      <c r="N1784" s="20" t="s">
        <v>59</v>
      </c>
      <c r="O1784" s="20" t="s">
        <v>151</v>
      </c>
      <c r="P1784" s="47">
        <v>0.09</v>
      </c>
      <c r="Q1784" s="48" t="s">
        <v>2308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2309</v>
      </c>
      <c r="F1785" s="20" t="s">
        <v>2309</v>
      </c>
      <c r="G1785" s="20" t="s">
        <v>2309</v>
      </c>
      <c r="H1785" s="20" t="s">
        <v>1999</v>
      </c>
      <c r="I1785" s="20" t="s">
        <v>2000</v>
      </c>
      <c r="J1785" s="20" t="s">
        <v>2001</v>
      </c>
      <c r="K1785" s="20" t="str">
        <f>VLOOKUP(H1785,[1]媒体表!C:T,18,0)</f>
        <v>北京多彩</v>
      </c>
      <c r="L1785" s="20" t="s">
        <v>2310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2311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2312</v>
      </c>
      <c r="F1786" s="20" t="s">
        <v>2312</v>
      </c>
      <c r="G1786" s="20" t="s">
        <v>2312</v>
      </c>
      <c r="H1786" s="20" t="s">
        <v>1999</v>
      </c>
      <c r="I1786" s="20" t="s">
        <v>2000</v>
      </c>
      <c r="J1786" s="20" t="s">
        <v>2001</v>
      </c>
      <c r="K1786" s="20" t="str">
        <f>VLOOKUP(H1786,[1]媒体表!C:T,18,0)</f>
        <v>北京多彩</v>
      </c>
      <c r="L1786" s="20" t="s">
        <v>2313</v>
      </c>
      <c r="M1786" s="20"/>
      <c r="N1786" s="20" t="s">
        <v>42</v>
      </c>
      <c r="O1786" s="20" t="s">
        <v>82</v>
      </c>
      <c r="P1786" s="47">
        <v>0</v>
      </c>
      <c r="Q1786" s="48" t="s">
        <v>2314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2006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1999</v>
      </c>
      <c r="I1787" s="20" t="s">
        <v>2000</v>
      </c>
      <c r="J1787" s="20" t="s">
        <v>2001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2315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2316</v>
      </c>
      <c r="F1788" s="20" t="s">
        <v>2316</v>
      </c>
      <c r="G1788" s="20" t="s">
        <v>2316</v>
      </c>
      <c r="H1788" s="20" t="s">
        <v>1999</v>
      </c>
      <c r="I1788" s="20" t="s">
        <v>2000</v>
      </c>
      <c r="J1788" s="20" t="s">
        <v>2001</v>
      </c>
      <c r="K1788" s="20" t="str">
        <f>VLOOKUP(H1788,[1]媒体表!C:T,18,0)</f>
        <v>北京多彩</v>
      </c>
      <c r="L1788" s="20" t="s">
        <v>2316</v>
      </c>
      <c r="M1788" s="20"/>
      <c r="N1788" s="20" t="s">
        <v>42</v>
      </c>
      <c r="O1788" s="20" t="s">
        <v>43</v>
      </c>
      <c r="P1788" s="47">
        <v>0.02</v>
      </c>
      <c r="Q1788" s="48" t="s">
        <v>2317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23912.294117647059</v>
      </c>
      <c r="X1788" s="32"/>
      <c r="Y1788" s="32">
        <f t="shared" si="206"/>
        <v>23912.294117647059</v>
      </c>
      <c r="Z1788" s="32">
        <f t="shared" si="207"/>
        <v>478.24588235294141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2316</v>
      </c>
      <c r="F1789" s="20" t="s">
        <v>2316</v>
      </c>
      <c r="G1789" s="20" t="s">
        <v>2316</v>
      </c>
      <c r="H1789" s="20" t="s">
        <v>1999</v>
      </c>
      <c r="I1789" s="20" t="s">
        <v>2000</v>
      </c>
      <c r="J1789" s="20" t="s">
        <v>2001</v>
      </c>
      <c r="K1789" s="20" t="str">
        <f>VLOOKUP(H1789,[1]媒体表!C:T,18,0)</f>
        <v>北京多彩</v>
      </c>
      <c r="L1789" s="20" t="s">
        <v>2316</v>
      </c>
      <c r="M1789" s="20"/>
      <c r="N1789" s="20" t="s">
        <v>42</v>
      </c>
      <c r="O1789" s="20" t="s">
        <v>82</v>
      </c>
      <c r="P1789" s="47">
        <v>0</v>
      </c>
      <c r="Q1789" s="48" t="s">
        <v>2317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1741</v>
      </c>
      <c r="F1790" s="20" t="s">
        <v>1741</v>
      </c>
      <c r="G1790" s="20" t="s">
        <v>1741</v>
      </c>
      <c r="H1790" s="20" t="s">
        <v>1999</v>
      </c>
      <c r="I1790" s="20" t="s">
        <v>2000</v>
      </c>
      <c r="J1790" s="20" t="s">
        <v>2001</v>
      </c>
      <c r="K1790" s="20" t="str">
        <f>VLOOKUP(H1790,[1]媒体表!C:T,18,0)</f>
        <v>北京多彩</v>
      </c>
      <c r="L1790" s="20" t="s">
        <v>1741</v>
      </c>
      <c r="M1790" s="20"/>
      <c r="N1790" s="20" t="s">
        <v>59</v>
      </c>
      <c r="O1790" s="20" t="s">
        <v>43</v>
      </c>
      <c r="P1790" s="47">
        <v>0.15</v>
      </c>
      <c r="Q1790" s="48" t="s">
        <v>2318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1742</v>
      </c>
      <c r="F1791" s="20" t="s">
        <v>1742</v>
      </c>
      <c r="G1791" s="20" t="s">
        <v>1742</v>
      </c>
      <c r="H1791" s="20" t="s">
        <v>1999</v>
      </c>
      <c r="I1791" s="20" t="s">
        <v>2000</v>
      </c>
      <c r="J1791" s="20" t="s">
        <v>2001</v>
      </c>
      <c r="K1791" s="20" t="str">
        <f>VLOOKUP(H1791,[1]媒体表!C:T,18,0)</f>
        <v>北京多彩</v>
      </c>
      <c r="L1791" s="20" t="s">
        <v>1742</v>
      </c>
      <c r="M1791" s="20"/>
      <c r="N1791" s="20" t="s">
        <v>59</v>
      </c>
      <c r="O1791" s="20" t="s">
        <v>43</v>
      </c>
      <c r="P1791" s="47">
        <v>0.11</v>
      </c>
      <c r="Q1791" s="48" t="s">
        <v>2319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1773</v>
      </c>
      <c r="F1792" s="20" t="s">
        <v>1773</v>
      </c>
      <c r="G1792" s="20" t="s">
        <v>1773</v>
      </c>
      <c r="H1792" s="20" t="s">
        <v>1999</v>
      </c>
      <c r="I1792" s="20" t="s">
        <v>2000</v>
      </c>
      <c r="J1792" s="20" t="s">
        <v>2001</v>
      </c>
      <c r="K1792" s="20" t="str">
        <f>VLOOKUP(H1792,[1]媒体表!C:T,18,0)</f>
        <v>北京多彩</v>
      </c>
      <c r="L1792" s="20" t="s">
        <v>1773</v>
      </c>
      <c r="M1792" s="20"/>
      <c r="N1792" s="20" t="s">
        <v>59</v>
      </c>
      <c r="O1792" s="20" t="s">
        <v>82</v>
      </c>
      <c r="P1792" s="47">
        <v>0</v>
      </c>
      <c r="Q1792" s="48" t="s">
        <v>2320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1773</v>
      </c>
      <c r="F1793" s="20" t="s">
        <v>1773</v>
      </c>
      <c r="G1793" s="20" t="s">
        <v>1773</v>
      </c>
      <c r="H1793" s="20" t="s">
        <v>1999</v>
      </c>
      <c r="I1793" s="20" t="s">
        <v>2000</v>
      </c>
      <c r="J1793" s="20" t="s">
        <v>2001</v>
      </c>
      <c r="K1793" s="20" t="str">
        <f>VLOOKUP(H1793,[1]媒体表!C:T,18,0)</f>
        <v>北京多彩</v>
      </c>
      <c r="L1793" s="20" t="s">
        <v>1773</v>
      </c>
      <c r="M1793" s="20"/>
      <c r="N1793" s="20" t="s">
        <v>42</v>
      </c>
      <c r="O1793" s="20" t="s">
        <v>82</v>
      </c>
      <c r="P1793" s="47">
        <v>0</v>
      </c>
      <c r="Q1793" s="48" t="s">
        <v>2321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1999</v>
      </c>
      <c r="I1794" s="20" t="s">
        <v>2000</v>
      </c>
      <c r="J1794" s="20" t="s">
        <v>2001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2322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1749</v>
      </c>
      <c r="F1795" s="20" t="s">
        <v>1749</v>
      </c>
      <c r="G1795" s="20" t="s">
        <v>1749</v>
      </c>
      <c r="H1795" s="20" t="s">
        <v>1999</v>
      </c>
      <c r="I1795" s="20" t="s">
        <v>2000</v>
      </c>
      <c r="J1795" s="20" t="s">
        <v>2001</v>
      </c>
      <c r="K1795" s="20" t="str">
        <f>VLOOKUP(H1795,[1]媒体表!C:T,18,0)</f>
        <v>北京多彩</v>
      </c>
      <c r="L1795" s="20" t="s">
        <v>1749</v>
      </c>
      <c r="M1795" s="20"/>
      <c r="N1795" s="20" t="s">
        <v>59</v>
      </c>
      <c r="O1795" s="20" t="s">
        <v>43</v>
      </c>
      <c r="P1795" s="47">
        <v>0.08</v>
      </c>
      <c r="Q1795" s="48" t="s">
        <v>2323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1749</v>
      </c>
      <c r="F1796" s="20" t="s">
        <v>1749</v>
      </c>
      <c r="G1796" s="20" t="s">
        <v>1749</v>
      </c>
      <c r="H1796" s="20" t="s">
        <v>1999</v>
      </c>
      <c r="I1796" s="20" t="s">
        <v>2000</v>
      </c>
      <c r="J1796" s="20" t="s">
        <v>2001</v>
      </c>
      <c r="K1796" s="20" t="str">
        <f>VLOOKUP(H1796,[1]媒体表!C:T,18,0)</f>
        <v>北京多彩</v>
      </c>
      <c r="L1796" s="20" t="s">
        <v>1749</v>
      </c>
      <c r="M1796" s="20"/>
      <c r="N1796" s="20" t="s">
        <v>42</v>
      </c>
      <c r="O1796" s="20" t="s">
        <v>82</v>
      </c>
      <c r="P1796" s="47">
        <v>0</v>
      </c>
      <c r="Q1796" s="48" t="s">
        <v>2324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1749</v>
      </c>
      <c r="F1797" s="20" t="s">
        <v>1749</v>
      </c>
      <c r="G1797" s="20" t="s">
        <v>1749</v>
      </c>
      <c r="H1797" s="20" t="s">
        <v>1999</v>
      </c>
      <c r="I1797" s="20" t="s">
        <v>2000</v>
      </c>
      <c r="J1797" s="20" t="s">
        <v>2001</v>
      </c>
      <c r="K1797" s="20" t="str">
        <f>VLOOKUP(H1797,[1]媒体表!C:T,18,0)</f>
        <v>北京多彩</v>
      </c>
      <c r="L1797" s="20" t="s">
        <v>1749</v>
      </c>
      <c r="M1797" s="20"/>
      <c r="N1797" s="20" t="s">
        <v>333</v>
      </c>
      <c r="O1797" s="20" t="s">
        <v>43</v>
      </c>
      <c r="P1797" s="47">
        <v>0.08</v>
      </c>
      <c r="Q1797" s="48" t="s">
        <v>2323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1999</v>
      </c>
      <c r="I1798" s="20" t="s">
        <v>2000</v>
      </c>
      <c r="J1798" s="20" t="s">
        <v>2001</v>
      </c>
      <c r="K1798" s="20" t="str">
        <f>VLOOKUP(H1798,[1]媒体表!C:T,18,0)</f>
        <v>北京多彩</v>
      </c>
      <c r="L1798" s="20" t="s">
        <v>2325</v>
      </c>
      <c r="M1798" s="20"/>
      <c r="N1798" s="20" t="s">
        <v>42</v>
      </c>
      <c r="O1798" s="20" t="s">
        <v>74</v>
      </c>
      <c r="P1798" s="47">
        <v>0.98</v>
      </c>
      <c r="Q1798" s="48" t="s">
        <v>2326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2327</v>
      </c>
      <c r="F1799" s="20" t="s">
        <v>2328</v>
      </c>
      <c r="G1799" s="20" t="s">
        <v>2327</v>
      </c>
      <c r="H1799" s="20" t="s">
        <v>1999</v>
      </c>
      <c r="I1799" s="20" t="s">
        <v>2000</v>
      </c>
      <c r="J1799" s="20" t="s">
        <v>2001</v>
      </c>
      <c r="K1799" s="20" t="str">
        <f>VLOOKUP(H1799,[1]媒体表!C:T,18,0)</f>
        <v>北京多彩</v>
      </c>
      <c r="L1799" s="20" t="s">
        <v>2327</v>
      </c>
      <c r="M1799" s="20"/>
      <c r="N1799" s="20" t="s">
        <v>42</v>
      </c>
      <c r="O1799" s="20" t="s">
        <v>74</v>
      </c>
      <c r="P1799" s="47">
        <v>0.96</v>
      </c>
      <c r="Q1799" s="48" t="s">
        <v>2329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1999</v>
      </c>
      <c r="I1800" s="20" t="s">
        <v>2000</v>
      </c>
      <c r="J1800" s="20" t="s">
        <v>2001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2330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1999</v>
      </c>
      <c r="I1801" s="20" t="s">
        <v>2000</v>
      </c>
      <c r="J1801" s="20" t="s">
        <v>2001</v>
      </c>
      <c r="K1801" s="20" t="str">
        <f>VLOOKUP(H1801,[1]媒体表!C:T,18,0)</f>
        <v>北京多彩</v>
      </c>
      <c r="L1801" s="20" t="s">
        <v>2331</v>
      </c>
      <c r="M1801" s="20"/>
      <c r="N1801" s="20" t="s">
        <v>42</v>
      </c>
      <c r="O1801" s="20" t="s">
        <v>82</v>
      </c>
      <c r="P1801" s="47">
        <v>0</v>
      </c>
      <c r="Q1801" s="48" t="s">
        <v>2332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1999</v>
      </c>
      <c r="I1802" s="20" t="s">
        <v>2000</v>
      </c>
      <c r="J1802" s="20" t="s">
        <v>2001</v>
      </c>
      <c r="K1802" s="20" t="str">
        <f>VLOOKUP(H1802,[1]媒体表!C:T,18,0)</f>
        <v>北京多彩</v>
      </c>
      <c r="L1802" s="20" t="s">
        <v>2331</v>
      </c>
      <c r="M1802" s="20"/>
      <c r="N1802" s="20" t="s">
        <v>42</v>
      </c>
      <c r="O1802" s="20" t="s">
        <v>74</v>
      </c>
      <c r="P1802" s="47">
        <v>0.96</v>
      </c>
      <c r="Q1802" s="48" t="s">
        <v>2332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1999</v>
      </c>
      <c r="I1803" s="20" t="s">
        <v>2000</v>
      </c>
      <c r="J1803" s="20" t="s">
        <v>2001</v>
      </c>
      <c r="K1803" s="20" t="str">
        <f>VLOOKUP(H1803,[1]媒体表!C:T,18,0)</f>
        <v>北京多彩</v>
      </c>
      <c r="L1803" s="20" t="s">
        <v>2331</v>
      </c>
      <c r="M1803" s="20"/>
      <c r="N1803" s="20" t="s">
        <v>42</v>
      </c>
      <c r="O1803" s="20" t="s">
        <v>74</v>
      </c>
      <c r="P1803" s="47">
        <v>0.98</v>
      </c>
      <c r="Q1803" s="48" t="s">
        <v>2332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2333</v>
      </c>
      <c r="F1804" s="20" t="s">
        <v>2333</v>
      </c>
      <c r="G1804" s="20" t="s">
        <v>2333</v>
      </c>
      <c r="H1804" s="20" t="s">
        <v>1999</v>
      </c>
      <c r="I1804" s="20" t="s">
        <v>2000</v>
      </c>
      <c r="J1804" s="20" t="s">
        <v>2001</v>
      </c>
      <c r="K1804" s="20" t="str">
        <f>VLOOKUP(H1804,[1]媒体表!C:T,18,0)</f>
        <v>北京多彩</v>
      </c>
      <c r="L1804" s="20" t="s">
        <v>2333</v>
      </c>
      <c r="M1804" s="20"/>
      <c r="N1804" s="20" t="s">
        <v>59</v>
      </c>
      <c r="O1804" s="20" t="s">
        <v>43</v>
      </c>
      <c r="P1804" s="47">
        <v>0.04</v>
      </c>
      <c r="Q1804" s="48" t="s">
        <v>2334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2333</v>
      </c>
      <c r="F1805" s="20" t="s">
        <v>2335</v>
      </c>
      <c r="G1805" s="20" t="s">
        <v>2333</v>
      </c>
      <c r="H1805" s="20" t="s">
        <v>1999</v>
      </c>
      <c r="I1805" s="20" t="s">
        <v>2000</v>
      </c>
      <c r="J1805" s="20" t="s">
        <v>2001</v>
      </c>
      <c r="K1805" s="20" t="str">
        <f>VLOOKUP(H1805,[1]媒体表!C:T,18,0)</f>
        <v>北京多彩</v>
      </c>
      <c r="L1805" s="20" t="s">
        <v>2333</v>
      </c>
      <c r="M1805" s="20"/>
      <c r="N1805" s="20" t="s">
        <v>42</v>
      </c>
      <c r="O1805" s="20" t="s">
        <v>43</v>
      </c>
      <c r="P1805" s="47">
        <v>0.04</v>
      </c>
      <c r="Q1805" s="48" t="s">
        <v>2334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2336</v>
      </c>
      <c r="F1806" s="20" t="s">
        <v>2336</v>
      </c>
      <c r="G1806" s="20" t="s">
        <v>2336</v>
      </c>
      <c r="H1806" s="20" t="s">
        <v>1999</v>
      </c>
      <c r="I1806" s="20" t="s">
        <v>2000</v>
      </c>
      <c r="J1806" s="20" t="s">
        <v>2001</v>
      </c>
      <c r="K1806" s="20" t="str">
        <f>VLOOKUP(H1806,[1]媒体表!C:T,18,0)</f>
        <v>北京多彩</v>
      </c>
      <c r="L1806" s="20" t="s">
        <v>2331</v>
      </c>
      <c r="M1806" s="20"/>
      <c r="N1806" s="20" t="s">
        <v>59</v>
      </c>
      <c r="O1806" s="20" t="s">
        <v>74</v>
      </c>
      <c r="P1806" s="47">
        <v>0.92</v>
      </c>
      <c r="Q1806" s="48" t="s">
        <v>2332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1999</v>
      </c>
      <c r="I1807" s="20" t="s">
        <v>2000</v>
      </c>
      <c r="J1807" s="20" t="s">
        <v>2001</v>
      </c>
      <c r="K1807" s="20" t="str">
        <f>VLOOKUP(H1807,[1]媒体表!C:T,18,0)</f>
        <v>北京多彩</v>
      </c>
      <c r="L1807" s="20" t="s">
        <v>2333</v>
      </c>
      <c r="M1807" s="20"/>
      <c r="N1807" s="20" t="s">
        <v>42</v>
      </c>
      <c r="O1807" s="20" t="s">
        <v>74</v>
      </c>
      <c r="P1807" s="47">
        <v>0.96</v>
      </c>
      <c r="Q1807" s="48" t="s">
        <v>2337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1999</v>
      </c>
      <c r="I1808" s="20" t="s">
        <v>2000</v>
      </c>
      <c r="J1808" s="20" t="s">
        <v>2001</v>
      </c>
      <c r="K1808" s="20" t="str">
        <f>VLOOKUP(H1808,[1]媒体表!C:T,18,0)</f>
        <v>北京多彩</v>
      </c>
      <c r="L1808" s="20" t="s">
        <v>2338</v>
      </c>
      <c r="M1808" s="20"/>
      <c r="N1808" s="20" t="s">
        <v>42</v>
      </c>
      <c r="O1808" s="20" t="s">
        <v>43</v>
      </c>
      <c r="P1808" s="47">
        <v>0.02</v>
      </c>
      <c r="Q1808" s="48" t="s">
        <v>2339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1999</v>
      </c>
      <c r="I1809" s="20" t="s">
        <v>2000</v>
      </c>
      <c r="J1809" s="20" t="s">
        <v>2001</v>
      </c>
      <c r="K1809" s="20" t="str">
        <f>VLOOKUP(H1809,[1]媒体表!C:T,18,0)</f>
        <v>北京多彩</v>
      </c>
      <c r="L1809" s="20" t="s">
        <v>1762</v>
      </c>
      <c r="M1809" s="20"/>
      <c r="N1809" s="20" t="s">
        <v>42</v>
      </c>
      <c r="O1809" s="20" t="s">
        <v>43</v>
      </c>
      <c r="P1809" s="47">
        <v>0.02</v>
      </c>
      <c r="Q1809" s="48" t="s">
        <v>2340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2341</v>
      </c>
      <c r="G1810" s="20" t="s">
        <v>840</v>
      </c>
      <c r="H1810" s="20" t="s">
        <v>1999</v>
      </c>
      <c r="I1810" s="20" t="s">
        <v>2000</v>
      </c>
      <c r="J1810" s="20" t="s">
        <v>2001</v>
      </c>
      <c r="K1810" s="20" t="str">
        <f>VLOOKUP(H1810,[1]媒体表!C:T,18,0)</f>
        <v>北京多彩</v>
      </c>
      <c r="L1810" s="20" t="s">
        <v>2342</v>
      </c>
      <c r="M1810" s="20"/>
      <c r="N1810" s="20" t="s">
        <v>42</v>
      </c>
      <c r="O1810" s="20" t="s">
        <v>43</v>
      </c>
      <c r="P1810" s="47">
        <v>0.04</v>
      </c>
      <c r="Q1810" s="48" t="s">
        <v>2343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2341</v>
      </c>
      <c r="G1811" s="20" t="s">
        <v>840</v>
      </c>
      <c r="H1811" s="20" t="s">
        <v>1999</v>
      </c>
      <c r="I1811" s="20" t="s">
        <v>2000</v>
      </c>
      <c r="J1811" s="20" t="s">
        <v>2001</v>
      </c>
      <c r="K1811" s="20" t="str">
        <f>VLOOKUP(H1811,[1]媒体表!C:T,18,0)</f>
        <v>北京多彩</v>
      </c>
      <c r="L1811" s="20" t="s">
        <v>1762</v>
      </c>
      <c r="M1811" s="20"/>
      <c r="N1811" s="20" t="s">
        <v>42</v>
      </c>
      <c r="O1811" s="20" t="s">
        <v>43</v>
      </c>
      <c r="P1811" s="47">
        <v>0.04</v>
      </c>
      <c r="Q1811" s="48" t="s">
        <v>2340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1999</v>
      </c>
      <c r="I1812" s="20" t="s">
        <v>2000</v>
      </c>
      <c r="J1812" s="20" t="s">
        <v>2001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2344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2345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1999</v>
      </c>
      <c r="I1813" s="20" t="s">
        <v>2000</v>
      </c>
      <c r="J1813" s="20" t="s">
        <v>2001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2344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2345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2346</v>
      </c>
      <c r="F1814" s="20" t="s">
        <v>2346</v>
      </c>
      <c r="G1814" s="20" t="s">
        <v>2346</v>
      </c>
      <c r="H1814" s="20" t="s">
        <v>1999</v>
      </c>
      <c r="I1814" s="20" t="s">
        <v>2000</v>
      </c>
      <c r="J1814" s="20" t="s">
        <v>2001</v>
      </c>
      <c r="K1814" s="20" t="str">
        <f>VLOOKUP(H1814,[1]媒体表!C:T,18,0)</f>
        <v>北京多彩</v>
      </c>
      <c r="L1814" s="20" t="s">
        <v>2346</v>
      </c>
      <c r="M1814" s="20"/>
      <c r="N1814" s="20" t="s">
        <v>42</v>
      </c>
      <c r="O1814" s="20" t="s">
        <v>43</v>
      </c>
      <c r="P1814" s="47">
        <v>0.02</v>
      </c>
      <c r="Q1814" s="48" t="s">
        <v>2347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2346</v>
      </c>
      <c r="F1815" s="20" t="s">
        <v>2346</v>
      </c>
      <c r="G1815" s="20" t="s">
        <v>2346</v>
      </c>
      <c r="H1815" s="20" t="s">
        <v>1999</v>
      </c>
      <c r="I1815" s="20" t="s">
        <v>2000</v>
      </c>
      <c r="J1815" s="20" t="s">
        <v>2001</v>
      </c>
      <c r="K1815" s="20" t="str">
        <f>VLOOKUP(H1815,[1]媒体表!C:T,18,0)</f>
        <v>北京多彩</v>
      </c>
      <c r="L1815" s="20" t="s">
        <v>2346</v>
      </c>
      <c r="M1815" s="20"/>
      <c r="N1815" s="20" t="s">
        <v>42</v>
      </c>
      <c r="O1815" s="20" t="s">
        <v>82</v>
      </c>
      <c r="P1815" s="47">
        <v>0</v>
      </c>
      <c r="Q1815" s="48" t="s">
        <v>2347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2348</v>
      </c>
      <c r="F1816" s="20" t="s">
        <v>2349</v>
      </c>
      <c r="G1816" s="20" t="s">
        <v>2348</v>
      </c>
      <c r="H1816" s="20" t="s">
        <v>1999</v>
      </c>
      <c r="I1816" s="20" t="s">
        <v>2000</v>
      </c>
      <c r="J1816" s="20" t="s">
        <v>2001</v>
      </c>
      <c r="K1816" s="20" t="str">
        <f>VLOOKUP(H1816,[1]媒体表!C:T,18,0)</f>
        <v>北京多彩</v>
      </c>
      <c r="L1816" s="20" t="s">
        <v>2350</v>
      </c>
      <c r="M1816" s="47"/>
      <c r="N1816" s="20" t="s">
        <v>42</v>
      </c>
      <c r="O1816" s="20" t="s">
        <v>43</v>
      </c>
      <c r="P1816" s="47">
        <v>0.02</v>
      </c>
      <c r="Q1816" s="48" t="s">
        <v>2351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1999</v>
      </c>
      <c r="I1817" s="20" t="s">
        <v>2000</v>
      </c>
      <c r="J1817" s="20" t="s">
        <v>2001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43</v>
      </c>
      <c r="P1817" s="47">
        <v>0.04</v>
      </c>
      <c r="Q1817" s="48" t="s">
        <v>2352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12099.23076923077</v>
      </c>
      <c r="X1817" s="32"/>
      <c r="Y1817" s="32">
        <f t="shared" si="206"/>
        <v>12099.23076923077</v>
      </c>
      <c r="Z1817" s="32">
        <f t="shared" si="207"/>
        <v>483.96923076923122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1999</v>
      </c>
      <c r="I1818" s="20" t="s">
        <v>2000</v>
      </c>
      <c r="J1818" s="20" t="s">
        <v>2001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2352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1999</v>
      </c>
      <c r="I1819" s="20" t="s">
        <v>2000</v>
      </c>
      <c r="J1819" s="20" t="s">
        <v>2001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2352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2353</v>
      </c>
      <c r="F1820" s="20" t="s">
        <v>2353</v>
      </c>
      <c r="G1820" s="20" t="s">
        <v>2353</v>
      </c>
      <c r="H1820" s="20" t="s">
        <v>1999</v>
      </c>
      <c r="I1820" s="20" t="s">
        <v>2000</v>
      </c>
      <c r="J1820" s="20" t="s">
        <v>2001</v>
      </c>
      <c r="K1820" s="20" t="str">
        <f>VLOOKUP(H1820,[1]媒体表!C:T,18,0)</f>
        <v>北京多彩</v>
      </c>
      <c r="L1820" s="20" t="s">
        <v>2353</v>
      </c>
      <c r="M1820" s="47"/>
      <c r="N1820" s="20" t="s">
        <v>42</v>
      </c>
      <c r="O1820" s="20" t="s">
        <v>43</v>
      </c>
      <c r="P1820" s="47">
        <v>0.02</v>
      </c>
      <c r="Q1820" s="48" t="s">
        <v>2354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2355</v>
      </c>
      <c r="F1821" s="20" t="s">
        <v>2355</v>
      </c>
      <c r="G1821" s="20" t="s">
        <v>2355</v>
      </c>
      <c r="H1821" s="20" t="s">
        <v>1999</v>
      </c>
      <c r="I1821" s="20" t="s">
        <v>2000</v>
      </c>
      <c r="J1821" s="20" t="s">
        <v>2001</v>
      </c>
      <c r="K1821" s="20" t="str">
        <f>VLOOKUP(H1821,[1]媒体表!C:T,18,0)</f>
        <v>北京多彩</v>
      </c>
      <c r="L1821" s="20" t="s">
        <v>2356</v>
      </c>
      <c r="M1821" s="47"/>
      <c r="N1821" s="20" t="s">
        <v>59</v>
      </c>
      <c r="O1821" s="20" t="s">
        <v>43</v>
      </c>
      <c r="P1821" s="47">
        <v>0.04</v>
      </c>
      <c r="Q1821" s="48" t="s">
        <v>2357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2355</v>
      </c>
      <c r="F1822" s="20" t="s">
        <v>2355</v>
      </c>
      <c r="G1822" s="20" t="s">
        <v>2355</v>
      </c>
      <c r="H1822" s="20" t="s">
        <v>1999</v>
      </c>
      <c r="I1822" s="20" t="s">
        <v>2000</v>
      </c>
      <c r="J1822" s="20" t="s">
        <v>2001</v>
      </c>
      <c r="K1822" s="20" t="str">
        <f>VLOOKUP(H1822,[1]媒体表!C:T,18,0)</f>
        <v>北京多彩</v>
      </c>
      <c r="L1822" s="20" t="s">
        <v>2356</v>
      </c>
      <c r="M1822" s="47"/>
      <c r="N1822" s="20" t="s">
        <v>42</v>
      </c>
      <c r="O1822" s="20" t="s">
        <v>43</v>
      </c>
      <c r="P1822" s="47">
        <v>0.02</v>
      </c>
      <c r="Q1822" s="48" t="s">
        <v>2358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2355</v>
      </c>
      <c r="F1823" s="20" t="s">
        <v>2355</v>
      </c>
      <c r="G1823" s="20" t="s">
        <v>2355</v>
      </c>
      <c r="H1823" s="20" t="s">
        <v>1999</v>
      </c>
      <c r="I1823" s="20" t="s">
        <v>2000</v>
      </c>
      <c r="J1823" s="20" t="s">
        <v>2001</v>
      </c>
      <c r="K1823" s="20" t="str">
        <f>VLOOKUP(H1823,[1]媒体表!C:T,18,0)</f>
        <v>北京多彩</v>
      </c>
      <c r="L1823" s="20" t="s">
        <v>2356</v>
      </c>
      <c r="M1823" s="47"/>
      <c r="N1823" s="20" t="s">
        <v>333</v>
      </c>
      <c r="O1823" s="20" t="s">
        <v>43</v>
      </c>
      <c r="P1823" s="47">
        <v>0.04</v>
      </c>
      <c r="Q1823" s="48" t="s">
        <v>2357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2359</v>
      </c>
      <c r="F1824" s="20" t="s">
        <v>2359</v>
      </c>
      <c r="G1824" s="20" t="s">
        <v>2359</v>
      </c>
      <c r="H1824" s="20" t="s">
        <v>1999</v>
      </c>
      <c r="I1824" s="20" t="s">
        <v>2000</v>
      </c>
      <c r="J1824" s="20" t="s">
        <v>2001</v>
      </c>
      <c r="K1824" s="20" t="str">
        <f>VLOOKUP(H1824,[1]媒体表!C:T,18,0)</f>
        <v>北京多彩</v>
      </c>
      <c r="L1824" s="20" t="s">
        <v>2359</v>
      </c>
      <c r="M1824" s="47"/>
      <c r="N1824" s="20" t="s">
        <v>42</v>
      </c>
      <c r="O1824" s="20" t="s">
        <v>74</v>
      </c>
      <c r="P1824" s="47">
        <v>0.98</v>
      </c>
      <c r="Q1824" s="48" t="s">
        <v>2360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2361</v>
      </c>
      <c r="F1825" s="20" t="s">
        <v>2361</v>
      </c>
      <c r="G1825" s="20" t="s">
        <v>2361</v>
      </c>
      <c r="H1825" s="20" t="s">
        <v>1999</v>
      </c>
      <c r="I1825" s="20" t="s">
        <v>2000</v>
      </c>
      <c r="J1825" s="20" t="s">
        <v>2001</v>
      </c>
      <c r="K1825" s="20" t="str">
        <f>VLOOKUP(H1825,[1]媒体表!C:T,18,0)</f>
        <v>北京多彩</v>
      </c>
      <c r="L1825" s="20" t="s">
        <v>2361</v>
      </c>
      <c r="M1825" s="47"/>
      <c r="N1825" s="20" t="s">
        <v>59</v>
      </c>
      <c r="O1825" s="20" t="s">
        <v>43</v>
      </c>
      <c r="P1825" s="47">
        <v>0.04</v>
      </c>
      <c r="Q1825" s="48" t="s">
        <v>2362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2363</v>
      </c>
      <c r="F1826" s="20" t="s">
        <v>2363</v>
      </c>
      <c r="G1826" s="20" t="s">
        <v>2363</v>
      </c>
      <c r="H1826" s="20" t="s">
        <v>1999</v>
      </c>
      <c r="I1826" s="20" t="s">
        <v>2000</v>
      </c>
      <c r="J1826" s="20" t="s">
        <v>2001</v>
      </c>
      <c r="K1826" s="20" t="str">
        <f>VLOOKUP(H1826,[1]媒体表!C:T,18,0)</f>
        <v>北京多彩</v>
      </c>
      <c r="L1826" s="20" t="s">
        <v>1773</v>
      </c>
      <c r="M1826" s="47"/>
      <c r="N1826" s="20" t="s">
        <v>42</v>
      </c>
      <c r="O1826" s="20" t="s">
        <v>82</v>
      </c>
      <c r="P1826" s="47">
        <v>0</v>
      </c>
      <c r="Q1826" s="48" t="s">
        <v>2321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1782</v>
      </c>
      <c r="F1827" s="20" t="s">
        <v>1782</v>
      </c>
      <c r="G1827" s="20" t="s">
        <v>1782</v>
      </c>
      <c r="H1827" s="20" t="s">
        <v>1999</v>
      </c>
      <c r="I1827" s="20" t="s">
        <v>2000</v>
      </c>
      <c r="J1827" s="20" t="s">
        <v>2001</v>
      </c>
      <c r="K1827" s="20" t="str">
        <f>VLOOKUP(H1827,[1]媒体表!C:T,18,0)</f>
        <v>北京多彩</v>
      </c>
      <c r="L1827" s="20" t="s">
        <v>1782</v>
      </c>
      <c r="M1827" s="47"/>
      <c r="N1827" s="20" t="s">
        <v>42</v>
      </c>
      <c r="O1827" s="20" t="s">
        <v>82</v>
      </c>
      <c r="P1827" s="47">
        <v>0</v>
      </c>
      <c r="Q1827" s="48" t="s">
        <v>2364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2365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1999</v>
      </c>
      <c r="I1828" s="20" t="s">
        <v>2000</v>
      </c>
      <c r="J1828" s="20" t="s">
        <v>2001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2366</v>
      </c>
      <c r="F1829" s="20" t="s">
        <v>2366</v>
      </c>
      <c r="G1829" s="20" t="s">
        <v>2366</v>
      </c>
      <c r="H1829" s="20" t="s">
        <v>1999</v>
      </c>
      <c r="I1829" s="20" t="s">
        <v>2000</v>
      </c>
      <c r="J1829" s="20" t="s">
        <v>2001</v>
      </c>
      <c r="K1829" s="20" t="str">
        <f>VLOOKUP(H1829,[1]媒体表!C:T,18,0)</f>
        <v>北京多彩</v>
      </c>
      <c r="L1829" s="20" t="s">
        <v>2366</v>
      </c>
      <c r="M1829" s="47"/>
      <c r="N1829" s="20" t="s">
        <v>42</v>
      </c>
      <c r="O1829" s="20" t="s">
        <v>43</v>
      </c>
      <c r="P1829" s="47">
        <v>0.04</v>
      </c>
      <c r="Q1829" s="48" t="s">
        <v>2367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2366</v>
      </c>
      <c r="F1830" s="20" t="s">
        <v>2366</v>
      </c>
      <c r="G1830" s="20" t="s">
        <v>2366</v>
      </c>
      <c r="H1830" s="20" t="s">
        <v>1999</v>
      </c>
      <c r="I1830" s="20" t="s">
        <v>2000</v>
      </c>
      <c r="J1830" s="20" t="s">
        <v>2001</v>
      </c>
      <c r="K1830" s="20" t="str">
        <f>VLOOKUP(H1830,[1]媒体表!C:T,18,0)</f>
        <v>北京多彩</v>
      </c>
      <c r="L1830" s="20" t="s">
        <v>2366</v>
      </c>
      <c r="M1830" s="47"/>
      <c r="N1830" s="20" t="s">
        <v>42</v>
      </c>
      <c r="O1830" s="20" t="s">
        <v>82</v>
      </c>
      <c r="P1830" s="47">
        <v>0</v>
      </c>
      <c r="Q1830" s="48" t="s">
        <v>2367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2366</v>
      </c>
      <c r="F1831" s="20" t="s">
        <v>2366</v>
      </c>
      <c r="G1831" s="20" t="s">
        <v>2366</v>
      </c>
      <c r="H1831" s="20" t="s">
        <v>1999</v>
      </c>
      <c r="I1831" s="20" t="s">
        <v>2000</v>
      </c>
      <c r="J1831" s="20" t="s">
        <v>2001</v>
      </c>
      <c r="K1831" s="20" t="str">
        <f>VLOOKUP(H1831,[1]媒体表!C:T,18,0)</f>
        <v>北京多彩</v>
      </c>
      <c r="L1831" s="20" t="s">
        <v>2366</v>
      </c>
      <c r="M1831" s="47"/>
      <c r="N1831" s="20" t="s">
        <v>333</v>
      </c>
      <c r="O1831" s="20" t="s">
        <v>82</v>
      </c>
      <c r="P1831" s="47">
        <v>0</v>
      </c>
      <c r="Q1831" s="48" t="s">
        <v>2367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1999</v>
      </c>
      <c r="I1832" s="20" t="s">
        <v>2000</v>
      </c>
      <c r="J1832" s="20" t="s">
        <v>2001</v>
      </c>
      <c r="K1832" s="20" t="str">
        <f>VLOOKUP(H1832,[1]媒体表!C:T,18,0)</f>
        <v>北京多彩</v>
      </c>
      <c r="L1832" s="20" t="s">
        <v>2368</v>
      </c>
      <c r="M1832" s="47"/>
      <c r="N1832" s="20" t="s">
        <v>59</v>
      </c>
      <c r="O1832" s="20" t="s">
        <v>43</v>
      </c>
      <c r="P1832" s="47">
        <v>0.02</v>
      </c>
      <c r="Q1832" s="48" t="s">
        <v>2369</v>
      </c>
      <c r="R1832" s="40"/>
      <c r="S1832" s="34">
        <v>0</v>
      </c>
      <c r="T1832" s="34">
        <v>-8838.85</v>
      </c>
      <c r="U1832" s="32">
        <v>1518.99</v>
      </c>
      <c r="V1832" s="32">
        <f t="shared" si="211"/>
        <v>-10357.84</v>
      </c>
      <c r="W1832" s="32">
        <f t="shared" si="212"/>
        <v>1489.2058823529412</v>
      </c>
      <c r="X1832" s="32"/>
      <c r="Y1832" s="32"/>
      <c r="Z1832" s="32">
        <f t="shared" si="207"/>
        <v>29.784117647058792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1999</v>
      </c>
      <c r="I1833" s="20" t="s">
        <v>2000</v>
      </c>
      <c r="J1833" s="20" t="s">
        <v>2001</v>
      </c>
      <c r="K1833" s="20" t="str">
        <f>VLOOKUP(H1833,[1]媒体表!C:T,18,0)</f>
        <v>北京多彩</v>
      </c>
      <c r="L1833" s="20" t="s">
        <v>2368</v>
      </c>
      <c r="M1833" s="47"/>
      <c r="N1833" s="20" t="s">
        <v>59</v>
      </c>
      <c r="O1833" s="20" t="s">
        <v>43</v>
      </c>
      <c r="P1833" s="47">
        <v>0.06</v>
      </c>
      <c r="Q1833" s="48" t="s">
        <v>2369</v>
      </c>
      <c r="R1833" s="40"/>
      <c r="S1833" s="34">
        <v>10357.84</v>
      </c>
      <c r="T1833" s="34"/>
      <c r="U1833" s="32">
        <v>0</v>
      </c>
      <c r="V1833" s="32">
        <f t="shared" si="211"/>
        <v>10357.84</v>
      </c>
      <c r="W1833" s="32">
        <f t="shared" si="212"/>
        <v>0</v>
      </c>
      <c r="X1833" s="32"/>
      <c r="Y1833" s="32"/>
      <c r="Z1833" s="32">
        <f t="shared" si="207"/>
        <v>0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1999</v>
      </c>
      <c r="I1834" s="20" t="s">
        <v>2000</v>
      </c>
      <c r="J1834" s="20" t="s">
        <v>2001</v>
      </c>
      <c r="K1834" s="20" t="str">
        <f>VLOOKUP(H1834,[1]媒体表!C:T,18,0)</f>
        <v>北京多彩</v>
      </c>
      <c r="L1834" s="20" t="s">
        <v>2368</v>
      </c>
      <c r="M1834" s="47"/>
      <c r="N1834" s="20" t="s">
        <v>42</v>
      </c>
      <c r="O1834" s="20" t="s">
        <v>43</v>
      </c>
      <c r="P1834" s="47">
        <v>0.02</v>
      </c>
      <c r="Q1834" s="48" t="s">
        <v>2370</v>
      </c>
      <c r="R1834" s="40"/>
      <c r="S1834" s="34">
        <v>0</v>
      </c>
      <c r="T1834" s="34">
        <v>299996.55</v>
      </c>
      <c r="U1834" s="49">
        <v>300010.99</v>
      </c>
      <c r="V1834" s="32">
        <f t="shared" si="211"/>
        <v>-14.440000000002328</v>
      </c>
      <c r="W1834" s="32">
        <f t="shared" si="212"/>
        <v>294128.42156862741</v>
      </c>
      <c r="X1834" s="32"/>
      <c r="Y1834" s="32"/>
      <c r="Z1834" s="32">
        <f t="shared" si="207"/>
        <v>5882.5684313725797</v>
      </c>
      <c r="AA1834" s="34">
        <v>189664.28253931101</v>
      </c>
      <c r="AB1834" s="24">
        <v>6.5000000000000002E-2</v>
      </c>
      <c r="AC1834" s="36"/>
      <c r="AD1834" s="36"/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1999</v>
      </c>
      <c r="I1835" s="20" t="s">
        <v>2000</v>
      </c>
      <c r="J1835" s="20" t="s">
        <v>2001</v>
      </c>
      <c r="K1835" s="20" t="str">
        <f>VLOOKUP(H1835,[1]媒体表!C:T,18,0)</f>
        <v>北京多彩</v>
      </c>
      <c r="L1835" s="20" t="s">
        <v>2368</v>
      </c>
      <c r="M1835" s="47"/>
      <c r="N1835" s="20" t="s">
        <v>42</v>
      </c>
      <c r="O1835" s="20" t="s">
        <v>43</v>
      </c>
      <c r="P1835" s="47">
        <v>0.03</v>
      </c>
      <c r="Q1835" s="48" t="s">
        <v>2370</v>
      </c>
      <c r="R1835" s="40"/>
      <c r="S1835" s="34">
        <v>109287.8</v>
      </c>
      <c r="T1835" s="34">
        <v>-100000</v>
      </c>
      <c r="U1835" s="49">
        <v>9287.7999999999993</v>
      </c>
      <c r="V1835" s="32">
        <f t="shared" si="211"/>
        <v>0</v>
      </c>
      <c r="W1835" s="32">
        <f t="shared" si="212"/>
        <v>9017.2815533980574</v>
      </c>
      <c r="X1835" s="32"/>
      <c r="Y1835" s="32"/>
      <c r="Z1835" s="32">
        <f t="shared" si="207"/>
        <v>270.51844660194183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2371</v>
      </c>
      <c r="F1836" s="20" t="s">
        <v>2371</v>
      </c>
      <c r="G1836" s="20" t="s">
        <v>2371</v>
      </c>
      <c r="H1836" s="20" t="s">
        <v>1999</v>
      </c>
      <c r="I1836" s="20" t="s">
        <v>2000</v>
      </c>
      <c r="J1836" s="20" t="s">
        <v>2001</v>
      </c>
      <c r="K1836" s="20" t="str">
        <f>VLOOKUP(H1836,[1]媒体表!C:T,18,0)</f>
        <v>北京多彩</v>
      </c>
      <c r="L1836" s="20" t="s">
        <v>2372</v>
      </c>
      <c r="M1836" s="47"/>
      <c r="N1836" s="20" t="s">
        <v>42</v>
      </c>
      <c r="O1836" s="20" t="s">
        <v>82</v>
      </c>
      <c r="P1836" s="47">
        <v>0</v>
      </c>
      <c r="Q1836" s="48" t="s">
        <v>2373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1999</v>
      </c>
      <c r="I1837" s="20" t="s">
        <v>2000</v>
      </c>
      <c r="J1837" s="20" t="s">
        <v>2001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2374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1999</v>
      </c>
      <c r="I1838" s="20" t="s">
        <v>2000</v>
      </c>
      <c r="J1838" s="20" t="s">
        <v>2001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2374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2375</v>
      </c>
      <c r="F1839" s="20" t="s">
        <v>2376</v>
      </c>
      <c r="G1839" s="20" t="s">
        <v>2375</v>
      </c>
      <c r="H1839" s="20" t="s">
        <v>1999</v>
      </c>
      <c r="I1839" s="20" t="s">
        <v>2000</v>
      </c>
      <c r="J1839" s="20" t="s">
        <v>2001</v>
      </c>
      <c r="K1839" s="20" t="str">
        <f>VLOOKUP(H1839,[1]媒体表!C:T,18,0)</f>
        <v>北京多彩</v>
      </c>
      <c r="L1839" s="20" t="s">
        <v>2375</v>
      </c>
      <c r="M1839" s="47"/>
      <c r="N1839" s="20" t="s">
        <v>42</v>
      </c>
      <c r="O1839" s="20" t="s">
        <v>43</v>
      </c>
      <c r="P1839" s="47">
        <v>0.02</v>
      </c>
      <c r="Q1839" s="48" t="s">
        <v>2377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1999</v>
      </c>
      <c r="I1840" s="20" t="s">
        <v>2000</v>
      </c>
      <c r="J1840" s="20" t="s">
        <v>2001</v>
      </c>
      <c r="K1840" s="20" t="str">
        <f>VLOOKUP(H1840,[1]媒体表!C:T,18,0)</f>
        <v>北京多彩</v>
      </c>
      <c r="L1840" s="20" t="s">
        <v>2378</v>
      </c>
      <c r="M1840" s="47"/>
      <c r="N1840" s="20" t="s">
        <v>42</v>
      </c>
      <c r="O1840" s="20" t="s">
        <v>43</v>
      </c>
      <c r="P1840" s="47">
        <v>0.02</v>
      </c>
      <c r="Q1840" s="48" t="s">
        <v>2379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1999</v>
      </c>
      <c r="I1841" s="20" t="s">
        <v>2000</v>
      </c>
      <c r="J1841" s="20" t="s">
        <v>2001</v>
      </c>
      <c r="K1841" s="20" t="str">
        <f>VLOOKUP(H1841,[1]媒体表!C:T,18,0)</f>
        <v>北京多彩</v>
      </c>
      <c r="L1841" s="20" t="s">
        <v>2378</v>
      </c>
      <c r="M1841" s="47"/>
      <c r="N1841" s="20" t="s">
        <v>42</v>
      </c>
      <c r="O1841" s="20" t="s">
        <v>43</v>
      </c>
      <c r="P1841" s="47">
        <v>0.04</v>
      </c>
      <c r="Q1841" s="48" t="s">
        <v>2379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2380</v>
      </c>
      <c r="F1842" s="20" t="s">
        <v>2380</v>
      </c>
      <c r="G1842" s="20" t="s">
        <v>2380</v>
      </c>
      <c r="H1842" s="20" t="s">
        <v>1999</v>
      </c>
      <c r="I1842" s="20" t="s">
        <v>2000</v>
      </c>
      <c r="J1842" s="20" t="s">
        <v>2001</v>
      </c>
      <c r="K1842" s="20" t="str">
        <f>VLOOKUP(H1842,[1]媒体表!C:T,18,0)</f>
        <v>北京多彩</v>
      </c>
      <c r="L1842" s="20" t="s">
        <v>2380</v>
      </c>
      <c r="M1842" s="47"/>
      <c r="N1842" s="20" t="s">
        <v>42</v>
      </c>
      <c r="O1842" s="20" t="s">
        <v>43</v>
      </c>
      <c r="P1842" s="47">
        <v>0.02</v>
      </c>
      <c r="Q1842" s="48" t="s">
        <v>2381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2382</v>
      </c>
      <c r="F1843" s="20" t="s">
        <v>2382</v>
      </c>
      <c r="G1843" s="20" t="s">
        <v>2382</v>
      </c>
      <c r="H1843" s="20" t="s">
        <v>1999</v>
      </c>
      <c r="I1843" s="20" t="s">
        <v>2000</v>
      </c>
      <c r="J1843" s="20" t="s">
        <v>2001</v>
      </c>
      <c r="K1843" s="20" t="str">
        <f>VLOOKUP(H1843,[1]媒体表!C:T,18,0)</f>
        <v>北京多彩</v>
      </c>
      <c r="L1843" s="20" t="s">
        <v>2382</v>
      </c>
      <c r="M1843" s="47"/>
      <c r="N1843" s="20" t="s">
        <v>59</v>
      </c>
      <c r="O1843" s="20" t="s">
        <v>82</v>
      </c>
      <c r="P1843" s="47">
        <v>0</v>
      </c>
      <c r="Q1843" s="48" t="s">
        <v>2383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2384</v>
      </c>
      <c r="F1844" s="20" t="s">
        <v>2384</v>
      </c>
      <c r="G1844" s="20" t="s">
        <v>2384</v>
      </c>
      <c r="H1844" s="20" t="s">
        <v>1999</v>
      </c>
      <c r="I1844" s="20" t="s">
        <v>2000</v>
      </c>
      <c r="J1844" s="20" t="s">
        <v>2001</v>
      </c>
      <c r="K1844" s="20" t="str">
        <f>VLOOKUP(H1844,[1]媒体表!C:T,18,0)</f>
        <v>北京多彩</v>
      </c>
      <c r="L1844" s="20" t="s">
        <v>2384</v>
      </c>
      <c r="M1844" s="47"/>
      <c r="N1844" s="20" t="s">
        <v>42</v>
      </c>
      <c r="O1844" s="20" t="s">
        <v>43</v>
      </c>
      <c r="P1844" s="47">
        <v>0.02</v>
      </c>
      <c r="Q1844" s="48" t="s">
        <v>2385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2384</v>
      </c>
      <c r="F1845" s="20" t="s">
        <v>2384</v>
      </c>
      <c r="G1845" s="20" t="s">
        <v>2384</v>
      </c>
      <c r="H1845" s="20" t="s">
        <v>1999</v>
      </c>
      <c r="I1845" s="20" t="s">
        <v>2000</v>
      </c>
      <c r="J1845" s="20" t="s">
        <v>2001</v>
      </c>
      <c r="K1845" s="20" t="str">
        <f>VLOOKUP(H1845,[1]媒体表!C:T,18,0)</f>
        <v>北京多彩</v>
      </c>
      <c r="L1845" s="20" t="s">
        <v>2384</v>
      </c>
      <c r="M1845" s="47"/>
      <c r="N1845" s="20" t="s">
        <v>42</v>
      </c>
      <c r="O1845" s="20" t="s">
        <v>82</v>
      </c>
      <c r="P1845" s="47">
        <v>0</v>
      </c>
      <c r="Q1845" s="48" t="s">
        <v>2385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2386</v>
      </c>
      <c r="F1846" s="20" t="s">
        <v>2386</v>
      </c>
      <c r="G1846" s="20" t="s">
        <v>2386</v>
      </c>
      <c r="H1846" s="20" t="s">
        <v>1999</v>
      </c>
      <c r="I1846" s="20" t="s">
        <v>2000</v>
      </c>
      <c r="J1846" s="20" t="s">
        <v>2001</v>
      </c>
      <c r="K1846" s="20" t="str">
        <f>VLOOKUP(H1846,[1]媒体表!C:T,18,0)</f>
        <v>北京多彩</v>
      </c>
      <c r="L1846" s="20" t="s">
        <v>2386</v>
      </c>
      <c r="M1846" s="47"/>
      <c r="N1846" s="20" t="s">
        <v>42</v>
      </c>
      <c r="O1846" s="20" t="s">
        <v>43</v>
      </c>
      <c r="P1846" s="47">
        <v>0.03</v>
      </c>
      <c r="Q1846" s="48" t="s">
        <v>2387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2388</v>
      </c>
      <c r="F1847" s="20" t="s">
        <v>2388</v>
      </c>
      <c r="G1847" s="20" t="s">
        <v>2388</v>
      </c>
      <c r="H1847" s="20" t="s">
        <v>1999</v>
      </c>
      <c r="I1847" s="20" t="s">
        <v>2000</v>
      </c>
      <c r="J1847" s="20" t="s">
        <v>2001</v>
      </c>
      <c r="K1847" s="20" t="str">
        <f>VLOOKUP(H1847,[1]媒体表!C:T,18,0)</f>
        <v>北京多彩</v>
      </c>
      <c r="L1847" s="20" t="s">
        <v>2388</v>
      </c>
      <c r="M1847" s="47"/>
      <c r="N1847" s="20" t="s">
        <v>59</v>
      </c>
      <c r="O1847" s="20" t="s">
        <v>82</v>
      </c>
      <c r="P1847" s="47">
        <v>0</v>
      </c>
      <c r="Q1847" s="48" t="s">
        <v>2389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2390</v>
      </c>
      <c r="F1848" s="20" t="s">
        <v>2390</v>
      </c>
      <c r="G1848" s="20" t="s">
        <v>2390</v>
      </c>
      <c r="H1848" s="20" t="s">
        <v>1999</v>
      </c>
      <c r="I1848" s="20" t="s">
        <v>2000</v>
      </c>
      <c r="J1848" s="20" t="s">
        <v>2001</v>
      </c>
      <c r="K1848" s="20" t="str">
        <f>VLOOKUP(H1848,[1]媒体表!C:T,18,0)</f>
        <v>北京多彩</v>
      </c>
      <c r="L1848" s="20" t="s">
        <v>2390</v>
      </c>
      <c r="M1848" s="47"/>
      <c r="N1848" s="20" t="s">
        <v>59</v>
      </c>
      <c r="O1848" s="20" t="s">
        <v>43</v>
      </c>
      <c r="P1848" s="47">
        <v>0.1</v>
      </c>
      <c r="Q1848" s="48" t="s">
        <v>2391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2392</v>
      </c>
      <c r="F1849" s="20" t="s">
        <v>2392</v>
      </c>
      <c r="G1849" s="20" t="s">
        <v>2392</v>
      </c>
      <c r="H1849" s="20" t="s">
        <v>1999</v>
      </c>
      <c r="I1849" s="20" t="s">
        <v>2000</v>
      </c>
      <c r="J1849" s="20" t="s">
        <v>2001</v>
      </c>
      <c r="K1849" s="20" t="str">
        <f>VLOOKUP(H1849,[1]媒体表!C:T,18,0)</f>
        <v>北京多彩</v>
      </c>
      <c r="L1849" s="20" t="s">
        <v>2393</v>
      </c>
      <c r="M1849" s="47"/>
      <c r="N1849" s="20" t="s">
        <v>42</v>
      </c>
      <c r="O1849" s="20" t="s">
        <v>43</v>
      </c>
      <c r="P1849" s="47">
        <v>0.02</v>
      </c>
      <c r="Q1849" s="48" t="s">
        <v>2394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2392</v>
      </c>
      <c r="F1850" s="20" t="s">
        <v>2392</v>
      </c>
      <c r="G1850" s="20" t="s">
        <v>2392</v>
      </c>
      <c r="H1850" s="20" t="s">
        <v>1999</v>
      </c>
      <c r="I1850" s="20" t="s">
        <v>2000</v>
      </c>
      <c r="J1850" s="20" t="s">
        <v>2001</v>
      </c>
      <c r="K1850" s="20" t="str">
        <f>VLOOKUP(H1850,[1]媒体表!C:T,18,0)</f>
        <v>北京多彩</v>
      </c>
      <c r="L1850" s="20" t="s">
        <v>2395</v>
      </c>
      <c r="M1850" s="47"/>
      <c r="N1850" s="20" t="s">
        <v>42</v>
      </c>
      <c r="O1850" s="20" t="s">
        <v>43</v>
      </c>
      <c r="P1850" s="47">
        <v>0.02</v>
      </c>
      <c r="Q1850" s="48" t="s">
        <v>2396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2392</v>
      </c>
      <c r="F1851" s="20" t="s">
        <v>2392</v>
      </c>
      <c r="G1851" s="20" t="s">
        <v>2392</v>
      </c>
      <c r="H1851" s="20" t="s">
        <v>1999</v>
      </c>
      <c r="I1851" s="20" t="s">
        <v>2000</v>
      </c>
      <c r="J1851" s="20" t="s">
        <v>2001</v>
      </c>
      <c r="K1851" s="20" t="str">
        <f>VLOOKUP(H1851,[1]媒体表!C:T,18,0)</f>
        <v>北京多彩</v>
      </c>
      <c r="L1851" s="20" t="s">
        <v>2397</v>
      </c>
      <c r="M1851" s="47"/>
      <c r="N1851" s="20" t="s">
        <v>42</v>
      </c>
      <c r="O1851" s="20" t="s">
        <v>43</v>
      </c>
      <c r="P1851" s="47">
        <v>0.02</v>
      </c>
      <c r="Q1851" s="48" t="s">
        <v>2398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2392</v>
      </c>
      <c r="F1852" s="20" t="s">
        <v>2392</v>
      </c>
      <c r="G1852" s="20" t="s">
        <v>2392</v>
      </c>
      <c r="H1852" s="20" t="s">
        <v>1999</v>
      </c>
      <c r="I1852" s="20" t="s">
        <v>2000</v>
      </c>
      <c r="J1852" s="20" t="s">
        <v>2001</v>
      </c>
      <c r="K1852" s="20" t="str">
        <f>VLOOKUP(H1852,[1]媒体表!C:T,18,0)</f>
        <v>北京多彩</v>
      </c>
      <c r="L1852" s="20" t="s">
        <v>2399</v>
      </c>
      <c r="M1852" s="47"/>
      <c r="N1852" s="20" t="s">
        <v>42</v>
      </c>
      <c r="O1852" s="20" t="s">
        <v>43</v>
      </c>
      <c r="P1852" s="47">
        <v>0.02</v>
      </c>
      <c r="Q1852" s="48" t="s">
        <v>2400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1999</v>
      </c>
      <c r="I1853" s="20" t="s">
        <v>2000</v>
      </c>
      <c r="J1853" s="20" t="s">
        <v>2001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2401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2402</v>
      </c>
      <c r="F1854" s="20" t="s">
        <v>2402</v>
      </c>
      <c r="G1854" s="20" t="s">
        <v>2402</v>
      </c>
      <c r="H1854" s="20" t="s">
        <v>1999</v>
      </c>
      <c r="I1854" s="20" t="s">
        <v>2000</v>
      </c>
      <c r="J1854" s="20" t="s">
        <v>2001</v>
      </c>
      <c r="K1854" s="20" t="str">
        <f>VLOOKUP(H1854,[1]媒体表!C:T,18,0)</f>
        <v>北京多彩</v>
      </c>
      <c r="L1854" s="20" t="s">
        <v>2402</v>
      </c>
      <c r="M1854" s="47"/>
      <c r="N1854" s="20" t="s">
        <v>59</v>
      </c>
      <c r="O1854" s="20" t="s">
        <v>82</v>
      </c>
      <c r="P1854" s="47">
        <v>0</v>
      </c>
      <c r="Q1854" s="48" t="s">
        <v>2403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2402</v>
      </c>
      <c r="F1855" s="20" t="s">
        <v>2402</v>
      </c>
      <c r="G1855" s="20" t="s">
        <v>2402</v>
      </c>
      <c r="H1855" s="20" t="s">
        <v>1999</v>
      </c>
      <c r="I1855" s="20" t="s">
        <v>2000</v>
      </c>
      <c r="J1855" s="20" t="s">
        <v>2001</v>
      </c>
      <c r="K1855" s="20" t="str">
        <f>VLOOKUP(H1855,[1]媒体表!C:T,18,0)</f>
        <v>北京多彩</v>
      </c>
      <c r="L1855" s="20" t="s">
        <v>2402</v>
      </c>
      <c r="M1855" s="47"/>
      <c r="N1855" s="20" t="s">
        <v>42</v>
      </c>
      <c r="O1855" s="20" t="s">
        <v>82</v>
      </c>
      <c r="P1855" s="47">
        <v>0</v>
      </c>
      <c r="Q1855" s="48" t="s">
        <v>2404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2405</v>
      </c>
      <c r="F1856" s="20" t="s">
        <v>2406</v>
      </c>
      <c r="G1856" s="20" t="s">
        <v>2405</v>
      </c>
      <c r="H1856" s="20" t="s">
        <v>1999</v>
      </c>
      <c r="I1856" s="20" t="s">
        <v>2000</v>
      </c>
      <c r="J1856" s="20" t="s">
        <v>2001</v>
      </c>
      <c r="K1856" s="20" t="str">
        <f>VLOOKUP(H1856,[1]媒体表!C:T,18,0)</f>
        <v>北京多彩</v>
      </c>
      <c r="L1856" s="20" t="s">
        <v>2405</v>
      </c>
      <c r="M1856" s="47"/>
      <c r="N1856" s="20" t="s">
        <v>42</v>
      </c>
      <c r="O1856" s="20" t="s">
        <v>43</v>
      </c>
      <c r="P1856" s="47">
        <v>0.02</v>
      </c>
      <c r="Q1856" s="48" t="s">
        <v>2407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2405</v>
      </c>
      <c r="F1857" s="20" t="s">
        <v>2406</v>
      </c>
      <c r="G1857" s="20" t="s">
        <v>2405</v>
      </c>
      <c r="H1857" s="20" t="s">
        <v>1999</v>
      </c>
      <c r="I1857" s="20" t="s">
        <v>2000</v>
      </c>
      <c r="J1857" s="20" t="s">
        <v>2001</v>
      </c>
      <c r="K1857" s="20" t="str">
        <f>VLOOKUP(H1857,[1]媒体表!C:T,18,0)</f>
        <v>北京多彩</v>
      </c>
      <c r="L1857" s="20" t="s">
        <v>2405</v>
      </c>
      <c r="M1857" s="47"/>
      <c r="N1857" s="20" t="s">
        <v>42</v>
      </c>
      <c r="O1857" s="20" t="s">
        <v>82</v>
      </c>
      <c r="P1857" s="47">
        <v>0</v>
      </c>
      <c r="Q1857" s="48" t="s">
        <v>2407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1999</v>
      </c>
      <c r="I1858" s="20" t="s">
        <v>2000</v>
      </c>
      <c r="J1858" s="20" t="s">
        <v>2001</v>
      </c>
      <c r="K1858" s="20" t="str">
        <f>VLOOKUP(H1858,[1]媒体表!C:T,18,0)</f>
        <v>北京多彩</v>
      </c>
      <c r="L1858" s="20" t="s">
        <v>2408</v>
      </c>
      <c r="M1858" s="47"/>
      <c r="N1858" s="20" t="s">
        <v>42</v>
      </c>
      <c r="O1858" s="20" t="s">
        <v>43</v>
      </c>
      <c r="P1858" s="47">
        <v>0.02</v>
      </c>
      <c r="Q1858" s="48" t="s">
        <v>2409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1999</v>
      </c>
      <c r="I1859" s="20" t="s">
        <v>2000</v>
      </c>
      <c r="J1859" s="20" t="s">
        <v>2001</v>
      </c>
      <c r="K1859" s="20" t="str">
        <f>VLOOKUP(H1859,[1]媒体表!C:T,18,0)</f>
        <v>北京多彩</v>
      </c>
      <c r="L1859" s="20" t="s">
        <v>2408</v>
      </c>
      <c r="M1859" s="47"/>
      <c r="N1859" s="20" t="s">
        <v>42</v>
      </c>
      <c r="O1859" s="20" t="s">
        <v>82</v>
      </c>
      <c r="P1859" s="47">
        <v>0</v>
      </c>
      <c r="Q1859" s="48" t="s">
        <v>2409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1999</v>
      </c>
      <c r="I1860" s="20" t="s">
        <v>2000</v>
      </c>
      <c r="J1860" s="20" t="s">
        <v>2001</v>
      </c>
      <c r="K1860" s="20" t="str">
        <f>VLOOKUP(H1860,[1]媒体表!C:T,18,0)</f>
        <v>北京多彩</v>
      </c>
      <c r="L1860" s="20" t="s">
        <v>2410</v>
      </c>
      <c r="M1860" s="47"/>
      <c r="N1860" s="20" t="s">
        <v>42</v>
      </c>
      <c r="O1860" s="20" t="s">
        <v>43</v>
      </c>
      <c r="P1860" s="47">
        <v>0.02</v>
      </c>
      <c r="Q1860" s="48" t="s">
        <v>2411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1999</v>
      </c>
      <c r="I1861" s="20" t="s">
        <v>2000</v>
      </c>
      <c r="J1861" s="20" t="s">
        <v>2001</v>
      </c>
      <c r="K1861" s="20" t="str">
        <f>VLOOKUP(H1861,[1]媒体表!C:T,18,0)</f>
        <v>北京多彩</v>
      </c>
      <c r="L1861" s="20" t="s">
        <v>2410</v>
      </c>
      <c r="M1861" s="47"/>
      <c r="N1861" s="20" t="s">
        <v>42</v>
      </c>
      <c r="O1861" s="20" t="s">
        <v>82</v>
      </c>
      <c r="P1861" s="47">
        <v>0</v>
      </c>
      <c r="Q1861" s="48" t="s">
        <v>2411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1999</v>
      </c>
      <c r="I1862" s="20" t="s">
        <v>2000</v>
      </c>
      <c r="J1862" s="20" t="s">
        <v>2001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2412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1999</v>
      </c>
      <c r="I1863" s="20" t="s">
        <v>2000</v>
      </c>
      <c r="J1863" s="20" t="s">
        <v>2001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2412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1999</v>
      </c>
      <c r="I1864" s="20" t="s">
        <v>2000</v>
      </c>
      <c r="J1864" s="20" t="s">
        <v>2001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2412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1999</v>
      </c>
      <c r="I1865" s="20" t="s">
        <v>2000</v>
      </c>
      <c r="J1865" s="20" t="s">
        <v>2001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2413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1999</v>
      </c>
      <c r="I1866" s="20" t="s">
        <v>2000</v>
      </c>
      <c r="J1866" s="20" t="s">
        <v>2001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2413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1999</v>
      </c>
      <c r="I1867" s="20" t="s">
        <v>2000</v>
      </c>
      <c r="J1867" s="20" t="s">
        <v>2001</v>
      </c>
      <c r="K1867" s="20" t="str">
        <f>VLOOKUP(H1867,[1]媒体表!C:T,18,0)</f>
        <v>北京多彩</v>
      </c>
      <c r="L1867" s="20" t="s">
        <v>2414</v>
      </c>
      <c r="M1867" s="47"/>
      <c r="N1867" s="20" t="s">
        <v>42</v>
      </c>
      <c r="O1867" s="20" t="s">
        <v>43</v>
      </c>
      <c r="P1867" s="47">
        <v>0.02</v>
      </c>
      <c r="Q1867" s="48" t="s">
        <v>2415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1999</v>
      </c>
      <c r="I1868" s="20" t="s">
        <v>2000</v>
      </c>
      <c r="J1868" s="20" t="s">
        <v>2001</v>
      </c>
      <c r="K1868" s="20" t="str">
        <f>VLOOKUP(H1868,[1]媒体表!C:T,18,0)</f>
        <v>北京多彩</v>
      </c>
      <c r="L1868" s="20" t="s">
        <v>2414</v>
      </c>
      <c r="M1868" s="47"/>
      <c r="N1868" s="20" t="s">
        <v>42</v>
      </c>
      <c r="O1868" s="20" t="s">
        <v>82</v>
      </c>
      <c r="P1868" s="47">
        <v>0</v>
      </c>
      <c r="Q1868" s="48" t="s">
        <v>2415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2416</v>
      </c>
      <c r="F1869" s="20" t="s">
        <v>2416</v>
      </c>
      <c r="G1869" s="20" t="s">
        <v>2416</v>
      </c>
      <c r="H1869" s="20" t="s">
        <v>1999</v>
      </c>
      <c r="I1869" s="20" t="s">
        <v>2000</v>
      </c>
      <c r="J1869" s="20" t="s">
        <v>2001</v>
      </c>
      <c r="K1869" s="20" t="str">
        <f>VLOOKUP(H1869,[1]媒体表!C:T,18,0)</f>
        <v>北京多彩</v>
      </c>
      <c r="L1869" s="20" t="s">
        <v>2416</v>
      </c>
      <c r="M1869" s="47"/>
      <c r="N1869" s="20" t="s">
        <v>42</v>
      </c>
      <c r="O1869" s="20" t="s">
        <v>82</v>
      </c>
      <c r="P1869" s="47">
        <v>0</v>
      </c>
      <c r="Q1869" s="48" t="s">
        <v>2417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2418</v>
      </c>
      <c r="F1870" s="20" t="s">
        <v>2418</v>
      </c>
      <c r="G1870" s="20" t="s">
        <v>2418</v>
      </c>
      <c r="H1870" s="20" t="s">
        <v>1999</v>
      </c>
      <c r="I1870" s="20" t="s">
        <v>2000</v>
      </c>
      <c r="J1870" s="20" t="s">
        <v>2001</v>
      </c>
      <c r="K1870" s="20" t="str">
        <f>VLOOKUP(H1870,[1]媒体表!C:T,18,0)</f>
        <v>北京多彩</v>
      </c>
      <c r="L1870" s="20" t="s">
        <v>2418</v>
      </c>
      <c r="M1870" s="47"/>
      <c r="N1870" s="20" t="s">
        <v>42</v>
      </c>
      <c r="O1870" s="20" t="s">
        <v>43</v>
      </c>
      <c r="P1870" s="47">
        <v>0.04</v>
      </c>
      <c r="Q1870" s="48" t="s">
        <v>2419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2420</v>
      </c>
      <c r="F1871" s="20" t="s">
        <v>2420</v>
      </c>
      <c r="G1871" s="20" t="s">
        <v>2420</v>
      </c>
      <c r="H1871" s="20" t="s">
        <v>1999</v>
      </c>
      <c r="I1871" s="20" t="s">
        <v>2000</v>
      </c>
      <c r="J1871" s="20" t="s">
        <v>2001</v>
      </c>
      <c r="K1871" s="20" t="str">
        <f>VLOOKUP(H1871,[1]媒体表!C:T,18,0)</f>
        <v>北京多彩</v>
      </c>
      <c r="L1871" s="20" t="s">
        <v>2420</v>
      </c>
      <c r="M1871" s="47"/>
      <c r="N1871" s="20" t="s">
        <v>42</v>
      </c>
      <c r="O1871" s="20" t="s">
        <v>82</v>
      </c>
      <c r="P1871" s="47">
        <v>0</v>
      </c>
      <c r="Q1871" s="48" t="s">
        <v>2421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2422</v>
      </c>
      <c r="F1872" s="20" t="s">
        <v>2422</v>
      </c>
      <c r="G1872" s="20" t="s">
        <v>2422</v>
      </c>
      <c r="H1872" s="20" t="s">
        <v>1999</v>
      </c>
      <c r="I1872" s="20" t="s">
        <v>2000</v>
      </c>
      <c r="J1872" s="20" t="s">
        <v>2001</v>
      </c>
      <c r="K1872" s="20" t="str">
        <f>VLOOKUP(H1872,[1]媒体表!C:T,18,0)</f>
        <v>北京多彩</v>
      </c>
      <c r="L1872" s="20" t="s">
        <v>2423</v>
      </c>
      <c r="M1872" s="47"/>
      <c r="N1872" s="20" t="s">
        <v>59</v>
      </c>
      <c r="O1872" s="20" t="s">
        <v>43</v>
      </c>
      <c r="P1872" s="47">
        <v>0.04</v>
      </c>
      <c r="Q1872" s="48" t="s">
        <v>2424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2422</v>
      </c>
      <c r="F1873" s="20" t="s">
        <v>2422</v>
      </c>
      <c r="G1873" s="20" t="s">
        <v>2422</v>
      </c>
      <c r="H1873" s="20" t="s">
        <v>1999</v>
      </c>
      <c r="I1873" s="20" t="s">
        <v>2000</v>
      </c>
      <c r="J1873" s="20" t="s">
        <v>2001</v>
      </c>
      <c r="K1873" s="20" t="str">
        <f>VLOOKUP(H1873,[1]媒体表!C:T,18,0)</f>
        <v>北京多彩</v>
      </c>
      <c r="L1873" s="20" t="s">
        <v>2423</v>
      </c>
      <c r="M1873" s="47"/>
      <c r="N1873" s="20" t="s">
        <v>42</v>
      </c>
      <c r="O1873" s="20" t="s">
        <v>43</v>
      </c>
      <c r="P1873" s="47">
        <v>0.02</v>
      </c>
      <c r="Q1873" s="48" t="s">
        <v>2425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1999</v>
      </c>
      <c r="I1874" s="20" t="s">
        <v>2000</v>
      </c>
      <c r="J1874" s="20" t="s">
        <v>2001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2426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1999</v>
      </c>
      <c r="I1875" s="20" t="s">
        <v>2000</v>
      </c>
      <c r="J1875" s="20" t="s">
        <v>2001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2426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2427</v>
      </c>
      <c r="G1876" s="20" t="s">
        <v>997</v>
      </c>
      <c r="H1876" s="20" t="s">
        <v>1999</v>
      </c>
      <c r="I1876" s="20" t="s">
        <v>2000</v>
      </c>
      <c r="J1876" s="20" t="s">
        <v>2001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2428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2427</v>
      </c>
      <c r="G1877" s="20" t="s">
        <v>997</v>
      </c>
      <c r="H1877" s="20" t="s">
        <v>1999</v>
      </c>
      <c r="I1877" s="20" t="s">
        <v>2000</v>
      </c>
      <c r="J1877" s="20" t="s">
        <v>2001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2428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2429</v>
      </c>
      <c r="F1878" s="20" t="s">
        <v>2429</v>
      </c>
      <c r="G1878" s="20" t="s">
        <v>2429</v>
      </c>
      <c r="H1878" s="20" t="s">
        <v>1999</v>
      </c>
      <c r="I1878" s="20" t="s">
        <v>2000</v>
      </c>
      <c r="J1878" s="20" t="s">
        <v>2001</v>
      </c>
      <c r="K1878" s="20" t="str">
        <f>VLOOKUP(H1878,[1]媒体表!C:T,18,0)</f>
        <v>北京多彩</v>
      </c>
      <c r="L1878" s="20" t="s">
        <v>2429</v>
      </c>
      <c r="M1878" s="47"/>
      <c r="N1878" s="20" t="s">
        <v>42</v>
      </c>
      <c r="O1878" s="20" t="s">
        <v>82</v>
      </c>
      <c r="P1878" s="47">
        <v>0</v>
      </c>
      <c r="Q1878" s="48" t="s">
        <v>2430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2431</v>
      </c>
      <c r="F1879" s="20" t="s">
        <v>2431</v>
      </c>
      <c r="G1879" s="20" t="s">
        <v>2431</v>
      </c>
      <c r="H1879" s="20" t="s">
        <v>1999</v>
      </c>
      <c r="I1879" s="20" t="s">
        <v>2000</v>
      </c>
      <c r="J1879" s="20" t="s">
        <v>2001</v>
      </c>
      <c r="K1879" s="20" t="str">
        <f>VLOOKUP(H1879,[1]媒体表!C:T,18,0)</f>
        <v>北京多彩</v>
      </c>
      <c r="L1879" s="20" t="s">
        <v>2432</v>
      </c>
      <c r="M1879" s="47"/>
      <c r="N1879" s="20" t="s">
        <v>42</v>
      </c>
      <c r="O1879" s="20" t="s">
        <v>43</v>
      </c>
      <c r="P1879" s="47">
        <v>0.02</v>
      </c>
      <c r="Q1879" s="48" t="s">
        <v>2433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2434</v>
      </c>
      <c r="F1880" s="20" t="s">
        <v>2434</v>
      </c>
      <c r="G1880" s="20" t="s">
        <v>2434</v>
      </c>
      <c r="H1880" s="20" t="s">
        <v>1999</v>
      </c>
      <c r="I1880" s="20" t="s">
        <v>2000</v>
      </c>
      <c r="J1880" s="20" t="s">
        <v>2001</v>
      </c>
      <c r="K1880" s="20" t="str">
        <f>VLOOKUP(H1880,[1]媒体表!C:T,18,0)</f>
        <v>北京多彩</v>
      </c>
      <c r="L1880" s="20" t="s">
        <v>2416</v>
      </c>
      <c r="M1880" s="47"/>
      <c r="N1880" s="20" t="s">
        <v>42</v>
      </c>
      <c r="O1880" s="20" t="s">
        <v>43</v>
      </c>
      <c r="P1880" s="47">
        <v>0.01</v>
      </c>
      <c r="Q1880" s="48" t="s">
        <v>2417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2435</v>
      </c>
      <c r="G1881" s="20" t="s">
        <v>1927</v>
      </c>
      <c r="H1881" s="20" t="s">
        <v>1999</v>
      </c>
      <c r="I1881" s="20" t="s">
        <v>2000</v>
      </c>
      <c r="J1881" s="20" t="s">
        <v>2001</v>
      </c>
      <c r="K1881" s="20" t="str">
        <f>VLOOKUP(H1881,[1]媒体表!C:T,18,0)</f>
        <v>北京多彩</v>
      </c>
      <c r="L1881" s="20" t="s">
        <v>2436</v>
      </c>
      <c r="M1881" s="47"/>
      <c r="N1881" s="20" t="s">
        <v>59</v>
      </c>
      <c r="O1881" s="20" t="s">
        <v>43</v>
      </c>
      <c r="P1881" s="47">
        <v>0.15</v>
      </c>
      <c r="Q1881" s="48" t="s">
        <v>2437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1999</v>
      </c>
      <c r="I1882" s="20" t="s">
        <v>2000</v>
      </c>
      <c r="J1882" s="20" t="s">
        <v>2001</v>
      </c>
      <c r="K1882" s="20" t="str">
        <f>VLOOKUP(H1882,[1]媒体表!C:T,18,0)</f>
        <v>北京多彩</v>
      </c>
      <c r="L1882" s="20" t="s">
        <v>1930</v>
      </c>
      <c r="M1882" s="47"/>
      <c r="N1882" s="20" t="s">
        <v>42</v>
      </c>
      <c r="O1882" s="20" t="s">
        <v>43</v>
      </c>
      <c r="P1882" s="47">
        <v>0.02</v>
      </c>
      <c r="Q1882" s="48" t="s">
        <v>2438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1999</v>
      </c>
      <c r="I1883" s="20" t="s">
        <v>2000</v>
      </c>
      <c r="J1883" s="20" t="s">
        <v>2001</v>
      </c>
      <c r="K1883" s="20" t="str">
        <f>VLOOKUP(H1883,[1]媒体表!C:T,18,0)</f>
        <v>北京多彩</v>
      </c>
      <c r="L1883" s="20" t="s">
        <v>1930</v>
      </c>
      <c r="M1883" s="47"/>
      <c r="N1883" s="20" t="s">
        <v>42</v>
      </c>
      <c r="O1883" s="20" t="s">
        <v>43</v>
      </c>
      <c r="P1883" s="47">
        <v>0.04</v>
      </c>
      <c r="Q1883" s="48" t="s">
        <v>2438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1999</v>
      </c>
      <c r="I1884" s="20" t="s">
        <v>2000</v>
      </c>
      <c r="J1884" s="20" t="s">
        <v>2001</v>
      </c>
      <c r="K1884" s="20" t="str">
        <f>VLOOKUP(H1884,[1]媒体表!C:T,18,0)</f>
        <v>北京多彩</v>
      </c>
      <c r="L1884" s="20" t="s">
        <v>2439</v>
      </c>
      <c r="M1884" s="47"/>
      <c r="N1884" s="20" t="s">
        <v>42</v>
      </c>
      <c r="O1884" s="20" t="s">
        <v>43</v>
      </c>
      <c r="P1884" s="47">
        <v>0.02</v>
      </c>
      <c r="Q1884" s="48" t="s">
        <v>2440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1999</v>
      </c>
      <c r="I1885" s="20" t="s">
        <v>2000</v>
      </c>
      <c r="J1885" s="20" t="s">
        <v>2001</v>
      </c>
      <c r="K1885" s="20" t="str">
        <f>VLOOKUP(H1885,[1]媒体表!C:T,18,0)</f>
        <v>北京多彩</v>
      </c>
      <c r="L1885" s="20" t="s">
        <v>2439</v>
      </c>
      <c r="M1885" s="47"/>
      <c r="N1885" s="20" t="s">
        <v>42</v>
      </c>
      <c r="O1885" s="20" t="s">
        <v>43</v>
      </c>
      <c r="P1885" s="47">
        <v>0.04</v>
      </c>
      <c r="Q1885" s="48" t="s">
        <v>2440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1999</v>
      </c>
      <c r="I1886" s="20" t="s">
        <v>2000</v>
      </c>
      <c r="J1886" s="20" t="s">
        <v>2001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2441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1999</v>
      </c>
      <c r="I1887" s="20" t="s">
        <v>2000</v>
      </c>
      <c r="J1887" s="20" t="s">
        <v>2001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2441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1999</v>
      </c>
      <c r="I1888" s="20" t="s">
        <v>2000</v>
      </c>
      <c r="J1888" s="20" t="s">
        <v>2001</v>
      </c>
      <c r="K1888" s="20" t="str">
        <f>VLOOKUP(H1888,[1]媒体表!C:T,18,0)</f>
        <v>北京多彩</v>
      </c>
      <c r="L1888" s="20" t="s">
        <v>2442</v>
      </c>
      <c r="M1888" s="47"/>
      <c r="N1888" s="20" t="s">
        <v>42</v>
      </c>
      <c r="O1888" s="20" t="s">
        <v>43</v>
      </c>
      <c r="P1888" s="47">
        <v>0.02</v>
      </c>
      <c r="Q1888" s="48" t="s">
        <v>2443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1999</v>
      </c>
      <c r="I1889" s="20" t="s">
        <v>2000</v>
      </c>
      <c r="J1889" s="20" t="s">
        <v>2001</v>
      </c>
      <c r="K1889" s="20" t="str">
        <f>VLOOKUP(H1889,[1]媒体表!C:T,18,0)</f>
        <v>北京多彩</v>
      </c>
      <c r="L1889" s="20" t="s">
        <v>2444</v>
      </c>
      <c r="M1889" s="47"/>
      <c r="N1889" s="20" t="s">
        <v>42</v>
      </c>
      <c r="O1889" s="20" t="s">
        <v>43</v>
      </c>
      <c r="P1889" s="47">
        <v>0.02</v>
      </c>
      <c r="Q1889" s="48" t="s">
        <v>2445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1999</v>
      </c>
      <c r="I1890" s="20" t="s">
        <v>2000</v>
      </c>
      <c r="J1890" s="20" t="s">
        <v>2001</v>
      </c>
      <c r="K1890" s="20" t="str">
        <f>VLOOKUP(H1890,[1]媒体表!C:T,18,0)</f>
        <v>北京多彩</v>
      </c>
      <c r="L1890" s="20" t="s">
        <v>2446</v>
      </c>
      <c r="M1890" s="47"/>
      <c r="N1890" s="20" t="s">
        <v>42</v>
      </c>
      <c r="O1890" s="20" t="s">
        <v>43</v>
      </c>
      <c r="P1890" s="47">
        <v>0.02</v>
      </c>
      <c r="Q1890" s="48" t="s">
        <v>2447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1999</v>
      </c>
      <c r="I1891" s="20" t="s">
        <v>2000</v>
      </c>
      <c r="J1891" s="20" t="s">
        <v>2001</v>
      </c>
      <c r="K1891" s="20" t="str">
        <f>VLOOKUP(H1891,[1]媒体表!C:T,18,0)</f>
        <v>北京多彩</v>
      </c>
      <c r="L1891" s="20" t="s">
        <v>2446</v>
      </c>
      <c r="M1891" s="47"/>
      <c r="N1891" s="20" t="s">
        <v>42</v>
      </c>
      <c r="O1891" s="20" t="s">
        <v>43</v>
      </c>
      <c r="P1891" s="47">
        <v>0.04</v>
      </c>
      <c r="Q1891" s="48" t="s">
        <v>2447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1999</v>
      </c>
      <c r="I1892" s="20" t="s">
        <v>2000</v>
      </c>
      <c r="J1892" s="20" t="s">
        <v>2001</v>
      </c>
      <c r="K1892" s="20" t="str">
        <f>VLOOKUP(H1892,[1]媒体表!C:T,18,0)</f>
        <v>北京多彩</v>
      </c>
      <c r="L1892" s="20" t="s">
        <v>2436</v>
      </c>
      <c r="M1892" s="47"/>
      <c r="N1892" s="20" t="s">
        <v>42</v>
      </c>
      <c r="O1892" s="20" t="s">
        <v>43</v>
      </c>
      <c r="P1892" s="47">
        <v>0.02</v>
      </c>
      <c r="Q1892" s="48" t="s">
        <v>2437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1999</v>
      </c>
      <c r="I1893" s="20" t="s">
        <v>2000</v>
      </c>
      <c r="J1893" s="20" t="s">
        <v>2001</v>
      </c>
      <c r="K1893" s="20" t="str">
        <f>VLOOKUP(H1893,[1]媒体表!C:T,18,0)</f>
        <v>北京多彩</v>
      </c>
      <c r="L1893" s="20" t="s">
        <v>2436</v>
      </c>
      <c r="M1893" s="47"/>
      <c r="N1893" s="20" t="s">
        <v>42</v>
      </c>
      <c r="O1893" s="20" t="s">
        <v>43</v>
      </c>
      <c r="P1893" s="47">
        <v>0.04</v>
      </c>
      <c r="Q1893" s="48" t="s">
        <v>2437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1999</v>
      </c>
      <c r="I1894" s="20" t="s">
        <v>2000</v>
      </c>
      <c r="J1894" s="20" t="s">
        <v>2001</v>
      </c>
      <c r="K1894" s="20" t="str">
        <f>VLOOKUP(H1894,[1]媒体表!C:T,18,0)</f>
        <v>北京多彩</v>
      </c>
      <c r="L1894" s="20" t="s">
        <v>2448</v>
      </c>
      <c r="M1894" s="47"/>
      <c r="N1894" s="20" t="s">
        <v>42</v>
      </c>
      <c r="O1894" s="20" t="s">
        <v>43</v>
      </c>
      <c r="P1894" s="47">
        <v>0.02</v>
      </c>
      <c r="Q1894" s="48" t="s">
        <v>2449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1999</v>
      </c>
      <c r="I1895" s="20" t="s">
        <v>2000</v>
      </c>
      <c r="J1895" s="20" t="s">
        <v>2001</v>
      </c>
      <c r="K1895" s="20" t="str">
        <f>VLOOKUP(H1895,[1]媒体表!C:T,18,0)</f>
        <v>北京多彩</v>
      </c>
      <c r="L1895" s="20" t="s">
        <v>2448</v>
      </c>
      <c r="M1895" s="47"/>
      <c r="N1895" s="20" t="s">
        <v>42</v>
      </c>
      <c r="O1895" s="20" t="s">
        <v>43</v>
      </c>
      <c r="P1895" s="47">
        <v>0.04</v>
      </c>
      <c r="Q1895" s="48" t="s">
        <v>2449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2450</v>
      </c>
      <c r="G1896" s="20" t="s">
        <v>643</v>
      </c>
      <c r="H1896" s="20" t="s">
        <v>1999</v>
      </c>
      <c r="I1896" s="20" t="s">
        <v>2000</v>
      </c>
      <c r="J1896" s="20" t="s">
        <v>2001</v>
      </c>
      <c r="K1896" s="20" t="str">
        <f>VLOOKUP(H1896,[1]媒体表!C:T,18,0)</f>
        <v>北京多彩</v>
      </c>
      <c r="L1896" s="20" t="s">
        <v>2451</v>
      </c>
      <c r="M1896" s="47"/>
      <c r="N1896" s="20" t="s">
        <v>42</v>
      </c>
      <c r="O1896" s="20" t="s">
        <v>43</v>
      </c>
      <c r="P1896" s="47">
        <v>0.04</v>
      </c>
      <c r="Q1896" s="48" t="s">
        <v>2452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1999</v>
      </c>
      <c r="I1897" s="20" t="s">
        <v>2000</v>
      </c>
      <c r="J1897" s="20" t="s">
        <v>2001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2453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1999</v>
      </c>
      <c r="I1898" s="20" t="s">
        <v>2000</v>
      </c>
      <c r="J1898" s="20" t="s">
        <v>2001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2454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2455</v>
      </c>
      <c r="F1899" s="20" t="s">
        <v>2455</v>
      </c>
      <c r="G1899" s="20" t="s">
        <v>2455</v>
      </c>
      <c r="H1899" s="20" t="s">
        <v>1999</v>
      </c>
      <c r="I1899" s="20" t="s">
        <v>2000</v>
      </c>
      <c r="J1899" s="20" t="s">
        <v>2001</v>
      </c>
      <c r="K1899" s="20" t="str">
        <f>VLOOKUP(H1899,[1]媒体表!C:T,18,0)</f>
        <v>北京多彩</v>
      </c>
      <c r="L1899" s="20" t="s">
        <v>2455</v>
      </c>
      <c r="M1899" s="47"/>
      <c r="N1899" s="20" t="s">
        <v>42</v>
      </c>
      <c r="O1899" s="20" t="s">
        <v>82</v>
      </c>
      <c r="P1899" s="47">
        <v>0</v>
      </c>
      <c r="Q1899" s="48" t="s">
        <v>2456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2457</v>
      </c>
      <c r="F1900" s="20" t="s">
        <v>2457</v>
      </c>
      <c r="G1900" s="20" t="s">
        <v>2457</v>
      </c>
      <c r="H1900" s="20" t="s">
        <v>1999</v>
      </c>
      <c r="I1900" s="20" t="s">
        <v>2000</v>
      </c>
      <c r="J1900" s="20" t="s">
        <v>2001</v>
      </c>
      <c r="K1900" s="20" t="str">
        <f>VLOOKUP(H1900,[1]媒体表!C:T,18,0)</f>
        <v>北京多彩</v>
      </c>
      <c r="L1900" s="20" t="s">
        <v>2457</v>
      </c>
      <c r="M1900" s="47"/>
      <c r="N1900" s="20" t="s">
        <v>42</v>
      </c>
      <c r="O1900" s="20" t="s">
        <v>43</v>
      </c>
      <c r="P1900" s="47">
        <v>0.03</v>
      </c>
      <c r="Q1900" s="48" t="s">
        <v>2458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2457</v>
      </c>
      <c r="F1901" s="20" t="s">
        <v>2457</v>
      </c>
      <c r="G1901" s="20" t="s">
        <v>2457</v>
      </c>
      <c r="H1901" s="20" t="s">
        <v>1999</v>
      </c>
      <c r="I1901" s="20" t="s">
        <v>2000</v>
      </c>
      <c r="J1901" s="20" t="s">
        <v>2001</v>
      </c>
      <c r="K1901" s="20" t="str">
        <f>VLOOKUP(H1901,[1]媒体表!C:T,18,0)</f>
        <v>北京多彩</v>
      </c>
      <c r="L1901" s="20" t="s">
        <v>2457</v>
      </c>
      <c r="M1901" s="47"/>
      <c r="N1901" s="20" t="s">
        <v>42</v>
      </c>
      <c r="O1901" s="20" t="s">
        <v>82</v>
      </c>
      <c r="P1901" s="47">
        <v>0</v>
      </c>
      <c r="Q1901" s="48" t="s">
        <v>2458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1999</v>
      </c>
      <c r="I1902" s="20" t="s">
        <v>2000</v>
      </c>
      <c r="J1902" s="20" t="s">
        <v>2001</v>
      </c>
      <c r="K1902" s="20" t="str">
        <f>VLOOKUP(H1902,[1]媒体表!C:T,18,0)</f>
        <v>北京多彩</v>
      </c>
      <c r="L1902" s="20" t="s">
        <v>1794</v>
      </c>
      <c r="M1902" s="47"/>
      <c r="N1902" s="20" t="s">
        <v>42</v>
      </c>
      <c r="O1902" s="20" t="s">
        <v>43</v>
      </c>
      <c r="P1902" s="47">
        <v>0.02</v>
      </c>
      <c r="Q1902" s="48" t="s">
        <v>2459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2460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2461</v>
      </c>
      <c r="F1903" s="20" t="s">
        <v>2462</v>
      </c>
      <c r="G1903" s="20" t="s">
        <v>2461</v>
      </c>
      <c r="H1903" s="20" t="s">
        <v>1999</v>
      </c>
      <c r="I1903" s="20" t="s">
        <v>2000</v>
      </c>
      <c r="J1903" s="20" t="s">
        <v>2001</v>
      </c>
      <c r="K1903" s="20" t="str">
        <f>VLOOKUP(H1903,[1]媒体表!C:T,18,0)</f>
        <v>北京多彩</v>
      </c>
      <c r="L1903" s="20" t="s">
        <v>2461</v>
      </c>
      <c r="M1903" s="47"/>
      <c r="N1903" s="20" t="s">
        <v>42</v>
      </c>
      <c r="O1903" s="20" t="s">
        <v>43</v>
      </c>
      <c r="P1903" s="47">
        <v>0.02</v>
      </c>
      <c r="Q1903" s="48" t="s">
        <v>2463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1795</v>
      </c>
      <c r="F1904" s="20" t="s">
        <v>1795</v>
      </c>
      <c r="G1904" s="20" t="s">
        <v>1795</v>
      </c>
      <c r="H1904" s="20" t="s">
        <v>1999</v>
      </c>
      <c r="I1904" s="20" t="s">
        <v>2000</v>
      </c>
      <c r="J1904" s="20" t="s">
        <v>2001</v>
      </c>
      <c r="K1904" s="20" t="str">
        <f>VLOOKUP(H1904,[1]媒体表!C:T,18,0)</f>
        <v>北京多彩</v>
      </c>
      <c r="L1904" s="20" t="s">
        <v>1795</v>
      </c>
      <c r="M1904" s="47"/>
      <c r="N1904" s="20" t="s">
        <v>42</v>
      </c>
      <c r="O1904" s="20" t="s">
        <v>43</v>
      </c>
      <c r="P1904" s="47">
        <v>0.02</v>
      </c>
      <c r="Q1904" s="48" t="s">
        <v>2464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2465</v>
      </c>
      <c r="F1905" s="20" t="s">
        <v>2465</v>
      </c>
      <c r="G1905" s="20" t="s">
        <v>2465</v>
      </c>
      <c r="H1905" s="20" t="s">
        <v>1999</v>
      </c>
      <c r="I1905" s="20" t="s">
        <v>2000</v>
      </c>
      <c r="J1905" s="20" t="s">
        <v>2001</v>
      </c>
      <c r="K1905" s="20" t="str">
        <f>VLOOKUP(H1905,[1]媒体表!C:T,18,0)</f>
        <v>北京多彩</v>
      </c>
      <c r="L1905" s="20" t="s">
        <v>2465</v>
      </c>
      <c r="M1905" s="47"/>
      <c r="N1905" s="20" t="s">
        <v>59</v>
      </c>
      <c r="O1905" s="20" t="s">
        <v>43</v>
      </c>
      <c r="P1905" s="47">
        <v>0.06</v>
      </c>
      <c r="Q1905" s="48" t="s">
        <v>2466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2467</v>
      </c>
      <c r="F1906" s="20" t="s">
        <v>2467</v>
      </c>
      <c r="G1906" s="20" t="s">
        <v>2467</v>
      </c>
      <c r="H1906" s="20" t="s">
        <v>1999</v>
      </c>
      <c r="I1906" s="20" t="s">
        <v>2000</v>
      </c>
      <c r="J1906" s="20" t="s">
        <v>2001</v>
      </c>
      <c r="K1906" s="20" t="str">
        <f>VLOOKUP(H1906,[1]媒体表!C:T,18,0)</f>
        <v>北京多彩</v>
      </c>
      <c r="L1906" s="20" t="s">
        <v>2467</v>
      </c>
      <c r="M1906" s="47"/>
      <c r="N1906" s="20" t="s">
        <v>59</v>
      </c>
      <c r="O1906" s="20" t="s">
        <v>43</v>
      </c>
      <c r="P1906" s="47">
        <v>0.08</v>
      </c>
      <c r="Q1906" s="48" t="s">
        <v>2468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2469</v>
      </c>
      <c r="F1907" s="20" t="s">
        <v>2469</v>
      </c>
      <c r="G1907" s="20" t="s">
        <v>2469</v>
      </c>
      <c r="H1907" s="20" t="s">
        <v>1999</v>
      </c>
      <c r="I1907" s="20" t="s">
        <v>2000</v>
      </c>
      <c r="J1907" s="20" t="s">
        <v>2001</v>
      </c>
      <c r="K1907" s="20" t="str">
        <f>VLOOKUP(H1907,[1]媒体表!C:T,18,0)</f>
        <v>北京多彩</v>
      </c>
      <c r="L1907" s="20" t="s">
        <v>2469</v>
      </c>
      <c r="M1907" s="47"/>
      <c r="N1907" s="20" t="s">
        <v>59</v>
      </c>
      <c r="O1907" s="20" t="s">
        <v>43</v>
      </c>
      <c r="P1907" s="47">
        <v>0.08</v>
      </c>
      <c r="Q1907" s="48" t="s">
        <v>2470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2471</v>
      </c>
      <c r="G1908" s="20" t="s">
        <v>1052</v>
      </c>
      <c r="H1908" s="20" t="s">
        <v>1999</v>
      </c>
      <c r="I1908" s="20" t="s">
        <v>2000</v>
      </c>
      <c r="J1908" s="20" t="s">
        <v>2001</v>
      </c>
      <c r="K1908" s="20" t="str">
        <f>VLOOKUP(H1908,[1]媒体表!C:T,18,0)</f>
        <v>北京多彩</v>
      </c>
      <c r="L1908" s="20" t="s">
        <v>2472</v>
      </c>
      <c r="M1908" s="47"/>
      <c r="N1908" s="20" t="s">
        <v>42</v>
      </c>
      <c r="O1908" s="20" t="s">
        <v>43</v>
      </c>
      <c r="P1908" s="47">
        <v>0.03</v>
      </c>
      <c r="Q1908" s="48" t="s">
        <v>2473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2474</v>
      </c>
      <c r="F1909" s="20" t="s">
        <v>2474</v>
      </c>
      <c r="G1909" s="20" t="s">
        <v>2474</v>
      </c>
      <c r="H1909" s="20" t="s">
        <v>1999</v>
      </c>
      <c r="I1909" s="20" t="s">
        <v>2000</v>
      </c>
      <c r="J1909" s="20" t="s">
        <v>2001</v>
      </c>
      <c r="K1909" s="20" t="str">
        <f>VLOOKUP(H1909,[1]媒体表!C:T,18,0)</f>
        <v>北京多彩</v>
      </c>
      <c r="L1909" s="20" t="s">
        <v>2475</v>
      </c>
      <c r="M1909" s="47"/>
      <c r="N1909" s="20" t="s">
        <v>42</v>
      </c>
      <c r="O1909" s="20" t="s">
        <v>43</v>
      </c>
      <c r="P1909" s="47">
        <v>0.02</v>
      </c>
      <c r="Q1909" s="48" t="s">
        <v>2476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2474</v>
      </c>
      <c r="F1910" s="20" t="s">
        <v>2474</v>
      </c>
      <c r="G1910" s="20" t="s">
        <v>2474</v>
      </c>
      <c r="H1910" s="20" t="s">
        <v>1999</v>
      </c>
      <c r="I1910" s="20" t="s">
        <v>2000</v>
      </c>
      <c r="J1910" s="20" t="s">
        <v>2001</v>
      </c>
      <c r="K1910" s="20" t="str">
        <f>VLOOKUP(H1910,[1]媒体表!C:T,18,0)</f>
        <v>北京多彩</v>
      </c>
      <c r="L1910" s="20" t="s">
        <v>2477</v>
      </c>
      <c r="M1910" s="47"/>
      <c r="N1910" s="20" t="s">
        <v>42</v>
      </c>
      <c r="O1910" s="20" t="s">
        <v>43</v>
      </c>
      <c r="P1910" s="47">
        <v>0.02</v>
      </c>
      <c r="Q1910" s="48" t="s">
        <v>2478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2474</v>
      </c>
      <c r="F1911" s="20" t="s">
        <v>2474</v>
      </c>
      <c r="G1911" s="20" t="s">
        <v>2474</v>
      </c>
      <c r="H1911" s="20" t="s">
        <v>1999</v>
      </c>
      <c r="I1911" s="20" t="s">
        <v>2000</v>
      </c>
      <c r="J1911" s="20" t="s">
        <v>2001</v>
      </c>
      <c r="K1911" s="20" t="str">
        <f>VLOOKUP(H1911,[1]媒体表!C:T,18,0)</f>
        <v>北京多彩</v>
      </c>
      <c r="L1911" s="20" t="s">
        <v>2477</v>
      </c>
      <c r="M1911" s="47"/>
      <c r="N1911" s="20" t="s">
        <v>42</v>
      </c>
      <c r="O1911" s="20" t="s">
        <v>82</v>
      </c>
      <c r="P1911" s="47">
        <v>0</v>
      </c>
      <c r="Q1911" s="48" t="s">
        <v>2478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2479</v>
      </c>
      <c r="F1912" s="20" t="s">
        <v>2479</v>
      </c>
      <c r="G1912" s="20" t="s">
        <v>2479</v>
      </c>
      <c r="H1912" s="20" t="s">
        <v>1999</v>
      </c>
      <c r="I1912" s="20" t="s">
        <v>2000</v>
      </c>
      <c r="J1912" s="20" t="s">
        <v>2001</v>
      </c>
      <c r="K1912" s="20" t="str">
        <f>VLOOKUP(H1912,[1]媒体表!C:T,18,0)</f>
        <v>北京多彩</v>
      </c>
      <c r="L1912" s="20" t="s">
        <v>2479</v>
      </c>
      <c r="M1912" s="47"/>
      <c r="N1912" s="20" t="s">
        <v>59</v>
      </c>
      <c r="O1912" s="20" t="s">
        <v>43</v>
      </c>
      <c r="P1912" s="47">
        <v>0.04</v>
      </c>
      <c r="Q1912" s="48" t="s">
        <v>2480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2481</v>
      </c>
      <c r="F1913" s="20" t="s">
        <v>2481</v>
      </c>
      <c r="G1913" s="20" t="s">
        <v>2481</v>
      </c>
      <c r="H1913" s="20" t="s">
        <v>1999</v>
      </c>
      <c r="I1913" s="20" t="s">
        <v>2000</v>
      </c>
      <c r="J1913" s="20" t="s">
        <v>2001</v>
      </c>
      <c r="K1913" s="20" t="str">
        <f>VLOOKUP(H1913,[1]媒体表!C:T,18,0)</f>
        <v>北京多彩</v>
      </c>
      <c r="L1913" s="20" t="s">
        <v>2481</v>
      </c>
      <c r="M1913" s="47"/>
      <c r="N1913" s="20" t="s">
        <v>42</v>
      </c>
      <c r="O1913" s="20" t="s">
        <v>43</v>
      </c>
      <c r="P1913" s="47">
        <v>0.02</v>
      </c>
      <c r="Q1913" s="48" t="s">
        <v>2482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1999</v>
      </c>
      <c r="I1914" s="20" t="s">
        <v>2000</v>
      </c>
      <c r="J1914" s="20" t="s">
        <v>2001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2483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1999</v>
      </c>
      <c r="I1915" s="20" t="s">
        <v>2000</v>
      </c>
      <c r="J1915" s="20" t="s">
        <v>2001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2484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2485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2486</v>
      </c>
      <c r="F1916" s="20" t="s">
        <v>2486</v>
      </c>
      <c r="G1916" s="20" t="s">
        <v>2486</v>
      </c>
      <c r="H1916" s="20" t="s">
        <v>1999</v>
      </c>
      <c r="I1916" s="20" t="s">
        <v>2000</v>
      </c>
      <c r="J1916" s="20" t="s">
        <v>2001</v>
      </c>
      <c r="K1916" s="20" t="str">
        <f>VLOOKUP(H1916,[1]媒体表!C:T,18,0)</f>
        <v>北京多彩</v>
      </c>
      <c r="L1916" s="20" t="s">
        <v>2486</v>
      </c>
      <c r="M1916" s="47"/>
      <c r="N1916" s="20" t="s">
        <v>42</v>
      </c>
      <c r="O1916" s="20" t="s">
        <v>43</v>
      </c>
      <c r="P1916" s="47">
        <v>0.02</v>
      </c>
      <c r="Q1916" s="48" t="s">
        <v>2487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2488</v>
      </c>
      <c r="F1917" s="20" t="s">
        <v>2488</v>
      </c>
      <c r="G1917" s="20" t="s">
        <v>2488</v>
      </c>
      <c r="H1917" s="20" t="s">
        <v>1999</v>
      </c>
      <c r="I1917" s="20" t="s">
        <v>2000</v>
      </c>
      <c r="J1917" s="20" t="s">
        <v>2001</v>
      </c>
      <c r="K1917" s="20" t="str">
        <f>VLOOKUP(H1917,[1]媒体表!C:T,18,0)</f>
        <v>北京多彩</v>
      </c>
      <c r="L1917" s="20" t="s">
        <v>2488</v>
      </c>
      <c r="M1917" s="47"/>
      <c r="N1917" s="20" t="s">
        <v>42</v>
      </c>
      <c r="O1917" s="20" t="s">
        <v>43</v>
      </c>
      <c r="P1917" s="47">
        <v>0.02</v>
      </c>
      <c r="Q1917" s="48" t="s">
        <v>2489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2488</v>
      </c>
      <c r="F1918" s="20" t="s">
        <v>2488</v>
      </c>
      <c r="G1918" s="20" t="s">
        <v>2488</v>
      </c>
      <c r="H1918" s="20" t="s">
        <v>1999</v>
      </c>
      <c r="I1918" s="20" t="s">
        <v>2000</v>
      </c>
      <c r="J1918" s="20" t="s">
        <v>2001</v>
      </c>
      <c r="K1918" s="20" t="str">
        <f>VLOOKUP(H1918,[1]媒体表!C:T,18,0)</f>
        <v>北京多彩</v>
      </c>
      <c r="L1918" s="20" t="s">
        <v>2488</v>
      </c>
      <c r="M1918" s="47"/>
      <c r="N1918" s="20" t="s">
        <v>42</v>
      </c>
      <c r="O1918" s="20" t="s">
        <v>43</v>
      </c>
      <c r="P1918" s="47">
        <v>0.03</v>
      </c>
      <c r="Q1918" s="48" t="s">
        <v>2489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1800</v>
      </c>
      <c r="F1919" s="20" t="s">
        <v>1800</v>
      </c>
      <c r="G1919" s="20" t="s">
        <v>1800</v>
      </c>
      <c r="H1919" s="20" t="s">
        <v>1999</v>
      </c>
      <c r="I1919" s="20" t="s">
        <v>2000</v>
      </c>
      <c r="J1919" s="20" t="s">
        <v>2001</v>
      </c>
      <c r="K1919" s="20" t="str">
        <f>VLOOKUP(H1919,[1]媒体表!C:T,18,0)</f>
        <v>北京多彩</v>
      </c>
      <c r="L1919" s="20" t="s">
        <v>1801</v>
      </c>
      <c r="M1919" s="47"/>
      <c r="N1919" s="20" t="s">
        <v>59</v>
      </c>
      <c r="O1919" s="20" t="s">
        <v>43</v>
      </c>
      <c r="P1919" s="47">
        <v>0.02</v>
      </c>
      <c r="Q1919" s="48" t="s">
        <v>2245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1800</v>
      </c>
      <c r="F1920" s="20" t="s">
        <v>1800</v>
      </c>
      <c r="G1920" s="20" t="s">
        <v>1800</v>
      </c>
      <c r="H1920" s="20" t="s">
        <v>1999</v>
      </c>
      <c r="I1920" s="20" t="s">
        <v>2000</v>
      </c>
      <c r="J1920" s="20" t="s">
        <v>2001</v>
      </c>
      <c r="K1920" s="20" t="str">
        <f>VLOOKUP(H1920,[1]媒体表!C:T,18,0)</f>
        <v>北京多彩</v>
      </c>
      <c r="L1920" s="20" t="s">
        <v>1801</v>
      </c>
      <c r="M1920" s="47"/>
      <c r="N1920" s="20" t="s">
        <v>333</v>
      </c>
      <c r="O1920" s="20" t="s">
        <v>43</v>
      </c>
      <c r="P1920" s="47">
        <v>0.02</v>
      </c>
      <c r="Q1920" s="48" t="s">
        <v>2245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1800</v>
      </c>
      <c r="F1921" s="20" t="s">
        <v>1800</v>
      </c>
      <c r="G1921" s="20" t="s">
        <v>1800</v>
      </c>
      <c r="H1921" s="20" t="s">
        <v>1999</v>
      </c>
      <c r="I1921" s="20" t="s">
        <v>2000</v>
      </c>
      <c r="J1921" s="20" t="s">
        <v>2001</v>
      </c>
      <c r="K1921" s="20" t="str">
        <f>VLOOKUP(H1921,[1]媒体表!C:T,18,0)</f>
        <v>北京多彩</v>
      </c>
      <c r="L1921" s="20" t="s">
        <v>2244</v>
      </c>
      <c r="M1921" s="47"/>
      <c r="N1921" s="20" t="s">
        <v>42</v>
      </c>
      <c r="O1921" s="20" t="s">
        <v>43</v>
      </c>
      <c r="P1921" s="47">
        <v>0.01</v>
      </c>
      <c r="Q1921" s="48" t="s">
        <v>2245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2490</v>
      </c>
      <c r="F1922" s="20" t="s">
        <v>2490</v>
      </c>
      <c r="G1922" s="20" t="s">
        <v>2490</v>
      </c>
      <c r="H1922" s="20" t="s">
        <v>1999</v>
      </c>
      <c r="I1922" s="20" t="s">
        <v>2000</v>
      </c>
      <c r="J1922" s="20" t="s">
        <v>2001</v>
      </c>
      <c r="K1922" s="20" t="str">
        <f>VLOOKUP(H1922,[1]媒体表!C:T,18,0)</f>
        <v>北京多彩</v>
      </c>
      <c r="L1922" s="20" t="s">
        <v>2490</v>
      </c>
      <c r="M1922" s="47"/>
      <c r="N1922" s="20" t="s">
        <v>42</v>
      </c>
      <c r="O1922" s="20" t="s">
        <v>43</v>
      </c>
      <c r="P1922" s="47">
        <v>0.02</v>
      </c>
      <c r="Q1922" s="48" t="s">
        <v>2491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2492</v>
      </c>
      <c r="F1923" s="20" t="s">
        <v>2492</v>
      </c>
      <c r="G1923" s="20" t="s">
        <v>2492</v>
      </c>
      <c r="H1923" s="20" t="s">
        <v>1999</v>
      </c>
      <c r="I1923" s="20" t="s">
        <v>2000</v>
      </c>
      <c r="J1923" s="20" t="s">
        <v>2001</v>
      </c>
      <c r="K1923" s="20" t="str">
        <f>VLOOKUP(H1923,[1]媒体表!C:T,18,0)</f>
        <v>北京多彩</v>
      </c>
      <c r="L1923" s="20" t="s">
        <v>2492</v>
      </c>
      <c r="M1923" s="47"/>
      <c r="N1923" s="20" t="s">
        <v>42</v>
      </c>
      <c r="O1923" s="20" t="s">
        <v>43</v>
      </c>
      <c r="P1923" s="47">
        <v>0.02</v>
      </c>
      <c r="Q1923" s="48" t="s">
        <v>2493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2492</v>
      </c>
      <c r="F1924" s="20" t="s">
        <v>2492</v>
      </c>
      <c r="G1924" s="20" t="s">
        <v>2492</v>
      </c>
      <c r="H1924" s="20" t="s">
        <v>1999</v>
      </c>
      <c r="I1924" s="20" t="s">
        <v>2000</v>
      </c>
      <c r="J1924" s="20" t="s">
        <v>2001</v>
      </c>
      <c r="K1924" s="20" t="str">
        <f>VLOOKUP(H1924,[1]媒体表!C:T,18,0)</f>
        <v>北京多彩</v>
      </c>
      <c r="L1924" s="20" t="s">
        <v>2492</v>
      </c>
      <c r="M1924" s="47"/>
      <c r="N1924" s="20" t="s">
        <v>42</v>
      </c>
      <c r="O1924" s="20" t="s">
        <v>43</v>
      </c>
      <c r="P1924" s="47">
        <v>0.03</v>
      </c>
      <c r="Q1924" s="48" t="s">
        <v>2493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2494</v>
      </c>
      <c r="G1925" s="20" t="s">
        <v>216</v>
      </c>
      <c r="H1925" s="20" t="s">
        <v>1999</v>
      </c>
      <c r="I1925" s="20" t="s">
        <v>2000</v>
      </c>
      <c r="J1925" s="20" t="s">
        <v>2001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2495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2496</v>
      </c>
      <c r="F1926" s="20" t="s">
        <v>2496</v>
      </c>
      <c r="G1926" s="20" t="s">
        <v>2496</v>
      </c>
      <c r="H1926" s="20" t="s">
        <v>1999</v>
      </c>
      <c r="I1926" s="20" t="s">
        <v>2000</v>
      </c>
      <c r="J1926" s="20" t="s">
        <v>2001</v>
      </c>
      <c r="K1926" s="20" t="str">
        <f>VLOOKUP(H1926,[1]媒体表!C:T,18,0)</f>
        <v>北京多彩</v>
      </c>
      <c r="L1926" s="20" t="s">
        <v>2496</v>
      </c>
      <c r="M1926" s="47"/>
      <c r="N1926" s="20" t="s">
        <v>42</v>
      </c>
      <c r="O1926" s="20" t="s">
        <v>43</v>
      </c>
      <c r="P1926" s="47">
        <v>0.02</v>
      </c>
      <c r="Q1926" s="48" t="s">
        <v>2497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2496</v>
      </c>
      <c r="F1927" s="20" t="s">
        <v>2496</v>
      </c>
      <c r="G1927" s="20" t="s">
        <v>2496</v>
      </c>
      <c r="H1927" s="20" t="s">
        <v>1999</v>
      </c>
      <c r="I1927" s="20" t="s">
        <v>2000</v>
      </c>
      <c r="J1927" s="20" t="s">
        <v>2001</v>
      </c>
      <c r="K1927" s="20" t="str">
        <f>VLOOKUP(H1927,[1]媒体表!C:T,18,0)</f>
        <v>北京多彩</v>
      </c>
      <c r="L1927" s="20" t="s">
        <v>2496</v>
      </c>
      <c r="M1927" s="47"/>
      <c r="N1927" s="20" t="s">
        <v>42</v>
      </c>
      <c r="O1927" s="20" t="s">
        <v>82</v>
      </c>
      <c r="P1927" s="47">
        <v>0</v>
      </c>
      <c r="Q1927" s="48" t="s">
        <v>2497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2498</v>
      </c>
      <c r="F1928" s="20" t="s">
        <v>2498</v>
      </c>
      <c r="G1928" s="20" t="s">
        <v>2498</v>
      </c>
      <c r="H1928" s="20" t="s">
        <v>1999</v>
      </c>
      <c r="I1928" s="20" t="s">
        <v>2000</v>
      </c>
      <c r="J1928" s="20" t="s">
        <v>2001</v>
      </c>
      <c r="K1928" s="20" t="str">
        <f>VLOOKUP(H1928,[1]媒体表!C:T,18,0)</f>
        <v>北京多彩</v>
      </c>
      <c r="L1928" s="20" t="s">
        <v>2498</v>
      </c>
      <c r="M1928" s="47"/>
      <c r="N1928" s="20" t="s">
        <v>42</v>
      </c>
      <c r="O1928" s="20" t="s">
        <v>43</v>
      </c>
      <c r="P1928" s="47">
        <v>0.02</v>
      </c>
      <c r="Q1928" s="48" t="s">
        <v>2499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1776</v>
      </c>
      <c r="F1929" s="20" t="s">
        <v>1961</v>
      </c>
      <c r="G1929" s="20" t="s">
        <v>1776</v>
      </c>
      <c r="H1929" s="20" t="s">
        <v>1999</v>
      </c>
      <c r="I1929" s="20" t="s">
        <v>2000</v>
      </c>
      <c r="J1929" s="20" t="s">
        <v>2001</v>
      </c>
      <c r="K1929" s="20" t="str">
        <f>VLOOKUP(H1929,[1]媒体表!C:T,18,0)</f>
        <v>北京多彩</v>
      </c>
      <c r="L1929" s="20" t="s">
        <v>2500</v>
      </c>
      <c r="M1929" s="47"/>
      <c r="N1929" s="20" t="s">
        <v>59</v>
      </c>
      <c r="O1929" s="20" t="s">
        <v>43</v>
      </c>
      <c r="P1929" s="47">
        <v>0.17</v>
      </c>
      <c r="Q1929" s="48" t="s">
        <v>2501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2502</v>
      </c>
      <c r="F1930" s="20" t="s">
        <v>2503</v>
      </c>
      <c r="G1930" s="20" t="s">
        <v>2502</v>
      </c>
      <c r="H1930" s="20" t="s">
        <v>1999</v>
      </c>
      <c r="I1930" s="20" t="s">
        <v>2000</v>
      </c>
      <c r="J1930" s="20" t="s">
        <v>2001</v>
      </c>
      <c r="K1930" s="20" t="str">
        <f>VLOOKUP(H1930,[1]媒体表!C:T,18,0)</f>
        <v>北京多彩</v>
      </c>
      <c r="L1930" s="20" t="s">
        <v>2502</v>
      </c>
      <c r="M1930" s="47"/>
      <c r="N1930" s="20" t="s">
        <v>59</v>
      </c>
      <c r="O1930" s="20" t="s">
        <v>82</v>
      </c>
      <c r="P1930" s="47">
        <v>0</v>
      </c>
      <c r="Q1930" s="48" t="s">
        <v>2504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2502</v>
      </c>
      <c r="F1931" s="20" t="s">
        <v>2503</v>
      </c>
      <c r="G1931" s="20" t="s">
        <v>2502</v>
      </c>
      <c r="H1931" s="20" t="s">
        <v>1999</v>
      </c>
      <c r="I1931" s="20" t="s">
        <v>2000</v>
      </c>
      <c r="J1931" s="20" t="s">
        <v>2001</v>
      </c>
      <c r="K1931" s="20" t="str">
        <f>VLOOKUP(H1931,[1]媒体表!C:T,18,0)</f>
        <v>北京多彩</v>
      </c>
      <c r="L1931" s="20" t="s">
        <v>2502</v>
      </c>
      <c r="M1931" s="47"/>
      <c r="N1931" s="20" t="s">
        <v>42</v>
      </c>
      <c r="O1931" s="20" t="s">
        <v>82</v>
      </c>
      <c r="P1931" s="47">
        <v>0</v>
      </c>
      <c r="Q1931" s="48" t="s">
        <v>2505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2506</v>
      </c>
      <c r="F1932" s="20" t="s">
        <v>2506</v>
      </c>
      <c r="G1932" s="20" t="s">
        <v>2506</v>
      </c>
      <c r="H1932" s="20" t="s">
        <v>1999</v>
      </c>
      <c r="I1932" s="20" t="s">
        <v>2000</v>
      </c>
      <c r="J1932" s="20" t="s">
        <v>2001</v>
      </c>
      <c r="K1932" s="20" t="str">
        <f>VLOOKUP(H1932,[1]媒体表!C:T,18,0)</f>
        <v>北京多彩</v>
      </c>
      <c r="L1932" s="20" t="s">
        <v>2506</v>
      </c>
      <c r="M1932" s="47"/>
      <c r="N1932" s="20" t="s">
        <v>42</v>
      </c>
      <c r="O1932" s="20" t="s">
        <v>43</v>
      </c>
      <c r="P1932" s="47">
        <v>0.04</v>
      </c>
      <c r="Q1932" s="48" t="s">
        <v>2507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2508</v>
      </c>
      <c r="F1933" s="20" t="s">
        <v>2508</v>
      </c>
      <c r="G1933" s="20" t="s">
        <v>2508</v>
      </c>
      <c r="H1933" s="20" t="s">
        <v>1999</v>
      </c>
      <c r="I1933" s="20" t="s">
        <v>2000</v>
      </c>
      <c r="J1933" s="20" t="s">
        <v>2001</v>
      </c>
      <c r="K1933" s="20" t="str">
        <f>VLOOKUP(H1933,[1]媒体表!C:T,18,0)</f>
        <v>北京多彩</v>
      </c>
      <c r="L1933" s="20" t="s">
        <v>2509</v>
      </c>
      <c r="M1933" s="47"/>
      <c r="N1933" s="20" t="s">
        <v>42</v>
      </c>
      <c r="O1933" s="20" t="s">
        <v>82</v>
      </c>
      <c r="P1933" s="47">
        <v>0</v>
      </c>
      <c r="Q1933" s="48" t="s">
        <v>2510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2511</v>
      </c>
      <c r="F1934" s="20" t="s">
        <v>2511</v>
      </c>
      <c r="G1934" s="20" t="s">
        <v>2511</v>
      </c>
      <c r="H1934" s="20" t="s">
        <v>1999</v>
      </c>
      <c r="I1934" s="20" t="s">
        <v>2000</v>
      </c>
      <c r="J1934" s="20" t="s">
        <v>2001</v>
      </c>
      <c r="K1934" s="20" t="str">
        <f>VLOOKUP(H1934,[1]媒体表!C:T,18,0)</f>
        <v>北京多彩</v>
      </c>
      <c r="L1934" s="20" t="s">
        <v>2512</v>
      </c>
      <c r="M1934" s="47"/>
      <c r="N1934" s="20" t="s">
        <v>42</v>
      </c>
      <c r="O1934" s="20" t="s">
        <v>82</v>
      </c>
      <c r="P1934" s="47">
        <v>0</v>
      </c>
      <c r="Q1934" s="48" t="s">
        <v>2513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2514</v>
      </c>
      <c r="F1935" s="20" t="s">
        <v>2514</v>
      </c>
      <c r="G1935" s="20" t="s">
        <v>2514</v>
      </c>
      <c r="H1935" s="20" t="s">
        <v>1999</v>
      </c>
      <c r="I1935" s="20" t="s">
        <v>2000</v>
      </c>
      <c r="J1935" s="20" t="s">
        <v>2001</v>
      </c>
      <c r="K1935" s="20" t="str">
        <f>VLOOKUP(H1935,[1]媒体表!C:T,18,0)</f>
        <v>北京多彩</v>
      </c>
      <c r="L1935" s="20" t="s">
        <v>2515</v>
      </c>
      <c r="M1935" s="47"/>
      <c r="N1935" s="20" t="s">
        <v>42</v>
      </c>
      <c r="O1935" s="20" t="s">
        <v>82</v>
      </c>
      <c r="P1935" s="47">
        <v>0</v>
      </c>
      <c r="Q1935" s="48" t="s">
        <v>2516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2517</v>
      </c>
      <c r="F1936" s="20" t="s">
        <v>2517</v>
      </c>
      <c r="G1936" s="20" t="s">
        <v>2517</v>
      </c>
      <c r="H1936" s="20" t="s">
        <v>1999</v>
      </c>
      <c r="I1936" s="20" t="s">
        <v>2000</v>
      </c>
      <c r="J1936" s="20" t="s">
        <v>2001</v>
      </c>
      <c r="K1936" s="20" t="str">
        <f>VLOOKUP(H1936,[1]媒体表!C:T,18,0)</f>
        <v>北京多彩</v>
      </c>
      <c r="L1936" s="20" t="s">
        <v>2517</v>
      </c>
      <c r="M1936" s="47"/>
      <c r="N1936" s="20" t="s">
        <v>42</v>
      </c>
      <c r="O1936" s="20" t="s">
        <v>82</v>
      </c>
      <c r="P1936" s="47">
        <v>0</v>
      </c>
      <c r="Q1936" s="48" t="s">
        <v>2518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2519</v>
      </c>
      <c r="F1937" s="20" t="s">
        <v>2519</v>
      </c>
      <c r="G1937" s="20" t="s">
        <v>2519</v>
      </c>
      <c r="H1937" s="20" t="s">
        <v>1999</v>
      </c>
      <c r="I1937" s="20" t="s">
        <v>2000</v>
      </c>
      <c r="J1937" s="20" t="s">
        <v>2001</v>
      </c>
      <c r="K1937" s="20" t="str">
        <f>VLOOKUP(H1937,[1]媒体表!C:T,18,0)</f>
        <v>北京多彩</v>
      </c>
      <c r="L1937" s="20" t="s">
        <v>2519</v>
      </c>
      <c r="M1937" s="47"/>
      <c r="N1937" s="20" t="s">
        <v>42</v>
      </c>
      <c r="O1937" s="20" t="s">
        <v>43</v>
      </c>
      <c r="P1937" s="47">
        <v>0.04</v>
      </c>
      <c r="Q1937" s="48" t="s">
        <v>2520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1814</v>
      </c>
      <c r="F1938" s="20" t="s">
        <v>1814</v>
      </c>
      <c r="G1938" s="20" t="s">
        <v>1814</v>
      </c>
      <c r="H1938" s="20" t="s">
        <v>1999</v>
      </c>
      <c r="I1938" s="20" t="s">
        <v>2000</v>
      </c>
      <c r="J1938" s="20" t="s">
        <v>2001</v>
      </c>
      <c r="K1938" s="20" t="str">
        <f>VLOOKUP(H1938,[1]媒体表!C:T,18,0)</f>
        <v>北京多彩</v>
      </c>
      <c r="L1938" s="20" t="s">
        <v>1814</v>
      </c>
      <c r="M1938" s="47"/>
      <c r="N1938" s="20" t="s">
        <v>42</v>
      </c>
      <c r="O1938" s="20" t="s">
        <v>43</v>
      </c>
      <c r="P1938" s="47">
        <v>0.01</v>
      </c>
      <c r="Q1938" s="48" t="s">
        <v>2521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1814</v>
      </c>
      <c r="F1939" s="20" t="s">
        <v>1814</v>
      </c>
      <c r="G1939" s="20" t="s">
        <v>1814</v>
      </c>
      <c r="H1939" s="20" t="s">
        <v>1999</v>
      </c>
      <c r="I1939" s="20" t="s">
        <v>2000</v>
      </c>
      <c r="J1939" s="20" t="s">
        <v>2001</v>
      </c>
      <c r="K1939" s="20" t="str">
        <f>VLOOKUP(H1939,[1]媒体表!C:T,18,0)</f>
        <v>北京多彩</v>
      </c>
      <c r="L1939" s="20" t="s">
        <v>1814</v>
      </c>
      <c r="M1939" s="47"/>
      <c r="N1939" s="20" t="s">
        <v>42</v>
      </c>
      <c r="O1939" s="20" t="s">
        <v>82</v>
      </c>
      <c r="P1939" s="47">
        <v>0</v>
      </c>
      <c r="Q1939" s="48" t="s">
        <v>2521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2522</v>
      </c>
      <c r="F1940" s="20" t="s">
        <v>2522</v>
      </c>
      <c r="G1940" s="20" t="s">
        <v>2522</v>
      </c>
      <c r="H1940" s="20" t="s">
        <v>1999</v>
      </c>
      <c r="I1940" s="20" t="s">
        <v>2000</v>
      </c>
      <c r="J1940" s="20" t="s">
        <v>2001</v>
      </c>
      <c r="K1940" s="20" t="str">
        <f>VLOOKUP(H1940,[1]媒体表!C:T,18,0)</f>
        <v>北京多彩</v>
      </c>
      <c r="L1940" s="20" t="s">
        <v>2523</v>
      </c>
      <c r="M1940" s="47"/>
      <c r="N1940" s="20" t="s">
        <v>59</v>
      </c>
      <c r="O1940" s="20" t="s">
        <v>43</v>
      </c>
      <c r="P1940" s="47">
        <v>0.1</v>
      </c>
      <c r="Q1940" s="48" t="s">
        <v>2524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2525</v>
      </c>
      <c r="F1941" s="20" t="s">
        <v>2525</v>
      </c>
      <c r="G1941" s="20" t="s">
        <v>2525</v>
      </c>
      <c r="H1941" s="20" t="s">
        <v>1999</v>
      </c>
      <c r="I1941" s="20" t="s">
        <v>2000</v>
      </c>
      <c r="J1941" s="20" t="s">
        <v>2001</v>
      </c>
      <c r="K1941" s="20" t="str">
        <f>VLOOKUP(H1941,[1]媒体表!C:T,18,0)</f>
        <v>北京多彩</v>
      </c>
      <c r="L1941" s="20" t="s">
        <v>2525</v>
      </c>
      <c r="M1941" s="47"/>
      <c r="N1941" s="20" t="s">
        <v>42</v>
      </c>
      <c r="O1941" s="20" t="s">
        <v>82</v>
      </c>
      <c r="P1941" s="47">
        <v>0</v>
      </c>
      <c r="Q1941" s="48" t="s">
        <v>2526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2527</v>
      </c>
      <c r="F1942" s="20" t="s">
        <v>2527</v>
      </c>
      <c r="G1942" s="20" t="s">
        <v>2527</v>
      </c>
      <c r="H1942" s="20" t="s">
        <v>1999</v>
      </c>
      <c r="I1942" s="20" t="s">
        <v>2000</v>
      </c>
      <c r="J1942" s="20" t="s">
        <v>2001</v>
      </c>
      <c r="K1942" s="20" t="str">
        <f>VLOOKUP(H1942,[1]媒体表!C:T,18,0)</f>
        <v>北京多彩</v>
      </c>
      <c r="L1942" s="20" t="s">
        <v>2527</v>
      </c>
      <c r="M1942" s="47"/>
      <c r="N1942" s="20" t="s">
        <v>42</v>
      </c>
      <c r="O1942" s="20" t="s">
        <v>82</v>
      </c>
      <c r="P1942" s="47">
        <v>0</v>
      </c>
      <c r="Q1942" s="48" t="s">
        <v>2528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2529</v>
      </c>
      <c r="F1943" s="20" t="s">
        <v>2529</v>
      </c>
      <c r="G1943" s="20" t="s">
        <v>2529</v>
      </c>
      <c r="H1943" s="20" t="s">
        <v>1999</v>
      </c>
      <c r="I1943" s="20" t="s">
        <v>2000</v>
      </c>
      <c r="J1943" s="20" t="s">
        <v>2001</v>
      </c>
      <c r="K1943" s="20" t="str">
        <f>VLOOKUP(H1943,[1]媒体表!C:T,18,0)</f>
        <v>北京多彩</v>
      </c>
      <c r="L1943" s="20" t="s">
        <v>2529</v>
      </c>
      <c r="M1943" s="47"/>
      <c r="N1943" s="20" t="s">
        <v>42</v>
      </c>
      <c r="O1943" s="20" t="s">
        <v>43</v>
      </c>
      <c r="P1943" s="47">
        <v>0.03</v>
      </c>
      <c r="Q1943" s="48" t="s">
        <v>2530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2531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2529</v>
      </c>
      <c r="F1944" s="20" t="s">
        <v>2529</v>
      </c>
      <c r="G1944" s="20" t="s">
        <v>2529</v>
      </c>
      <c r="H1944" s="20" t="s">
        <v>1999</v>
      </c>
      <c r="I1944" s="20" t="s">
        <v>2000</v>
      </c>
      <c r="J1944" s="20" t="s">
        <v>2001</v>
      </c>
      <c r="K1944" s="20" t="str">
        <f>VLOOKUP(H1944,[1]媒体表!C:T,18,0)</f>
        <v>北京多彩</v>
      </c>
      <c r="L1944" s="20" t="s">
        <v>2529</v>
      </c>
      <c r="M1944" s="47"/>
      <c r="N1944" s="20" t="s">
        <v>42</v>
      </c>
      <c r="O1944" s="20" t="s">
        <v>82</v>
      </c>
      <c r="P1944" s="47">
        <v>0</v>
      </c>
      <c r="Q1944" s="48" t="s">
        <v>2530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2531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2532</v>
      </c>
      <c r="F1945" s="20" t="s">
        <v>2532</v>
      </c>
      <c r="G1945" s="20" t="s">
        <v>2532</v>
      </c>
      <c r="H1945" s="20" t="s">
        <v>1999</v>
      </c>
      <c r="I1945" s="20" t="s">
        <v>2000</v>
      </c>
      <c r="J1945" s="20" t="s">
        <v>2001</v>
      </c>
      <c r="K1945" s="20" t="str">
        <f>VLOOKUP(H1945,[1]媒体表!C:T,18,0)</f>
        <v>北京多彩</v>
      </c>
      <c r="L1945" s="20" t="s">
        <v>2532</v>
      </c>
      <c r="M1945" s="47"/>
      <c r="N1945" s="20" t="s">
        <v>42</v>
      </c>
      <c r="O1945" s="20" t="s">
        <v>43</v>
      </c>
      <c r="P1945" s="47">
        <v>0.03</v>
      </c>
      <c r="Q1945" s="48" t="s">
        <v>2533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2532</v>
      </c>
      <c r="F1946" s="20" t="s">
        <v>2532</v>
      </c>
      <c r="G1946" s="20" t="s">
        <v>2532</v>
      </c>
      <c r="H1946" s="20" t="s">
        <v>1999</v>
      </c>
      <c r="I1946" s="20" t="s">
        <v>2000</v>
      </c>
      <c r="J1946" s="20" t="s">
        <v>2001</v>
      </c>
      <c r="K1946" s="20" t="str">
        <f>VLOOKUP(H1946,[1]媒体表!C:T,18,0)</f>
        <v>北京多彩</v>
      </c>
      <c r="L1946" s="20" t="s">
        <v>2532</v>
      </c>
      <c r="M1946" s="47"/>
      <c r="N1946" s="20" t="s">
        <v>42</v>
      </c>
      <c r="O1946" s="20" t="s">
        <v>82</v>
      </c>
      <c r="P1946" s="47">
        <v>0</v>
      </c>
      <c r="Q1946" s="48" t="s">
        <v>2533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1816</v>
      </c>
      <c r="F1947" s="20" t="s">
        <v>1816</v>
      </c>
      <c r="G1947" s="20" t="s">
        <v>1816</v>
      </c>
      <c r="H1947" s="20" t="s">
        <v>1999</v>
      </c>
      <c r="I1947" s="20" t="s">
        <v>2000</v>
      </c>
      <c r="J1947" s="20" t="s">
        <v>2001</v>
      </c>
      <c r="K1947" s="20" t="str">
        <f>VLOOKUP(H1947,[1]媒体表!C:T,18,0)</f>
        <v>北京多彩</v>
      </c>
      <c r="L1947" s="20" t="s">
        <v>1816</v>
      </c>
      <c r="M1947" s="47"/>
      <c r="N1947" s="20" t="s">
        <v>42</v>
      </c>
      <c r="O1947" s="20" t="s">
        <v>43</v>
      </c>
      <c r="P1947" s="47">
        <v>0.02</v>
      </c>
      <c r="Q1947" s="48" t="s">
        <v>2534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1816</v>
      </c>
      <c r="F1948" s="20" t="s">
        <v>1816</v>
      </c>
      <c r="G1948" s="20" t="s">
        <v>1816</v>
      </c>
      <c r="H1948" s="20" t="s">
        <v>1999</v>
      </c>
      <c r="I1948" s="20" t="s">
        <v>2000</v>
      </c>
      <c r="J1948" s="20" t="s">
        <v>2001</v>
      </c>
      <c r="K1948" s="20" t="str">
        <f>VLOOKUP(H1948,[1]媒体表!C:T,18,0)</f>
        <v>北京多彩</v>
      </c>
      <c r="L1948" s="20" t="s">
        <v>2535</v>
      </c>
      <c r="M1948" s="47"/>
      <c r="N1948" s="20" t="s">
        <v>42</v>
      </c>
      <c r="O1948" s="20" t="s">
        <v>43</v>
      </c>
      <c r="P1948" s="47">
        <v>0.02</v>
      </c>
      <c r="Q1948" s="48" t="s">
        <v>2536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2537</v>
      </c>
      <c r="F1949" s="20" t="s">
        <v>2538</v>
      </c>
      <c r="G1949" s="20" t="s">
        <v>2537</v>
      </c>
      <c r="H1949" s="20" t="s">
        <v>1999</v>
      </c>
      <c r="I1949" s="20" t="s">
        <v>2000</v>
      </c>
      <c r="J1949" s="20" t="s">
        <v>2001</v>
      </c>
      <c r="K1949" s="20" t="str">
        <f>VLOOKUP(H1949,[1]媒体表!C:T,18,0)</f>
        <v>北京多彩</v>
      </c>
      <c r="L1949" s="20" t="s">
        <v>2537</v>
      </c>
      <c r="M1949" s="47"/>
      <c r="N1949" s="20" t="s">
        <v>42</v>
      </c>
      <c r="O1949" s="20" t="s">
        <v>43</v>
      </c>
      <c r="P1949" s="47">
        <v>0.02</v>
      </c>
      <c r="Q1949" s="48" t="s">
        <v>2539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2537</v>
      </c>
      <c r="F1950" s="20" t="s">
        <v>2538</v>
      </c>
      <c r="G1950" s="20" t="s">
        <v>2537</v>
      </c>
      <c r="H1950" s="20" t="s">
        <v>1999</v>
      </c>
      <c r="I1950" s="20" t="s">
        <v>2000</v>
      </c>
      <c r="J1950" s="20" t="s">
        <v>2001</v>
      </c>
      <c r="K1950" s="20" t="str">
        <f>VLOOKUP(H1950,[1]媒体表!C:T,18,0)</f>
        <v>北京多彩</v>
      </c>
      <c r="L1950" s="20" t="s">
        <v>2540</v>
      </c>
      <c r="M1950" s="47"/>
      <c r="N1950" s="20" t="s">
        <v>59</v>
      </c>
      <c r="O1950" s="20" t="s">
        <v>43</v>
      </c>
      <c r="P1950" s="47">
        <v>0.06</v>
      </c>
      <c r="Q1950" s="48" t="s">
        <v>2541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2537</v>
      </c>
      <c r="F1951" s="20" t="s">
        <v>2538</v>
      </c>
      <c r="G1951" s="20" t="s">
        <v>2537</v>
      </c>
      <c r="H1951" s="20" t="s">
        <v>1999</v>
      </c>
      <c r="I1951" s="20" t="s">
        <v>2000</v>
      </c>
      <c r="J1951" s="20" t="s">
        <v>2001</v>
      </c>
      <c r="K1951" s="20" t="str">
        <f>VLOOKUP(H1951,[1]媒体表!C:T,18,0)</f>
        <v>北京多彩</v>
      </c>
      <c r="L1951" s="20" t="s">
        <v>2540</v>
      </c>
      <c r="M1951" s="47"/>
      <c r="N1951" s="20" t="s">
        <v>42</v>
      </c>
      <c r="O1951" s="20" t="s">
        <v>43</v>
      </c>
      <c r="P1951" s="47">
        <v>0.02</v>
      </c>
      <c r="Q1951" s="48" t="s">
        <v>2542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1999</v>
      </c>
      <c r="I1952" s="20" t="s">
        <v>2000</v>
      </c>
      <c r="J1952" s="20" t="s">
        <v>2001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2543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1817</v>
      </c>
      <c r="F1953" s="20" t="s">
        <v>1817</v>
      </c>
      <c r="G1953" s="20" t="s">
        <v>1817</v>
      </c>
      <c r="H1953" s="20" t="s">
        <v>1999</v>
      </c>
      <c r="I1953" s="20" t="s">
        <v>2000</v>
      </c>
      <c r="J1953" s="20" t="s">
        <v>2001</v>
      </c>
      <c r="K1953" s="20" t="str">
        <f>VLOOKUP(H1953,[1]媒体表!C:T,18,0)</f>
        <v>北京多彩</v>
      </c>
      <c r="L1953" s="20" t="s">
        <v>1817</v>
      </c>
      <c r="M1953" s="47"/>
      <c r="N1953" s="20" t="s">
        <v>42</v>
      </c>
      <c r="O1953" s="20" t="s">
        <v>43</v>
      </c>
      <c r="P1953" s="47">
        <v>0.03</v>
      </c>
      <c r="Q1953" s="48" t="s">
        <v>2544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2545</v>
      </c>
      <c r="F1954" s="20" t="s">
        <v>2545</v>
      </c>
      <c r="G1954" s="20" t="s">
        <v>2545</v>
      </c>
      <c r="H1954" s="20" t="s">
        <v>1999</v>
      </c>
      <c r="I1954" s="20" t="s">
        <v>2000</v>
      </c>
      <c r="J1954" s="20" t="s">
        <v>2001</v>
      </c>
      <c r="K1954" s="20" t="str">
        <f>VLOOKUP(H1954,[1]媒体表!C:T,18,0)</f>
        <v>北京多彩</v>
      </c>
      <c r="L1954" s="20" t="s">
        <v>2545</v>
      </c>
      <c r="M1954" s="47"/>
      <c r="N1954" s="20" t="s">
        <v>42</v>
      </c>
      <c r="O1954" s="20" t="s">
        <v>43</v>
      </c>
      <c r="P1954" s="47">
        <v>0.03</v>
      </c>
      <c r="Q1954" s="48" t="s">
        <v>2546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2547</v>
      </c>
      <c r="F1955" s="20" t="s">
        <v>2547</v>
      </c>
      <c r="G1955" s="20" t="s">
        <v>2547</v>
      </c>
      <c r="H1955" s="20" t="s">
        <v>1999</v>
      </c>
      <c r="I1955" s="20" t="s">
        <v>2000</v>
      </c>
      <c r="J1955" s="20" t="s">
        <v>2001</v>
      </c>
      <c r="K1955" s="20" t="str">
        <f>VLOOKUP(H1955,[1]媒体表!C:T,18,0)</f>
        <v>北京多彩</v>
      </c>
      <c r="L1955" s="20" t="s">
        <v>2547</v>
      </c>
      <c r="M1955" s="47"/>
      <c r="N1955" s="20" t="s">
        <v>42</v>
      </c>
      <c r="O1955" s="20" t="s">
        <v>43</v>
      </c>
      <c r="P1955" s="47">
        <v>0.02</v>
      </c>
      <c r="Q1955" s="48" t="s">
        <v>2548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2547</v>
      </c>
      <c r="F1956" s="20" t="s">
        <v>2547</v>
      </c>
      <c r="G1956" s="20" t="s">
        <v>2547</v>
      </c>
      <c r="H1956" s="20" t="s">
        <v>1999</v>
      </c>
      <c r="I1956" s="20" t="s">
        <v>2000</v>
      </c>
      <c r="J1956" s="20" t="s">
        <v>2001</v>
      </c>
      <c r="K1956" s="20" t="str">
        <f>VLOOKUP(H1956,[1]媒体表!C:T,18,0)</f>
        <v>北京多彩</v>
      </c>
      <c r="L1956" s="20" t="s">
        <v>2547</v>
      </c>
      <c r="M1956" s="47"/>
      <c r="N1956" s="20" t="s">
        <v>42</v>
      </c>
      <c r="O1956" s="20" t="s">
        <v>43</v>
      </c>
      <c r="P1956" s="47">
        <v>0.03</v>
      </c>
      <c r="Q1956" s="48" t="s">
        <v>2548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1999</v>
      </c>
      <c r="I1957" s="20" t="s">
        <v>2000</v>
      </c>
      <c r="J1957" s="20" t="s">
        <v>2001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2549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2550</v>
      </c>
      <c r="F1958" s="20" t="s">
        <v>2550</v>
      </c>
      <c r="G1958" s="20" t="s">
        <v>2550</v>
      </c>
      <c r="H1958" s="20" t="s">
        <v>1999</v>
      </c>
      <c r="I1958" s="20" t="s">
        <v>2000</v>
      </c>
      <c r="J1958" s="20" t="s">
        <v>2001</v>
      </c>
      <c r="K1958" s="20" t="str">
        <f>VLOOKUP(H1958,[1]媒体表!C:T,18,0)</f>
        <v>北京多彩</v>
      </c>
      <c r="L1958" s="20" t="s">
        <v>2550</v>
      </c>
      <c r="M1958" s="47"/>
      <c r="N1958" s="20" t="s">
        <v>42</v>
      </c>
      <c r="O1958" s="20" t="s">
        <v>43</v>
      </c>
      <c r="P1958" s="47">
        <v>0.03</v>
      </c>
      <c r="Q1958" s="48" t="s">
        <v>2551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1999</v>
      </c>
      <c r="I1959" s="20" t="s">
        <v>2000</v>
      </c>
      <c r="J1959" s="20" t="s">
        <v>2001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2552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2553</v>
      </c>
      <c r="F1960" s="20" t="s">
        <v>2553</v>
      </c>
      <c r="G1960" s="20" t="s">
        <v>2553</v>
      </c>
      <c r="H1960" s="20" t="s">
        <v>1999</v>
      </c>
      <c r="I1960" s="20" t="s">
        <v>2000</v>
      </c>
      <c r="J1960" s="20" t="s">
        <v>2001</v>
      </c>
      <c r="K1960" s="20" t="str">
        <f>VLOOKUP(H1960,[1]媒体表!C:T,18,0)</f>
        <v>北京多彩</v>
      </c>
      <c r="L1960" s="20" t="s">
        <v>2554</v>
      </c>
      <c r="M1960" s="47"/>
      <c r="N1960" s="20" t="s">
        <v>42</v>
      </c>
      <c r="O1960" s="20" t="s">
        <v>82</v>
      </c>
      <c r="P1960" s="47">
        <v>0</v>
      </c>
      <c r="Q1960" s="48" t="s">
        <v>2555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1999</v>
      </c>
      <c r="I1961" s="20" t="s">
        <v>2000</v>
      </c>
      <c r="J1961" s="20" t="s">
        <v>2001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2556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2557</v>
      </c>
      <c r="F1962" s="20" t="s">
        <v>2558</v>
      </c>
      <c r="G1962" s="20" t="s">
        <v>2557</v>
      </c>
      <c r="H1962" s="20" t="s">
        <v>1999</v>
      </c>
      <c r="I1962" s="20" t="s">
        <v>2000</v>
      </c>
      <c r="J1962" s="20" t="s">
        <v>2001</v>
      </c>
      <c r="K1962" s="20" t="str">
        <f>VLOOKUP(H1962,[1]媒体表!C:T,18,0)</f>
        <v>北京多彩</v>
      </c>
      <c r="L1962" s="20" t="s">
        <v>2557</v>
      </c>
      <c r="M1962" s="47"/>
      <c r="N1962" s="20" t="s">
        <v>59</v>
      </c>
      <c r="O1962" s="20" t="s">
        <v>43</v>
      </c>
      <c r="P1962" s="47">
        <v>0.2</v>
      </c>
      <c r="Q1962" s="48" t="s">
        <v>2559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1999</v>
      </c>
      <c r="I1963" s="20" t="s">
        <v>2000</v>
      </c>
      <c r="J1963" s="20" t="s">
        <v>2001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2560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1999</v>
      </c>
      <c r="I1964" s="20" t="s">
        <v>2000</v>
      </c>
      <c r="J1964" s="20" t="s">
        <v>2001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2560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2561</v>
      </c>
      <c r="F1965" s="20" t="s">
        <v>2561</v>
      </c>
      <c r="G1965" s="20" t="s">
        <v>2561</v>
      </c>
      <c r="H1965" s="20" t="s">
        <v>1999</v>
      </c>
      <c r="I1965" s="20" t="s">
        <v>2000</v>
      </c>
      <c r="J1965" s="20" t="s">
        <v>2001</v>
      </c>
      <c r="K1965" s="20" t="str">
        <f>VLOOKUP(H1965,[1]媒体表!C:T,18,0)</f>
        <v>北京多彩</v>
      </c>
      <c r="L1965" s="20" t="s">
        <v>2496</v>
      </c>
      <c r="M1965" s="47"/>
      <c r="N1965" s="20" t="s">
        <v>42</v>
      </c>
      <c r="O1965" s="20" t="s">
        <v>43</v>
      </c>
      <c r="P1965" s="47">
        <v>0.02</v>
      </c>
      <c r="Q1965" s="48" t="s">
        <v>2497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2562</v>
      </c>
      <c r="F1966" s="20" t="s">
        <v>2562</v>
      </c>
      <c r="G1966" s="20" t="s">
        <v>2562</v>
      </c>
      <c r="H1966" s="20" t="s">
        <v>1999</v>
      </c>
      <c r="I1966" s="20" t="s">
        <v>2000</v>
      </c>
      <c r="J1966" s="20" t="s">
        <v>2001</v>
      </c>
      <c r="K1966" s="20" t="str">
        <f>VLOOKUP(H1966,[1]媒体表!C:T,18,0)</f>
        <v>北京多彩</v>
      </c>
      <c r="L1966" s="20" t="s">
        <v>2563</v>
      </c>
      <c r="M1966" s="47"/>
      <c r="N1966" s="20" t="s">
        <v>42</v>
      </c>
      <c r="O1966" s="20" t="s">
        <v>43</v>
      </c>
      <c r="P1966" s="47">
        <v>0.02</v>
      </c>
      <c r="Q1966" s="48" t="s">
        <v>2564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2562</v>
      </c>
      <c r="F1967" s="20" t="s">
        <v>2562</v>
      </c>
      <c r="G1967" s="20" t="s">
        <v>2562</v>
      </c>
      <c r="H1967" s="20" t="s">
        <v>1999</v>
      </c>
      <c r="I1967" s="20" t="s">
        <v>2000</v>
      </c>
      <c r="J1967" s="20" t="s">
        <v>2001</v>
      </c>
      <c r="K1967" s="20" t="str">
        <f>VLOOKUP(H1967,[1]媒体表!C:T,18,0)</f>
        <v>北京多彩</v>
      </c>
      <c r="L1967" s="20" t="s">
        <v>2562</v>
      </c>
      <c r="M1967" s="47"/>
      <c r="N1967" s="20" t="s">
        <v>42</v>
      </c>
      <c r="O1967" s="20" t="s">
        <v>43</v>
      </c>
      <c r="P1967" s="47">
        <v>0.02</v>
      </c>
      <c r="Q1967" s="48" t="s">
        <v>2565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2562</v>
      </c>
      <c r="F1968" s="20" t="s">
        <v>2562</v>
      </c>
      <c r="G1968" s="20" t="s">
        <v>2562</v>
      </c>
      <c r="H1968" s="20" t="s">
        <v>1999</v>
      </c>
      <c r="I1968" s="20" t="s">
        <v>2000</v>
      </c>
      <c r="J1968" s="20" t="s">
        <v>2001</v>
      </c>
      <c r="K1968" s="20" t="str">
        <f>VLOOKUP(H1968,[1]媒体表!C:T,18,0)</f>
        <v>北京多彩</v>
      </c>
      <c r="L1968" s="20" t="s">
        <v>2562</v>
      </c>
      <c r="M1968" s="47"/>
      <c r="N1968" s="20" t="s">
        <v>42</v>
      </c>
      <c r="O1968" s="20" t="s">
        <v>43</v>
      </c>
      <c r="P1968" s="47">
        <v>0.03</v>
      </c>
      <c r="Q1968" s="48" t="s">
        <v>2565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2566</v>
      </c>
      <c r="F1969" s="20" t="s">
        <v>2566</v>
      </c>
      <c r="G1969" s="20" t="s">
        <v>2566</v>
      </c>
      <c r="H1969" s="20" t="s">
        <v>1999</v>
      </c>
      <c r="I1969" s="20" t="s">
        <v>2000</v>
      </c>
      <c r="J1969" s="20" t="s">
        <v>2001</v>
      </c>
      <c r="K1969" s="20" t="str">
        <f>VLOOKUP(H1969,[1]媒体表!C:T,18,0)</f>
        <v>北京多彩</v>
      </c>
      <c r="L1969" s="20" t="s">
        <v>2566</v>
      </c>
      <c r="M1969" s="47"/>
      <c r="N1969" s="20" t="s">
        <v>42</v>
      </c>
      <c r="O1969" s="20" t="s">
        <v>82</v>
      </c>
      <c r="P1969" s="47">
        <v>0</v>
      </c>
      <c r="Q1969" s="48" t="s">
        <v>2567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2568</v>
      </c>
      <c r="F1970" s="20" t="s">
        <v>2568</v>
      </c>
      <c r="G1970" s="20" t="s">
        <v>2568</v>
      </c>
      <c r="H1970" s="20" t="s">
        <v>1999</v>
      </c>
      <c r="I1970" s="20" t="s">
        <v>2000</v>
      </c>
      <c r="J1970" s="20" t="s">
        <v>2001</v>
      </c>
      <c r="K1970" s="20" t="str">
        <f>VLOOKUP(H1970,[1]媒体表!C:T,18,0)</f>
        <v>北京多彩</v>
      </c>
      <c r="L1970" s="20" t="s">
        <v>2568</v>
      </c>
      <c r="M1970" s="47"/>
      <c r="N1970" s="20" t="s">
        <v>42</v>
      </c>
      <c r="O1970" s="20" t="s">
        <v>43</v>
      </c>
      <c r="P1970" s="47">
        <v>0.04</v>
      </c>
      <c r="Q1970" s="48" t="s">
        <v>2569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1999</v>
      </c>
      <c r="I1971" s="20" t="s">
        <v>2000</v>
      </c>
      <c r="J1971" s="20" t="s">
        <v>2001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2570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1999</v>
      </c>
      <c r="I1972" s="20" t="s">
        <v>2000</v>
      </c>
      <c r="J1972" s="20" t="s">
        <v>2001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2570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2571</v>
      </c>
      <c r="F1973" s="20" t="s">
        <v>2572</v>
      </c>
      <c r="G1973" s="20" t="s">
        <v>2571</v>
      </c>
      <c r="H1973" s="20" t="s">
        <v>1999</v>
      </c>
      <c r="I1973" s="20" t="s">
        <v>2000</v>
      </c>
      <c r="J1973" s="20" t="s">
        <v>2001</v>
      </c>
      <c r="K1973" s="20" t="str">
        <f>VLOOKUP(H1973,[1]媒体表!C:T,18,0)</f>
        <v>北京多彩</v>
      </c>
      <c r="L1973" s="20" t="s">
        <v>2573</v>
      </c>
      <c r="M1973" s="20"/>
      <c r="N1973" s="20" t="s">
        <v>42</v>
      </c>
      <c r="O1973" s="20" t="s">
        <v>82</v>
      </c>
      <c r="P1973" s="47">
        <v>0</v>
      </c>
      <c r="Q1973" s="48" t="s">
        <v>2574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2571</v>
      </c>
      <c r="F1974" s="20" t="s">
        <v>2572</v>
      </c>
      <c r="G1974" s="20" t="s">
        <v>2571</v>
      </c>
      <c r="H1974" s="20" t="s">
        <v>1999</v>
      </c>
      <c r="I1974" s="20" t="s">
        <v>2000</v>
      </c>
      <c r="J1974" s="20" t="s">
        <v>2001</v>
      </c>
      <c r="K1974" s="20" t="str">
        <f>VLOOKUP(H1974,[1]媒体表!C:T,18,0)</f>
        <v>北京多彩</v>
      </c>
      <c r="L1974" s="20" t="s">
        <v>2575</v>
      </c>
      <c r="M1974" s="20"/>
      <c r="N1974" s="20" t="s">
        <v>42</v>
      </c>
      <c r="O1974" s="20" t="s">
        <v>82</v>
      </c>
      <c r="P1974" s="47">
        <v>0</v>
      </c>
      <c r="Q1974" s="48" t="s">
        <v>2576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2577</v>
      </c>
      <c r="F1975" s="20" t="s">
        <v>2578</v>
      </c>
      <c r="G1975" s="20" t="s">
        <v>2577</v>
      </c>
      <c r="H1975" s="20" t="s">
        <v>1999</v>
      </c>
      <c r="I1975" s="20" t="s">
        <v>2000</v>
      </c>
      <c r="J1975" s="20" t="s">
        <v>2001</v>
      </c>
      <c r="K1975" s="20" t="str">
        <f>VLOOKUP(H1975,[1]媒体表!C:T,18,0)</f>
        <v>北京多彩</v>
      </c>
      <c r="L1975" s="20" t="s">
        <v>2579</v>
      </c>
      <c r="M1975" s="20"/>
      <c r="N1975" s="20" t="s">
        <v>42</v>
      </c>
      <c r="O1975" s="20" t="s">
        <v>82</v>
      </c>
      <c r="P1975" s="47">
        <v>0</v>
      </c>
      <c r="Q1975" s="48" t="s">
        <v>2580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1999</v>
      </c>
      <c r="I1976" s="20" t="s">
        <v>2000</v>
      </c>
      <c r="J1976" s="20" t="s">
        <v>2001</v>
      </c>
      <c r="K1976" s="20" t="str">
        <f>VLOOKUP(H1976,[1]媒体表!C:T,18,0)</f>
        <v>北京多彩</v>
      </c>
      <c r="L1976" s="20" t="s">
        <v>2579</v>
      </c>
      <c r="M1976" s="20"/>
      <c r="N1976" s="20" t="s">
        <v>42</v>
      </c>
      <c r="O1976" s="20" t="s">
        <v>43</v>
      </c>
      <c r="P1976" s="47">
        <v>0.02</v>
      </c>
      <c r="Q1976" s="48" t="s">
        <v>2580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2581</v>
      </c>
      <c r="F1977" s="20" t="s">
        <v>2581</v>
      </c>
      <c r="G1977" s="20" t="s">
        <v>2581</v>
      </c>
      <c r="H1977" s="20" t="s">
        <v>1999</v>
      </c>
      <c r="I1977" s="20" t="s">
        <v>2000</v>
      </c>
      <c r="J1977" s="20" t="s">
        <v>2001</v>
      </c>
      <c r="K1977" s="20" t="str">
        <f>VLOOKUP(H1977,[1]媒体表!C:T,18,0)</f>
        <v>北京多彩</v>
      </c>
      <c r="L1977" s="20" t="s">
        <v>2581</v>
      </c>
      <c r="M1977" s="20"/>
      <c r="N1977" s="20" t="s">
        <v>42</v>
      </c>
      <c r="O1977" s="20" t="s">
        <v>82</v>
      </c>
      <c r="P1977" s="47">
        <v>0</v>
      </c>
      <c r="Q1977" s="48" t="s">
        <v>2582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1817</v>
      </c>
      <c r="F1978" s="20" t="s">
        <v>1830</v>
      </c>
      <c r="G1978" s="20" t="s">
        <v>1817</v>
      </c>
      <c r="H1978" s="20" t="s">
        <v>1999</v>
      </c>
      <c r="I1978" s="20" t="s">
        <v>2000</v>
      </c>
      <c r="J1978" s="20" t="s">
        <v>2001</v>
      </c>
      <c r="K1978" s="20" t="str">
        <f>VLOOKUP(H1978,[1]媒体表!C:T,18,0)</f>
        <v>北京多彩</v>
      </c>
      <c r="L1978" s="20" t="s">
        <v>1817</v>
      </c>
      <c r="M1978" s="20"/>
      <c r="N1978" s="20" t="s">
        <v>42</v>
      </c>
      <c r="O1978" s="20" t="s">
        <v>43</v>
      </c>
      <c r="P1978" s="47">
        <v>0.02</v>
      </c>
      <c r="Q1978" s="48" t="s">
        <v>2544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2583</v>
      </c>
      <c r="F1979" s="20" t="s">
        <v>2584</v>
      </c>
      <c r="G1979" s="20" t="s">
        <v>2583</v>
      </c>
      <c r="H1979" s="20" t="s">
        <v>1999</v>
      </c>
      <c r="I1979" s="20" t="s">
        <v>2000</v>
      </c>
      <c r="J1979" s="20" t="s">
        <v>2001</v>
      </c>
      <c r="K1979" s="20" t="str">
        <f>VLOOKUP(H1979,[1]媒体表!C:T,18,0)</f>
        <v>北京多彩</v>
      </c>
      <c r="L1979" s="20" t="s">
        <v>2583</v>
      </c>
      <c r="M1979" s="20"/>
      <c r="N1979" s="20" t="s">
        <v>42</v>
      </c>
      <c r="O1979" s="20" t="s">
        <v>82</v>
      </c>
      <c r="P1979" s="47">
        <v>0</v>
      </c>
      <c r="Q1979" s="48" t="s">
        <v>2585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2586</v>
      </c>
      <c r="F1980" s="20" t="s">
        <v>2586</v>
      </c>
      <c r="G1980" s="20" t="s">
        <v>2586</v>
      </c>
      <c r="H1980" s="20" t="s">
        <v>1999</v>
      </c>
      <c r="I1980" s="20" t="s">
        <v>2000</v>
      </c>
      <c r="J1980" s="20" t="s">
        <v>2001</v>
      </c>
      <c r="K1980" s="20" t="str">
        <f>VLOOKUP(H1980,[1]媒体表!C:T,18,0)</f>
        <v>北京多彩</v>
      </c>
      <c r="L1980" s="20" t="s">
        <v>2587</v>
      </c>
      <c r="M1980" s="20"/>
      <c r="N1980" s="20" t="s">
        <v>42</v>
      </c>
      <c r="O1980" s="20" t="s">
        <v>82</v>
      </c>
      <c r="P1980" s="47">
        <v>0</v>
      </c>
      <c r="Q1980" s="48" t="s">
        <v>2588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1999</v>
      </c>
      <c r="I1981" s="20" t="s">
        <v>2000</v>
      </c>
      <c r="J1981" s="20" t="s">
        <v>2001</v>
      </c>
      <c r="K1981" s="20" t="str">
        <f>VLOOKUP(H1981,[1]媒体表!C:T,18,0)</f>
        <v>北京多彩</v>
      </c>
      <c r="L1981" s="20" t="s">
        <v>2589</v>
      </c>
      <c r="M1981" s="47"/>
      <c r="N1981" s="20" t="s">
        <v>59</v>
      </c>
      <c r="O1981" s="20" t="s">
        <v>43</v>
      </c>
      <c r="P1981" s="47">
        <v>0.04</v>
      </c>
      <c r="Q1981" s="48" t="s">
        <v>2590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1999</v>
      </c>
      <c r="I1982" s="20" t="s">
        <v>2000</v>
      </c>
      <c r="J1982" s="20" t="s">
        <v>2001</v>
      </c>
      <c r="K1982" s="20" t="str">
        <f>VLOOKUP(H1982,[1]媒体表!C:T,18,0)</f>
        <v>北京多彩</v>
      </c>
      <c r="L1982" s="20" t="s">
        <v>2589</v>
      </c>
      <c r="M1982" s="47"/>
      <c r="N1982" s="20" t="s">
        <v>59</v>
      </c>
      <c r="O1982" s="20" t="s">
        <v>43</v>
      </c>
      <c r="P1982" s="47">
        <v>0.04</v>
      </c>
      <c r="Q1982" s="48" t="s">
        <v>2591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1999</v>
      </c>
      <c r="I1983" s="20" t="s">
        <v>2000</v>
      </c>
      <c r="J1983" s="20" t="s">
        <v>2001</v>
      </c>
      <c r="K1983" s="20" t="str">
        <f>VLOOKUP(H1983,[1]媒体表!C:T,18,0)</f>
        <v>北京多彩</v>
      </c>
      <c r="L1983" s="20" t="s">
        <v>2589</v>
      </c>
      <c r="M1983" s="47"/>
      <c r="N1983" s="20" t="s">
        <v>59</v>
      </c>
      <c r="O1983" s="20" t="s">
        <v>43</v>
      </c>
      <c r="P1983" s="47">
        <v>0.06</v>
      </c>
      <c r="Q1983" s="48" t="s">
        <v>2590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1999</v>
      </c>
      <c r="I1984" s="20" t="s">
        <v>2000</v>
      </c>
      <c r="J1984" s="20" t="s">
        <v>2001</v>
      </c>
      <c r="K1984" s="20" t="str">
        <f>VLOOKUP(H1984,[1]媒体表!C:T,18,0)</f>
        <v>北京多彩</v>
      </c>
      <c r="L1984" s="20" t="s">
        <v>2589</v>
      </c>
      <c r="M1984" s="47"/>
      <c r="N1984" s="20" t="s">
        <v>59</v>
      </c>
      <c r="O1984" s="20" t="s">
        <v>43</v>
      </c>
      <c r="P1984" s="47">
        <v>0.06</v>
      </c>
      <c r="Q1984" s="48" t="s">
        <v>2591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1999</v>
      </c>
      <c r="I1985" s="20" t="s">
        <v>2000</v>
      </c>
      <c r="J1985" s="20" t="s">
        <v>2001</v>
      </c>
      <c r="K1985" s="20" t="str">
        <f>VLOOKUP(H1985,[1]媒体表!C:T,18,0)</f>
        <v>北京多彩</v>
      </c>
      <c r="L1985" s="20" t="s">
        <v>2589</v>
      </c>
      <c r="M1985" s="47"/>
      <c r="N1985" s="20" t="s">
        <v>59</v>
      </c>
      <c r="O1985" s="20" t="s">
        <v>82</v>
      </c>
      <c r="P1985" s="47">
        <v>0</v>
      </c>
      <c r="Q1985" s="48" t="s">
        <v>2590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1999</v>
      </c>
      <c r="I1986" s="20" t="s">
        <v>2000</v>
      </c>
      <c r="J1986" s="20" t="s">
        <v>2001</v>
      </c>
      <c r="K1986" s="20" t="str">
        <f>VLOOKUP(H1986,[1]媒体表!C:T,18,0)</f>
        <v>北京多彩</v>
      </c>
      <c r="L1986" s="20" t="s">
        <v>2589</v>
      </c>
      <c r="M1986" s="47"/>
      <c r="N1986" s="20" t="s">
        <v>59</v>
      </c>
      <c r="O1986" s="20" t="s">
        <v>82</v>
      </c>
      <c r="P1986" s="47">
        <v>0</v>
      </c>
      <c r="Q1986" s="48" t="s">
        <v>2591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1999</v>
      </c>
      <c r="I1987" s="20" t="s">
        <v>2000</v>
      </c>
      <c r="J1987" s="20" t="s">
        <v>2001</v>
      </c>
      <c r="K1987" s="20" t="str">
        <f>VLOOKUP(H1987,[1]媒体表!C:T,18,0)</f>
        <v>北京多彩</v>
      </c>
      <c r="L1987" s="20" t="s">
        <v>2592</v>
      </c>
      <c r="M1987" s="47"/>
      <c r="N1987" s="20" t="s">
        <v>42</v>
      </c>
      <c r="O1987" s="20" t="s">
        <v>82</v>
      </c>
      <c r="P1987" s="47">
        <v>0</v>
      </c>
      <c r="Q1987" s="48" t="s">
        <v>2593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2594</v>
      </c>
      <c r="F1988" s="20" t="s">
        <v>2594</v>
      </c>
      <c r="G1988" s="20" t="s">
        <v>2594</v>
      </c>
      <c r="H1988" s="20" t="s">
        <v>1999</v>
      </c>
      <c r="I1988" s="20" t="s">
        <v>2000</v>
      </c>
      <c r="J1988" s="20" t="s">
        <v>2001</v>
      </c>
      <c r="K1988" s="20" t="str">
        <f>VLOOKUP(H1988,[1]媒体表!C:T,18,0)</f>
        <v>北京多彩</v>
      </c>
      <c r="L1988" s="20" t="s">
        <v>2595</v>
      </c>
      <c r="M1988" s="20"/>
      <c r="N1988" s="20" t="s">
        <v>42</v>
      </c>
      <c r="O1988" s="20" t="s">
        <v>43</v>
      </c>
      <c r="P1988" s="47">
        <v>0.03</v>
      </c>
      <c r="Q1988" s="48" t="s">
        <v>2596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1999</v>
      </c>
      <c r="I1989" s="20" t="s">
        <v>2000</v>
      </c>
      <c r="J1989" s="20" t="s">
        <v>2001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2597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1999</v>
      </c>
      <c r="I1990" s="20" t="s">
        <v>2000</v>
      </c>
      <c r="J1990" s="20" t="s">
        <v>2001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2597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1999</v>
      </c>
      <c r="I1991" s="20" t="s">
        <v>2000</v>
      </c>
      <c r="J1991" s="20" t="s">
        <v>2001</v>
      </c>
      <c r="K1991" s="20" t="str">
        <f>VLOOKUP(H1991,[1]媒体表!C:T,18,0)</f>
        <v>北京多彩</v>
      </c>
      <c r="L1991" s="20" t="s">
        <v>2598</v>
      </c>
      <c r="M1991" s="20"/>
      <c r="N1991" s="20" t="s">
        <v>42</v>
      </c>
      <c r="O1991" s="20" t="s">
        <v>43</v>
      </c>
      <c r="P1991" s="47">
        <v>0.02</v>
      </c>
      <c r="Q1991" s="48" t="s">
        <v>2599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1999</v>
      </c>
      <c r="I1992" s="20" t="s">
        <v>2000</v>
      </c>
      <c r="J1992" s="20" t="s">
        <v>2001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2600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1999</v>
      </c>
      <c r="I1993" s="20" t="s">
        <v>2000</v>
      </c>
      <c r="J1993" s="20" t="s">
        <v>2001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2600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1999</v>
      </c>
      <c r="I1994" s="20" t="s">
        <v>2000</v>
      </c>
      <c r="J1994" s="20" t="s">
        <v>2001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2600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2601</v>
      </c>
      <c r="F1995" s="20" t="s">
        <v>2601</v>
      </c>
      <c r="G1995" s="20" t="s">
        <v>2601</v>
      </c>
      <c r="H1995" s="20" t="s">
        <v>1999</v>
      </c>
      <c r="I1995" s="20" t="s">
        <v>2000</v>
      </c>
      <c r="J1995" s="20" t="s">
        <v>2001</v>
      </c>
      <c r="K1995" s="20" t="str">
        <f>VLOOKUP(H1995,[1]媒体表!C:T,18,0)</f>
        <v>北京多彩</v>
      </c>
      <c r="L1995" s="20" t="s">
        <v>2592</v>
      </c>
      <c r="M1995" s="47"/>
      <c r="N1995" s="20" t="s">
        <v>59</v>
      </c>
      <c r="O1995" s="20" t="s">
        <v>43</v>
      </c>
      <c r="P1995" s="47">
        <v>0.04</v>
      </c>
      <c r="Q1995" s="48" t="s">
        <v>2602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2601</v>
      </c>
      <c r="F1996" s="20" t="s">
        <v>2601</v>
      </c>
      <c r="G1996" s="20" t="s">
        <v>2601</v>
      </c>
      <c r="H1996" s="20" t="s">
        <v>1999</v>
      </c>
      <c r="I1996" s="20" t="s">
        <v>2000</v>
      </c>
      <c r="J1996" s="20" t="s">
        <v>2001</v>
      </c>
      <c r="K1996" s="20" t="str">
        <f>VLOOKUP(H1996,[1]媒体表!C:T,18,0)</f>
        <v>北京多彩</v>
      </c>
      <c r="L1996" s="20" t="s">
        <v>2592</v>
      </c>
      <c r="M1996" s="20"/>
      <c r="N1996" s="20" t="s">
        <v>42</v>
      </c>
      <c r="O1996" s="20" t="s">
        <v>43</v>
      </c>
      <c r="P1996" s="47">
        <v>0.02</v>
      </c>
      <c r="Q1996" s="48" t="s">
        <v>2593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2601</v>
      </c>
      <c r="F1997" s="20" t="s">
        <v>2601</v>
      </c>
      <c r="G1997" s="20" t="s">
        <v>2601</v>
      </c>
      <c r="H1997" s="20" t="s">
        <v>1999</v>
      </c>
      <c r="I1997" s="20" t="s">
        <v>2000</v>
      </c>
      <c r="J1997" s="20" t="s">
        <v>2001</v>
      </c>
      <c r="K1997" s="20" t="str">
        <f>VLOOKUP(H1997,[1]媒体表!C:T,18,0)</f>
        <v>北京多彩</v>
      </c>
      <c r="L1997" s="20" t="s">
        <v>2601</v>
      </c>
      <c r="M1997" s="20"/>
      <c r="N1997" s="20" t="s">
        <v>42</v>
      </c>
      <c r="O1997" s="20" t="s">
        <v>43</v>
      </c>
      <c r="P1997" s="47">
        <v>0.02</v>
      </c>
      <c r="Q1997" s="48" t="s">
        <v>2603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1999</v>
      </c>
      <c r="I1998" s="20" t="s">
        <v>2000</v>
      </c>
      <c r="J1998" s="20" t="s">
        <v>2001</v>
      </c>
      <c r="K1998" s="20" t="str">
        <f>VLOOKUP(H1998,[1]媒体表!C:T,18,0)</f>
        <v>北京多彩</v>
      </c>
      <c r="L1998" s="20" t="s">
        <v>2604</v>
      </c>
      <c r="M1998" s="20"/>
      <c r="N1998" s="20" t="s">
        <v>42</v>
      </c>
      <c r="O1998" s="20" t="s">
        <v>43</v>
      </c>
      <c r="P1998" s="47">
        <v>0.02</v>
      </c>
      <c r="Q1998" s="48" t="s">
        <v>2605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1999</v>
      </c>
      <c r="I1999" s="20" t="s">
        <v>2000</v>
      </c>
      <c r="J1999" s="20" t="s">
        <v>2001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2606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1999</v>
      </c>
      <c r="I2000" s="20" t="s">
        <v>2000</v>
      </c>
      <c r="J2000" s="20" t="s">
        <v>2001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2606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2607</v>
      </c>
      <c r="F2001" s="20" t="s">
        <v>2607</v>
      </c>
      <c r="G2001" s="20" t="s">
        <v>2607</v>
      </c>
      <c r="H2001" s="20" t="s">
        <v>1999</v>
      </c>
      <c r="I2001" s="20" t="s">
        <v>2000</v>
      </c>
      <c r="J2001" s="20" t="s">
        <v>2001</v>
      </c>
      <c r="K2001" s="20" t="str">
        <f>VLOOKUP(H2001,[1]媒体表!C:T,18,0)</f>
        <v>北京多彩</v>
      </c>
      <c r="L2001" s="20" t="s">
        <v>2607</v>
      </c>
      <c r="M2001" s="20"/>
      <c r="N2001" s="20" t="s">
        <v>59</v>
      </c>
      <c r="O2001" s="20" t="s">
        <v>82</v>
      </c>
      <c r="P2001" s="47">
        <v>0</v>
      </c>
      <c r="Q2001" s="48" t="s">
        <v>2608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2609</v>
      </c>
      <c r="F2002" s="20" t="s">
        <v>2609</v>
      </c>
      <c r="G2002" s="20" t="s">
        <v>2609</v>
      </c>
      <c r="H2002" s="20" t="s">
        <v>1999</v>
      </c>
      <c r="I2002" s="20" t="s">
        <v>2000</v>
      </c>
      <c r="J2002" s="20" t="s">
        <v>2001</v>
      </c>
      <c r="K2002" s="20" t="str">
        <f>VLOOKUP(H2002,[1]媒体表!C:T,18,0)</f>
        <v>北京多彩</v>
      </c>
      <c r="L2002" s="20" t="s">
        <v>2610</v>
      </c>
      <c r="M2002" s="20"/>
      <c r="N2002" s="20" t="s">
        <v>42</v>
      </c>
      <c r="O2002" s="20" t="s">
        <v>82</v>
      </c>
      <c r="P2002" s="47">
        <v>0</v>
      </c>
      <c r="Q2002" s="48" t="s">
        <v>2611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2612</v>
      </c>
      <c r="F2003" s="20" t="s">
        <v>2612</v>
      </c>
      <c r="G2003" s="20" t="s">
        <v>2612</v>
      </c>
      <c r="H2003" s="20" t="s">
        <v>1999</v>
      </c>
      <c r="I2003" s="20" t="s">
        <v>2000</v>
      </c>
      <c r="J2003" s="20" t="s">
        <v>2001</v>
      </c>
      <c r="K2003" s="20" t="str">
        <f>VLOOKUP(H2003,[1]媒体表!C:T,18,0)</f>
        <v>北京多彩</v>
      </c>
      <c r="L2003" s="20" t="s">
        <v>2612</v>
      </c>
      <c r="M2003" s="20"/>
      <c r="N2003" s="20" t="s">
        <v>59</v>
      </c>
      <c r="O2003" s="20" t="s">
        <v>43</v>
      </c>
      <c r="P2003" s="47">
        <v>0.02</v>
      </c>
      <c r="Q2003" s="48" t="s">
        <v>2613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2612</v>
      </c>
      <c r="F2004" s="20" t="s">
        <v>2612</v>
      </c>
      <c r="G2004" s="20" t="s">
        <v>2612</v>
      </c>
      <c r="H2004" s="20" t="s">
        <v>1999</v>
      </c>
      <c r="I2004" s="20" t="s">
        <v>2000</v>
      </c>
      <c r="J2004" s="20" t="s">
        <v>2001</v>
      </c>
      <c r="K2004" s="20" t="str">
        <f>VLOOKUP(H2004,[1]媒体表!C:T,18,0)</f>
        <v>北京多彩</v>
      </c>
      <c r="L2004" s="20" t="s">
        <v>2612</v>
      </c>
      <c r="M2004" s="20"/>
      <c r="N2004" s="20" t="s">
        <v>42</v>
      </c>
      <c r="O2004" s="20" t="s">
        <v>43</v>
      </c>
      <c r="P2004" s="47">
        <v>0.01</v>
      </c>
      <c r="Q2004" s="48" t="s">
        <v>2614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2612</v>
      </c>
      <c r="F2005" s="20" t="s">
        <v>2612</v>
      </c>
      <c r="G2005" s="20" t="s">
        <v>2612</v>
      </c>
      <c r="H2005" s="20" t="s">
        <v>1999</v>
      </c>
      <c r="I2005" s="20" t="s">
        <v>2000</v>
      </c>
      <c r="J2005" s="20" t="s">
        <v>2001</v>
      </c>
      <c r="K2005" s="20" t="str">
        <f>VLOOKUP(H2005,[1]媒体表!C:T,18,0)</f>
        <v>北京多彩</v>
      </c>
      <c r="L2005" s="20" t="s">
        <v>2612</v>
      </c>
      <c r="M2005" s="20"/>
      <c r="N2005" s="20" t="s">
        <v>333</v>
      </c>
      <c r="O2005" s="20" t="s">
        <v>43</v>
      </c>
      <c r="P2005" s="47">
        <v>0.02</v>
      </c>
      <c r="Q2005" s="48" t="s">
        <v>2613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1999</v>
      </c>
      <c r="I2006" s="20" t="s">
        <v>2000</v>
      </c>
      <c r="J2006" s="20" t="s">
        <v>2001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2600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1999</v>
      </c>
      <c r="I2007" s="20" t="s">
        <v>2000</v>
      </c>
      <c r="J2007" s="20" t="s">
        <v>2001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2615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1999</v>
      </c>
      <c r="I2008" s="20" t="s">
        <v>2000</v>
      </c>
      <c r="J2008" s="20" t="s">
        <v>2001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2616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1999</v>
      </c>
      <c r="I2009" s="20" t="s">
        <v>2000</v>
      </c>
      <c r="J2009" s="20" t="s">
        <v>2001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2617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1999</v>
      </c>
      <c r="I2010" s="20" t="s">
        <v>2000</v>
      </c>
      <c r="J2010" s="20" t="s">
        <v>2001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2616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1999</v>
      </c>
      <c r="I2011" s="20" t="s">
        <v>2000</v>
      </c>
      <c r="J2011" s="20" t="s">
        <v>2001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2617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1999</v>
      </c>
      <c r="I2012" s="20" t="s">
        <v>2000</v>
      </c>
      <c r="J2012" s="20" t="s">
        <v>2001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43</v>
      </c>
      <c r="P2012" s="47">
        <v>0.03</v>
      </c>
      <c r="Q2012" s="48" t="s">
        <v>2618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156331.48543689318</v>
      </c>
      <c r="X2012" s="32"/>
      <c r="Y2012" s="32">
        <f t="shared" si="230"/>
        <v>156331.48543689318</v>
      </c>
      <c r="Z2012" s="32">
        <f t="shared" si="231"/>
        <v>4689.9445631068083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1999</v>
      </c>
      <c r="I2013" s="20" t="s">
        <v>2000</v>
      </c>
      <c r="J2013" s="20" t="s">
        <v>2001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2618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2619</v>
      </c>
      <c r="F2014" s="20" t="s">
        <v>2619</v>
      </c>
      <c r="G2014" s="20" t="s">
        <v>2619</v>
      </c>
      <c r="H2014" s="20" t="s">
        <v>1999</v>
      </c>
      <c r="I2014" s="20" t="s">
        <v>2000</v>
      </c>
      <c r="J2014" s="20" t="s">
        <v>2001</v>
      </c>
      <c r="K2014" s="20" t="str">
        <f>VLOOKUP(H2014,[1]媒体表!C:T,18,0)</f>
        <v>北京多彩</v>
      </c>
      <c r="L2014" s="20" t="s">
        <v>1849</v>
      </c>
      <c r="M2014" s="20"/>
      <c r="N2014" s="20" t="s">
        <v>42</v>
      </c>
      <c r="O2014" s="20" t="s">
        <v>82</v>
      </c>
      <c r="P2014" s="47">
        <v>0</v>
      </c>
      <c r="Q2014" s="48" t="s">
        <v>2620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2619</v>
      </c>
      <c r="F2015" s="20" t="s">
        <v>2619</v>
      </c>
      <c r="G2015" s="20" t="s">
        <v>2619</v>
      </c>
      <c r="H2015" s="20" t="s">
        <v>1999</v>
      </c>
      <c r="I2015" s="20" t="s">
        <v>2000</v>
      </c>
      <c r="J2015" s="20" t="s">
        <v>2001</v>
      </c>
      <c r="K2015" s="20" t="str">
        <f>VLOOKUP(H2015,[1]媒体表!C:T,18,0)</f>
        <v>北京多彩</v>
      </c>
      <c r="L2015" s="20" t="s">
        <v>1848</v>
      </c>
      <c r="M2015" s="20"/>
      <c r="N2015" s="20" t="s">
        <v>42</v>
      </c>
      <c r="O2015" s="20" t="s">
        <v>82</v>
      </c>
      <c r="P2015" s="47">
        <v>0</v>
      </c>
      <c r="Q2015" s="48" t="s">
        <v>2621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1999</v>
      </c>
      <c r="I2016" s="20" t="s">
        <v>2000</v>
      </c>
      <c r="J2016" s="20" t="s">
        <v>2001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2622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2623</v>
      </c>
      <c r="F2017" s="20" t="s">
        <v>2623</v>
      </c>
      <c r="G2017" s="20" t="s">
        <v>2623</v>
      </c>
      <c r="H2017" s="20" t="s">
        <v>1999</v>
      </c>
      <c r="I2017" s="20" t="s">
        <v>2000</v>
      </c>
      <c r="J2017" s="20" t="s">
        <v>2001</v>
      </c>
      <c r="K2017" s="20" t="str">
        <f>VLOOKUP(H2017,[1]媒体表!C:T,18,0)</f>
        <v>北京多彩</v>
      </c>
      <c r="L2017" s="20" t="s">
        <v>2624</v>
      </c>
      <c r="M2017" s="20"/>
      <c r="N2017" s="20" t="s">
        <v>42</v>
      </c>
      <c r="O2017" s="20" t="s">
        <v>43</v>
      </c>
      <c r="P2017" s="47">
        <v>0.02</v>
      </c>
      <c r="Q2017" s="48" t="s">
        <v>2625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1999</v>
      </c>
      <c r="I2018" s="20" t="s">
        <v>2000</v>
      </c>
      <c r="J2018" s="20" t="s">
        <v>2001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2626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1999</v>
      </c>
      <c r="I2019" s="20" t="s">
        <v>2000</v>
      </c>
      <c r="J2019" s="20" t="s">
        <v>2001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2627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1999</v>
      </c>
      <c r="I2020" s="20" t="s">
        <v>2000</v>
      </c>
      <c r="J2020" s="20" t="s">
        <v>2001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2627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1999</v>
      </c>
      <c r="I2021" s="20" t="s">
        <v>2000</v>
      </c>
      <c r="J2021" s="20" t="s">
        <v>2001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2628</v>
      </c>
      <c r="F2022" s="20" t="s">
        <v>2628</v>
      </c>
      <c r="G2022" s="20" t="s">
        <v>2628</v>
      </c>
      <c r="H2022" s="20" t="s">
        <v>1999</v>
      </c>
      <c r="I2022" s="20" t="s">
        <v>2000</v>
      </c>
      <c r="J2022" s="20" t="s">
        <v>2001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2629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1848</v>
      </c>
      <c r="F2023" s="20" t="s">
        <v>1848</v>
      </c>
      <c r="G2023" s="20" t="s">
        <v>1848</v>
      </c>
      <c r="H2023" s="20" t="s">
        <v>1999</v>
      </c>
      <c r="I2023" s="20" t="s">
        <v>2000</v>
      </c>
      <c r="J2023" s="20" t="s">
        <v>2001</v>
      </c>
      <c r="K2023" s="20" t="str">
        <f>VLOOKUP(H2023,[1]媒体表!C:T,18,0)</f>
        <v>北京多彩</v>
      </c>
      <c r="L2023" s="20" t="s">
        <v>1849</v>
      </c>
      <c r="M2023" s="20"/>
      <c r="N2023" s="20" t="s">
        <v>42</v>
      </c>
      <c r="O2023" s="20" t="s">
        <v>82</v>
      </c>
      <c r="P2023" s="47">
        <v>0</v>
      </c>
      <c r="Q2023" s="48" t="s">
        <v>2620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2630</v>
      </c>
      <c r="F2024" s="20" t="s">
        <v>2630</v>
      </c>
      <c r="G2024" s="20" t="s">
        <v>2630</v>
      </c>
      <c r="H2024" s="20" t="s">
        <v>1999</v>
      </c>
      <c r="I2024" s="20" t="s">
        <v>2000</v>
      </c>
      <c r="J2024" s="20" t="s">
        <v>2001</v>
      </c>
      <c r="K2024" s="20" t="str">
        <f>VLOOKUP(H2024,[1]媒体表!C:T,18,0)</f>
        <v>北京多彩</v>
      </c>
      <c r="L2024" s="20" t="s">
        <v>2630</v>
      </c>
      <c r="M2024" s="20"/>
      <c r="N2024" s="20" t="s">
        <v>59</v>
      </c>
      <c r="O2024" s="20" t="s">
        <v>82</v>
      </c>
      <c r="P2024" s="47">
        <v>0</v>
      </c>
      <c r="Q2024" s="48" t="s">
        <v>2631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2630</v>
      </c>
      <c r="F2025" s="20" t="s">
        <v>2630</v>
      </c>
      <c r="G2025" s="20" t="s">
        <v>2630</v>
      </c>
      <c r="H2025" s="20" t="s">
        <v>1999</v>
      </c>
      <c r="I2025" s="20" t="s">
        <v>2000</v>
      </c>
      <c r="J2025" s="20" t="s">
        <v>2001</v>
      </c>
      <c r="K2025" s="20" t="str">
        <f>VLOOKUP(H2025,[1]媒体表!C:T,18,0)</f>
        <v>北京多彩</v>
      </c>
      <c r="L2025" s="20" t="s">
        <v>2632</v>
      </c>
      <c r="M2025" s="20"/>
      <c r="N2025" s="20" t="s">
        <v>42</v>
      </c>
      <c r="O2025" s="20" t="s">
        <v>82</v>
      </c>
      <c r="P2025" s="47">
        <v>0</v>
      </c>
      <c r="Q2025" s="48" t="s">
        <v>2633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1999</v>
      </c>
      <c r="I2026" s="20" t="s">
        <v>2000</v>
      </c>
      <c r="J2026" s="20" t="s">
        <v>2001</v>
      </c>
      <c r="K2026" s="20" t="str">
        <f>VLOOKUP(H2026,[1]媒体表!C:T,18,0)</f>
        <v>北京多彩</v>
      </c>
      <c r="L2026" s="20" t="s">
        <v>2634</v>
      </c>
      <c r="M2026" s="20"/>
      <c r="N2026" s="20" t="s">
        <v>59</v>
      </c>
      <c r="O2026" s="20" t="s">
        <v>43</v>
      </c>
      <c r="P2026" s="47">
        <v>0.06</v>
      </c>
      <c r="Q2026" s="48" t="s">
        <v>2635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2636</v>
      </c>
      <c r="F2027" s="20" t="s">
        <v>2636</v>
      </c>
      <c r="G2027" s="20" t="s">
        <v>2636</v>
      </c>
      <c r="H2027" s="20" t="s">
        <v>1999</v>
      </c>
      <c r="I2027" s="20" t="s">
        <v>2000</v>
      </c>
      <c r="J2027" s="20" t="s">
        <v>2001</v>
      </c>
      <c r="K2027" s="20" t="str">
        <f>VLOOKUP(H2027,[1]媒体表!C:T,18,0)</f>
        <v>北京多彩</v>
      </c>
      <c r="L2027" s="20" t="s">
        <v>2636</v>
      </c>
      <c r="M2027" s="20"/>
      <c r="N2027" s="20" t="s">
        <v>59</v>
      </c>
      <c r="O2027" s="20" t="s">
        <v>43</v>
      </c>
      <c r="P2027" s="47">
        <v>0.01</v>
      </c>
      <c r="Q2027" s="48" t="s">
        <v>2637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2636</v>
      </c>
      <c r="F2028" s="20" t="s">
        <v>2636</v>
      </c>
      <c r="G2028" s="20" t="s">
        <v>2636</v>
      </c>
      <c r="H2028" s="20" t="s">
        <v>1999</v>
      </c>
      <c r="I2028" s="20" t="s">
        <v>2000</v>
      </c>
      <c r="J2028" s="20" t="s">
        <v>2001</v>
      </c>
      <c r="K2028" s="20" t="str">
        <f>VLOOKUP(H2028,[1]媒体表!C:T,18,0)</f>
        <v>北京多彩</v>
      </c>
      <c r="L2028" s="20" t="s">
        <v>2636</v>
      </c>
      <c r="M2028" s="20"/>
      <c r="N2028" s="20" t="s">
        <v>59</v>
      </c>
      <c r="O2028" s="20" t="s">
        <v>43</v>
      </c>
      <c r="P2028" s="47">
        <v>0.06</v>
      </c>
      <c r="Q2028" s="48" t="s">
        <v>2637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2636</v>
      </c>
      <c r="F2029" s="20" t="s">
        <v>2636</v>
      </c>
      <c r="G2029" s="20" t="s">
        <v>2636</v>
      </c>
      <c r="H2029" s="20" t="s">
        <v>1999</v>
      </c>
      <c r="I2029" s="20" t="s">
        <v>2000</v>
      </c>
      <c r="J2029" s="20" t="s">
        <v>2001</v>
      </c>
      <c r="K2029" s="20" t="str">
        <f>VLOOKUP(H2029,[1]媒体表!C:T,18,0)</f>
        <v>北京多彩</v>
      </c>
      <c r="L2029" s="20" t="s">
        <v>2636</v>
      </c>
      <c r="M2029" s="20"/>
      <c r="N2029" s="20" t="s">
        <v>59</v>
      </c>
      <c r="O2029" s="20" t="s">
        <v>82</v>
      </c>
      <c r="P2029" s="47">
        <v>0</v>
      </c>
      <c r="Q2029" s="48" t="s">
        <v>2637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2636</v>
      </c>
      <c r="F2030" s="20" t="s">
        <v>2636</v>
      </c>
      <c r="G2030" s="20" t="s">
        <v>2636</v>
      </c>
      <c r="H2030" s="20" t="s">
        <v>1999</v>
      </c>
      <c r="I2030" s="20" t="s">
        <v>2000</v>
      </c>
      <c r="J2030" s="20" t="s">
        <v>2001</v>
      </c>
      <c r="K2030" s="20" t="str">
        <f>VLOOKUP(H2030,[1]媒体表!C:T,18,0)</f>
        <v>北京多彩</v>
      </c>
      <c r="L2030" s="20" t="s">
        <v>2636</v>
      </c>
      <c r="M2030" s="20"/>
      <c r="N2030" s="20" t="s">
        <v>59</v>
      </c>
      <c r="O2030" s="20" t="s">
        <v>82</v>
      </c>
      <c r="P2030" s="47">
        <v>0.01</v>
      </c>
      <c r="Q2030" s="48" t="s">
        <v>2638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2636</v>
      </c>
      <c r="F2031" s="20" t="s">
        <v>2636</v>
      </c>
      <c r="G2031" s="20" t="s">
        <v>2636</v>
      </c>
      <c r="H2031" s="20" t="s">
        <v>1999</v>
      </c>
      <c r="I2031" s="20" t="s">
        <v>2000</v>
      </c>
      <c r="J2031" s="20" t="s">
        <v>2001</v>
      </c>
      <c r="K2031" s="20" t="str">
        <f>VLOOKUP(H2031,[1]媒体表!C:T,18,0)</f>
        <v>北京多彩</v>
      </c>
      <c r="L2031" s="20" t="s">
        <v>2636</v>
      </c>
      <c r="M2031" s="20"/>
      <c r="N2031" s="20" t="s">
        <v>42</v>
      </c>
      <c r="O2031" s="20" t="s">
        <v>82</v>
      </c>
      <c r="P2031" s="47">
        <v>0</v>
      </c>
      <c r="Q2031" s="48" t="s">
        <v>2638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2636</v>
      </c>
      <c r="F2032" s="20" t="s">
        <v>2636</v>
      </c>
      <c r="G2032" s="20" t="s">
        <v>2636</v>
      </c>
      <c r="H2032" s="20" t="s">
        <v>1999</v>
      </c>
      <c r="I2032" s="20" t="s">
        <v>2000</v>
      </c>
      <c r="J2032" s="20" t="s">
        <v>2001</v>
      </c>
      <c r="K2032" s="20" t="str">
        <f>VLOOKUP(H2032,[1]媒体表!C:T,18,0)</f>
        <v>北京多彩</v>
      </c>
      <c r="L2032" s="20" t="s">
        <v>2636</v>
      </c>
      <c r="M2032" s="20"/>
      <c r="N2032" s="20" t="s">
        <v>333</v>
      </c>
      <c r="O2032" s="20" t="s">
        <v>43</v>
      </c>
      <c r="P2032" s="47">
        <v>0.06</v>
      </c>
      <c r="Q2032" s="48" t="s">
        <v>2637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1999</v>
      </c>
      <c r="I2033" s="20" t="s">
        <v>2000</v>
      </c>
      <c r="J2033" s="20" t="s">
        <v>2001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2639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1999</v>
      </c>
      <c r="I2034" s="20" t="s">
        <v>2000</v>
      </c>
      <c r="J2034" s="20" t="s">
        <v>2001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2640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1999</v>
      </c>
      <c r="I2035" s="20" t="s">
        <v>2000</v>
      </c>
      <c r="J2035" s="20" t="s">
        <v>2001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2641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1999</v>
      </c>
      <c r="I2036" s="20" t="s">
        <v>2000</v>
      </c>
      <c r="J2036" s="20" t="s">
        <v>2001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2641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1999</v>
      </c>
      <c r="I2037" s="20" t="s">
        <v>2000</v>
      </c>
      <c r="J2037" s="20" t="s">
        <v>2001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2641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1999</v>
      </c>
      <c r="I2038" s="20" t="s">
        <v>2000</v>
      </c>
      <c r="J2038" s="20" t="s">
        <v>2001</v>
      </c>
      <c r="K2038" s="20" t="str">
        <f>VLOOKUP(H2038,[1]媒体表!C:T,18,0)</f>
        <v>北京多彩</v>
      </c>
      <c r="L2038" s="20" t="s">
        <v>2642</v>
      </c>
      <c r="M2038" s="20"/>
      <c r="N2038" s="20" t="s">
        <v>42</v>
      </c>
      <c r="O2038" s="20" t="s">
        <v>82</v>
      </c>
      <c r="P2038" s="47">
        <v>0</v>
      </c>
      <c r="Q2038" s="48" t="s">
        <v>2643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1999</v>
      </c>
      <c r="I2039" s="20" t="s">
        <v>2000</v>
      </c>
      <c r="J2039" s="20" t="s">
        <v>2001</v>
      </c>
      <c r="K2039" s="20" t="str">
        <f>VLOOKUP(H2039,[1]媒体表!C:T,18,0)</f>
        <v>北京多彩</v>
      </c>
      <c r="L2039" s="20" t="s">
        <v>2644</v>
      </c>
      <c r="M2039" s="20"/>
      <c r="N2039" s="20" t="s">
        <v>42</v>
      </c>
      <c r="O2039" s="20" t="s">
        <v>43</v>
      </c>
      <c r="P2039" s="47">
        <v>0.02</v>
      </c>
      <c r="Q2039" s="48" t="s">
        <v>2645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1999</v>
      </c>
      <c r="I2040" s="20" t="s">
        <v>2000</v>
      </c>
      <c r="J2040" s="20" t="s">
        <v>2001</v>
      </c>
      <c r="K2040" s="20" t="str">
        <f>VLOOKUP(H2040,[1]媒体表!C:T,18,0)</f>
        <v>北京多彩</v>
      </c>
      <c r="L2040" s="20" t="s">
        <v>2646</v>
      </c>
      <c r="M2040" s="20"/>
      <c r="N2040" s="20" t="s">
        <v>42</v>
      </c>
      <c r="O2040" s="20" t="s">
        <v>43</v>
      </c>
      <c r="P2040" s="47">
        <v>0.02</v>
      </c>
      <c r="Q2040" s="48" t="s">
        <v>2647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1999</v>
      </c>
      <c r="I2041" s="20" t="s">
        <v>2000</v>
      </c>
      <c r="J2041" s="20" t="s">
        <v>2001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2639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1999</v>
      </c>
      <c r="I2042" s="20" t="s">
        <v>2000</v>
      </c>
      <c r="J2042" s="20" t="s">
        <v>2001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2640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2648</v>
      </c>
      <c r="F2043" s="20" t="s">
        <v>2648</v>
      </c>
      <c r="G2043" s="20" t="s">
        <v>2648</v>
      </c>
      <c r="H2043" s="20" t="s">
        <v>1999</v>
      </c>
      <c r="I2043" s="20" t="s">
        <v>2000</v>
      </c>
      <c r="J2043" s="20" t="s">
        <v>2001</v>
      </c>
      <c r="K2043" s="20" t="str">
        <f>VLOOKUP(H2043,[1]媒体表!C:T,18,0)</f>
        <v>北京多彩</v>
      </c>
      <c r="L2043" s="20" t="s">
        <v>2648</v>
      </c>
      <c r="M2043" s="20"/>
      <c r="N2043" s="20" t="s">
        <v>42</v>
      </c>
      <c r="O2043" s="20" t="s">
        <v>43</v>
      </c>
      <c r="P2043" s="47">
        <v>0.02</v>
      </c>
      <c r="Q2043" s="48" t="s">
        <v>2649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2648</v>
      </c>
      <c r="F2044" s="20" t="s">
        <v>2648</v>
      </c>
      <c r="G2044" s="20" t="s">
        <v>2648</v>
      </c>
      <c r="H2044" s="20" t="s">
        <v>1999</v>
      </c>
      <c r="I2044" s="20" t="s">
        <v>2000</v>
      </c>
      <c r="J2044" s="20" t="s">
        <v>2001</v>
      </c>
      <c r="K2044" s="20" t="str">
        <f>VLOOKUP(H2044,[1]媒体表!C:T,18,0)</f>
        <v>北京多彩</v>
      </c>
      <c r="L2044" s="20" t="s">
        <v>2648</v>
      </c>
      <c r="M2044" s="20"/>
      <c r="N2044" s="20" t="s">
        <v>42</v>
      </c>
      <c r="O2044" s="20" t="s">
        <v>43</v>
      </c>
      <c r="P2044" s="47">
        <v>0.03</v>
      </c>
      <c r="Q2044" s="48" t="s">
        <v>2649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1999</v>
      </c>
      <c r="I2045" s="20" t="s">
        <v>2000</v>
      </c>
      <c r="J2045" s="20" t="s">
        <v>2001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2650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1999</v>
      </c>
      <c r="I2046" s="20" t="s">
        <v>2000</v>
      </c>
      <c r="J2046" s="20" t="s">
        <v>2001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2651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1999</v>
      </c>
      <c r="I2047" s="20" t="s">
        <v>2000</v>
      </c>
      <c r="J2047" s="20" t="s">
        <v>2001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2652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2653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1999</v>
      </c>
      <c r="I2048" s="20" t="s">
        <v>2000</v>
      </c>
      <c r="J2048" s="20" t="s">
        <v>2001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2652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2653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1999</v>
      </c>
      <c r="I2049" s="20" t="s">
        <v>2000</v>
      </c>
      <c r="J2049" s="20" t="s">
        <v>2001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2654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1999</v>
      </c>
      <c r="I2050" s="20" t="s">
        <v>2000</v>
      </c>
      <c r="J2050" s="20" t="s">
        <v>2001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2654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1999</v>
      </c>
      <c r="I2051" s="20" t="s">
        <v>2000</v>
      </c>
      <c r="J2051" s="20" t="s">
        <v>2001</v>
      </c>
      <c r="K2051" s="20" t="str">
        <f>VLOOKUP(H2051,[1]媒体表!C:T,18,0)</f>
        <v>北京多彩</v>
      </c>
      <c r="L2051" s="20" t="s">
        <v>2655</v>
      </c>
      <c r="M2051" s="20"/>
      <c r="N2051" s="20" t="s">
        <v>42</v>
      </c>
      <c r="O2051" s="20" t="s">
        <v>43</v>
      </c>
      <c r="P2051" s="47">
        <v>0.02</v>
      </c>
      <c r="Q2051" s="48" t="s">
        <v>2656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1999</v>
      </c>
      <c r="I2052" s="20" t="s">
        <v>2000</v>
      </c>
      <c r="J2052" s="20" t="s">
        <v>2001</v>
      </c>
      <c r="K2052" s="20" t="str">
        <f>VLOOKUP(H2052,[1]媒体表!C:T,18,0)</f>
        <v>北京多彩</v>
      </c>
      <c r="L2052" s="20" t="s">
        <v>2657</v>
      </c>
      <c r="M2052" s="20"/>
      <c r="N2052" s="20" t="s">
        <v>42</v>
      </c>
      <c r="O2052" s="20" t="s">
        <v>43</v>
      </c>
      <c r="P2052" s="47">
        <v>0.02</v>
      </c>
      <c r="Q2052" s="48" t="s">
        <v>2658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1999</v>
      </c>
      <c r="I2053" s="20" t="s">
        <v>2000</v>
      </c>
      <c r="J2053" s="20" t="s">
        <v>2001</v>
      </c>
      <c r="K2053" s="20" t="str">
        <f>VLOOKUP(H2053,[1]媒体表!C:T,18,0)</f>
        <v>北京多彩</v>
      </c>
      <c r="L2053" s="20" t="s">
        <v>2657</v>
      </c>
      <c r="M2053" s="20"/>
      <c r="N2053" s="20" t="s">
        <v>42</v>
      </c>
      <c r="O2053" s="20" t="s">
        <v>82</v>
      </c>
      <c r="P2053" s="47">
        <v>0</v>
      </c>
      <c r="Q2053" s="48" t="s">
        <v>2658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2659</v>
      </c>
      <c r="F2054" s="20" t="s">
        <v>2660</v>
      </c>
      <c r="G2054" s="20" t="s">
        <v>2659</v>
      </c>
      <c r="H2054" s="20" t="s">
        <v>1999</v>
      </c>
      <c r="I2054" s="20" t="s">
        <v>2000</v>
      </c>
      <c r="J2054" s="20" t="s">
        <v>2001</v>
      </c>
      <c r="K2054" s="20" t="str">
        <f>VLOOKUP(H2054,[1]媒体表!C:T,18,0)</f>
        <v>北京多彩</v>
      </c>
      <c r="L2054" s="20" t="s">
        <v>2661</v>
      </c>
      <c r="M2054" s="20"/>
      <c r="N2054" s="20" t="s">
        <v>59</v>
      </c>
      <c r="O2054" s="20" t="s">
        <v>43</v>
      </c>
      <c r="P2054" s="47">
        <v>0.04</v>
      </c>
      <c r="Q2054" s="48" t="s">
        <v>2662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2659</v>
      </c>
      <c r="F2055" s="20" t="s">
        <v>2660</v>
      </c>
      <c r="G2055" s="20" t="s">
        <v>2659</v>
      </c>
      <c r="H2055" s="20" t="s">
        <v>1999</v>
      </c>
      <c r="I2055" s="20" t="s">
        <v>2000</v>
      </c>
      <c r="J2055" s="20" t="s">
        <v>2001</v>
      </c>
      <c r="K2055" s="20" t="str">
        <f>VLOOKUP(H2055,[1]媒体表!C:T,18,0)</f>
        <v>北京多彩</v>
      </c>
      <c r="L2055" s="20" t="s">
        <v>2661</v>
      </c>
      <c r="M2055" s="20"/>
      <c r="N2055" s="20" t="s">
        <v>42</v>
      </c>
      <c r="O2055" s="20" t="s">
        <v>43</v>
      </c>
      <c r="P2055" s="47">
        <v>0.02</v>
      </c>
      <c r="Q2055" s="48" t="s">
        <v>2663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2664</v>
      </c>
      <c r="F2056" s="20" t="s">
        <v>2664</v>
      </c>
      <c r="G2056" s="20" t="s">
        <v>2664</v>
      </c>
      <c r="H2056" s="20" t="s">
        <v>1999</v>
      </c>
      <c r="I2056" s="20" t="s">
        <v>2000</v>
      </c>
      <c r="J2056" s="20" t="s">
        <v>2001</v>
      </c>
      <c r="K2056" s="20" t="str">
        <f>VLOOKUP(H2056,[1]媒体表!C:T,18,0)</f>
        <v>北京多彩</v>
      </c>
      <c r="L2056" s="20" t="s">
        <v>2664</v>
      </c>
      <c r="M2056" s="20"/>
      <c r="N2056" s="20" t="s">
        <v>42</v>
      </c>
      <c r="O2056" s="20" t="s">
        <v>82</v>
      </c>
      <c r="P2056" s="47">
        <v>0</v>
      </c>
      <c r="Q2056" s="48" t="s">
        <v>2665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2664</v>
      </c>
      <c r="F2057" s="20" t="s">
        <v>2664</v>
      </c>
      <c r="G2057" s="20" t="s">
        <v>2664</v>
      </c>
      <c r="H2057" s="20" t="s">
        <v>1999</v>
      </c>
      <c r="I2057" s="20" t="s">
        <v>2000</v>
      </c>
      <c r="J2057" s="20" t="s">
        <v>2001</v>
      </c>
      <c r="K2057" s="20" t="str">
        <f>VLOOKUP(H2057,[1]媒体表!C:T,18,0)</f>
        <v>北京多彩</v>
      </c>
      <c r="L2057" s="20" t="s">
        <v>2664</v>
      </c>
      <c r="M2057" s="20"/>
      <c r="N2057" s="20" t="s">
        <v>333</v>
      </c>
      <c r="O2057" s="20" t="s">
        <v>82</v>
      </c>
      <c r="P2057" s="47">
        <v>0</v>
      </c>
      <c r="Q2057" s="48" t="s">
        <v>2665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2666</v>
      </c>
      <c r="F2058" s="20" t="s">
        <v>2666</v>
      </c>
      <c r="G2058" s="20" t="s">
        <v>2666</v>
      </c>
      <c r="H2058" s="20" t="s">
        <v>1999</v>
      </c>
      <c r="I2058" s="20" t="s">
        <v>2000</v>
      </c>
      <c r="J2058" s="20" t="s">
        <v>2001</v>
      </c>
      <c r="K2058" s="20" t="str">
        <f>VLOOKUP(H2058,[1]媒体表!C:T,18,0)</f>
        <v>北京多彩</v>
      </c>
      <c r="L2058" s="20" t="s">
        <v>2667</v>
      </c>
      <c r="M2058" s="20"/>
      <c r="N2058" s="20" t="s">
        <v>42</v>
      </c>
      <c r="O2058" s="20" t="s">
        <v>43</v>
      </c>
      <c r="P2058" s="47">
        <v>0.03</v>
      </c>
      <c r="Q2058" s="48" t="s">
        <v>2668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2669</v>
      </c>
      <c r="F2059" s="20" t="s">
        <v>2669</v>
      </c>
      <c r="G2059" s="20" t="s">
        <v>2669</v>
      </c>
      <c r="H2059" s="20" t="s">
        <v>1999</v>
      </c>
      <c r="I2059" s="20" t="s">
        <v>2000</v>
      </c>
      <c r="J2059" s="20" t="s">
        <v>2001</v>
      </c>
      <c r="K2059" s="20" t="str">
        <f>VLOOKUP(H2059,[1]媒体表!C:T,18,0)</f>
        <v>北京多彩</v>
      </c>
      <c r="L2059" s="20" t="s">
        <v>2664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1863</v>
      </c>
      <c r="F2060" s="20" t="s">
        <v>1863</v>
      </c>
      <c r="G2060" s="20" t="s">
        <v>1863</v>
      </c>
      <c r="H2060" s="20" t="s">
        <v>1999</v>
      </c>
      <c r="I2060" s="20" t="s">
        <v>2000</v>
      </c>
      <c r="J2060" s="20" t="s">
        <v>2001</v>
      </c>
      <c r="K2060" s="20" t="str">
        <f>VLOOKUP(H2060,[1]媒体表!C:T,18,0)</f>
        <v>北京多彩</v>
      </c>
      <c r="L2060" s="20" t="s">
        <v>1863</v>
      </c>
      <c r="M2060" s="20"/>
      <c r="N2060" s="20" t="s">
        <v>59</v>
      </c>
      <c r="O2060" s="20" t="s">
        <v>43</v>
      </c>
      <c r="P2060" s="47">
        <v>0.08</v>
      </c>
      <c r="Q2060" s="48" t="s">
        <v>2670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1863</v>
      </c>
      <c r="F2061" s="20" t="s">
        <v>1863</v>
      </c>
      <c r="G2061" s="20" t="s">
        <v>1863</v>
      </c>
      <c r="H2061" s="20" t="s">
        <v>1999</v>
      </c>
      <c r="I2061" s="20" t="s">
        <v>2000</v>
      </c>
      <c r="J2061" s="20" t="s">
        <v>2001</v>
      </c>
      <c r="K2061" s="20" t="str">
        <f>VLOOKUP(H2061,[1]媒体表!C:T,18,0)</f>
        <v>北京多彩</v>
      </c>
      <c r="L2061" s="20" t="s">
        <v>1863</v>
      </c>
      <c r="M2061" s="20"/>
      <c r="N2061" s="20" t="s">
        <v>42</v>
      </c>
      <c r="O2061" s="20" t="s">
        <v>43</v>
      </c>
      <c r="P2061" s="47">
        <v>0.02</v>
      </c>
      <c r="Q2061" s="48" t="s">
        <v>2671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1999</v>
      </c>
      <c r="I2062" s="20" t="s">
        <v>2000</v>
      </c>
      <c r="J2062" s="20" t="s">
        <v>2001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2672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1999</v>
      </c>
      <c r="I2063" s="20" t="s">
        <v>2000</v>
      </c>
      <c r="J2063" s="20" t="s">
        <v>2001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2672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2673</v>
      </c>
      <c r="F2064" s="20" t="s">
        <v>2673</v>
      </c>
      <c r="G2064" s="20" t="s">
        <v>2673</v>
      </c>
      <c r="H2064" s="20" t="s">
        <v>1999</v>
      </c>
      <c r="I2064" s="20" t="s">
        <v>2000</v>
      </c>
      <c r="J2064" s="20" t="s">
        <v>2001</v>
      </c>
      <c r="K2064" s="20" t="str">
        <f>VLOOKUP(H2064,[1]媒体表!C:T,18,0)</f>
        <v>北京多彩</v>
      </c>
      <c r="L2064" s="20" t="s">
        <v>2673</v>
      </c>
      <c r="M2064" s="20"/>
      <c r="N2064" s="20" t="s">
        <v>42</v>
      </c>
      <c r="O2064" s="20" t="s">
        <v>43</v>
      </c>
      <c r="P2064" s="47">
        <v>0.03</v>
      </c>
      <c r="Q2064" s="48" t="s">
        <v>2674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1696</v>
      </c>
      <c r="F2065" s="20" t="s">
        <v>2675</v>
      </c>
      <c r="G2065" s="20" t="s">
        <v>1696</v>
      </c>
      <c r="H2065" s="20" t="s">
        <v>1999</v>
      </c>
      <c r="I2065" s="20" t="s">
        <v>2000</v>
      </c>
      <c r="J2065" s="20" t="s">
        <v>2001</v>
      </c>
      <c r="K2065" s="20" t="str">
        <f>VLOOKUP(H2065,[1]媒体表!C:T,18,0)</f>
        <v>北京多彩</v>
      </c>
      <c r="L2065" s="20" t="s">
        <v>1697</v>
      </c>
      <c r="M2065" s="20"/>
      <c r="N2065" s="20" t="s">
        <v>42</v>
      </c>
      <c r="O2065" s="20" t="s">
        <v>43</v>
      </c>
      <c r="P2065" s="47">
        <v>0.03</v>
      </c>
      <c r="Q2065" s="48" t="s">
        <v>2676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1696</v>
      </c>
      <c r="F2066" s="20" t="s">
        <v>2675</v>
      </c>
      <c r="G2066" s="20" t="s">
        <v>1696</v>
      </c>
      <c r="H2066" s="20" t="s">
        <v>1999</v>
      </c>
      <c r="I2066" s="20" t="s">
        <v>2000</v>
      </c>
      <c r="J2066" s="20" t="s">
        <v>2001</v>
      </c>
      <c r="K2066" s="20" t="str">
        <f>VLOOKUP(H2066,[1]媒体表!C:T,18,0)</f>
        <v>北京多彩</v>
      </c>
      <c r="L2066" s="20" t="s">
        <v>1697</v>
      </c>
      <c r="M2066" s="20"/>
      <c r="N2066" s="20" t="s">
        <v>42</v>
      </c>
      <c r="O2066" s="20" t="s">
        <v>82</v>
      </c>
      <c r="P2066" s="47">
        <v>0</v>
      </c>
      <c r="Q2066" s="48" t="s">
        <v>2676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2677</v>
      </c>
      <c r="F2067" s="20" t="s">
        <v>2677</v>
      </c>
      <c r="G2067" s="20" t="s">
        <v>2677</v>
      </c>
      <c r="H2067" s="20" t="s">
        <v>1999</v>
      </c>
      <c r="I2067" s="20" t="s">
        <v>2000</v>
      </c>
      <c r="J2067" s="20" t="s">
        <v>2001</v>
      </c>
      <c r="K2067" s="20" t="str">
        <f>VLOOKUP(H2067,[1]媒体表!C:T,18,0)</f>
        <v>北京多彩</v>
      </c>
      <c r="L2067" s="20" t="s">
        <v>2677</v>
      </c>
      <c r="M2067" s="20"/>
      <c r="N2067" s="20" t="s">
        <v>42</v>
      </c>
      <c r="O2067" s="20" t="s">
        <v>43</v>
      </c>
      <c r="P2067" s="47">
        <v>0.01</v>
      </c>
      <c r="Q2067" s="48" t="s">
        <v>2678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2679</v>
      </c>
      <c r="F2068" s="20" t="s">
        <v>2679</v>
      </c>
      <c r="G2068" s="20" t="s">
        <v>2679</v>
      </c>
      <c r="H2068" s="20" t="s">
        <v>1999</v>
      </c>
      <c r="I2068" s="20" t="s">
        <v>2000</v>
      </c>
      <c r="J2068" s="20" t="s">
        <v>2001</v>
      </c>
      <c r="K2068" s="20" t="str">
        <f>VLOOKUP(H2068,[1]媒体表!C:T,18,0)</f>
        <v>北京多彩</v>
      </c>
      <c r="L2068" s="20" t="s">
        <v>2680</v>
      </c>
      <c r="M2068" s="20"/>
      <c r="N2068" s="20" t="s">
        <v>42</v>
      </c>
      <c r="O2068" s="20" t="s">
        <v>43</v>
      </c>
      <c r="P2068" s="47">
        <v>0.04</v>
      </c>
      <c r="Q2068" s="48" t="s">
        <v>2681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2682</v>
      </c>
      <c r="F2069" s="20" t="s">
        <v>2682</v>
      </c>
      <c r="G2069" s="20" t="s">
        <v>2682</v>
      </c>
      <c r="H2069" s="20" t="s">
        <v>1999</v>
      </c>
      <c r="I2069" s="20" t="s">
        <v>2000</v>
      </c>
      <c r="J2069" s="20" t="s">
        <v>2001</v>
      </c>
      <c r="K2069" s="20" t="str">
        <f>VLOOKUP(H2069,[1]媒体表!C:T,18,0)</f>
        <v>北京多彩</v>
      </c>
      <c r="L2069" s="20" t="s">
        <v>2680</v>
      </c>
      <c r="M2069" s="20"/>
      <c r="N2069" s="20" t="s">
        <v>59</v>
      </c>
      <c r="O2069" s="20" t="s">
        <v>43</v>
      </c>
      <c r="P2069" s="47">
        <v>0.06</v>
      </c>
      <c r="Q2069" s="48" t="s">
        <v>2683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2682</v>
      </c>
      <c r="F2070" s="20" t="s">
        <v>2682</v>
      </c>
      <c r="G2070" s="20" t="s">
        <v>2682</v>
      </c>
      <c r="H2070" s="20" t="s">
        <v>1999</v>
      </c>
      <c r="I2070" s="20" t="s">
        <v>2000</v>
      </c>
      <c r="J2070" s="20" t="s">
        <v>2001</v>
      </c>
      <c r="K2070" s="20" t="str">
        <f>VLOOKUP(H2070,[1]媒体表!C:T,18,0)</f>
        <v>北京多彩</v>
      </c>
      <c r="L2070" s="20" t="s">
        <v>2680</v>
      </c>
      <c r="M2070" s="20"/>
      <c r="N2070" s="20" t="s">
        <v>42</v>
      </c>
      <c r="O2070" s="20" t="s">
        <v>43</v>
      </c>
      <c r="P2070" s="47">
        <v>0.02</v>
      </c>
      <c r="Q2070" s="48" t="s">
        <v>2683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2682</v>
      </c>
      <c r="F2071" s="20" t="s">
        <v>2682</v>
      </c>
      <c r="G2071" s="20" t="s">
        <v>2682</v>
      </c>
      <c r="H2071" s="20" t="s">
        <v>1999</v>
      </c>
      <c r="I2071" s="20" t="s">
        <v>2000</v>
      </c>
      <c r="J2071" s="20" t="s">
        <v>2001</v>
      </c>
      <c r="K2071" s="20" t="str">
        <f>VLOOKUP(H2071,[1]媒体表!C:T,18,0)</f>
        <v>北京多彩</v>
      </c>
      <c r="L2071" s="20" t="s">
        <v>2680</v>
      </c>
      <c r="M2071" s="20"/>
      <c r="N2071" s="20" t="s">
        <v>42</v>
      </c>
      <c r="O2071" s="20" t="s">
        <v>43</v>
      </c>
      <c r="P2071" s="47">
        <v>0.04</v>
      </c>
      <c r="Q2071" s="48" t="s">
        <v>2681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2682</v>
      </c>
      <c r="F2072" s="20" t="s">
        <v>2682</v>
      </c>
      <c r="G2072" s="20" t="s">
        <v>2682</v>
      </c>
      <c r="H2072" s="20" t="s">
        <v>1999</v>
      </c>
      <c r="I2072" s="20" t="s">
        <v>2000</v>
      </c>
      <c r="J2072" s="20" t="s">
        <v>2001</v>
      </c>
      <c r="K2072" s="20" t="str">
        <f>VLOOKUP(H2072,[1]媒体表!C:T,18,0)</f>
        <v>北京多彩</v>
      </c>
      <c r="L2072" s="20" t="s">
        <v>2680</v>
      </c>
      <c r="M2072" s="20"/>
      <c r="N2072" s="20" t="s">
        <v>333</v>
      </c>
      <c r="O2072" s="20" t="s">
        <v>43</v>
      </c>
      <c r="P2072" s="47">
        <v>0.06</v>
      </c>
      <c r="Q2072" s="48" t="s">
        <v>2683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1999</v>
      </c>
      <c r="I2073" s="20" t="s">
        <v>2000</v>
      </c>
      <c r="J2073" s="20" t="s">
        <v>2001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2639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1999</v>
      </c>
      <c r="I2074" s="20" t="s">
        <v>2000</v>
      </c>
      <c r="J2074" s="20" t="s">
        <v>2001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2639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1999</v>
      </c>
      <c r="I2075" s="20" t="s">
        <v>2000</v>
      </c>
      <c r="J2075" s="20" t="s">
        <v>2001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2640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1999</v>
      </c>
      <c r="I2076" s="20" t="s">
        <v>2000</v>
      </c>
      <c r="J2076" s="20" t="s">
        <v>2001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2684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2685</v>
      </c>
      <c r="G2077" s="20" t="s">
        <v>1236</v>
      </c>
      <c r="H2077" s="20" t="s">
        <v>1999</v>
      </c>
      <c r="I2077" s="20" t="s">
        <v>2000</v>
      </c>
      <c r="J2077" s="20" t="s">
        <v>2001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2640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1999</v>
      </c>
      <c r="I2078" s="20" t="s">
        <v>2000</v>
      </c>
      <c r="J2078" s="20" t="s">
        <v>2001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2686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1999</v>
      </c>
      <c r="I2079" s="20" t="s">
        <v>2000</v>
      </c>
      <c r="J2079" s="20" t="s">
        <v>2001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2686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2687</v>
      </c>
      <c r="F2080" s="20" t="s">
        <v>2687</v>
      </c>
      <c r="G2080" s="20" t="s">
        <v>2687</v>
      </c>
      <c r="H2080" s="20" t="s">
        <v>1999</v>
      </c>
      <c r="I2080" s="20" t="s">
        <v>2000</v>
      </c>
      <c r="J2080" s="20" t="s">
        <v>2001</v>
      </c>
      <c r="K2080" s="20" t="str">
        <f>VLOOKUP(H2080,[1]媒体表!C:T,18,0)</f>
        <v>北京多彩</v>
      </c>
      <c r="L2080" s="20" t="s">
        <v>2687</v>
      </c>
      <c r="M2080" s="20"/>
      <c r="N2080" s="20" t="s">
        <v>42</v>
      </c>
      <c r="O2080" s="20" t="s">
        <v>82</v>
      </c>
      <c r="P2080" s="47">
        <v>0</v>
      </c>
      <c r="Q2080" s="48" t="s">
        <v>2688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1867</v>
      </c>
      <c r="F2081" s="20" t="s">
        <v>1867</v>
      </c>
      <c r="G2081" s="20" t="s">
        <v>1867</v>
      </c>
      <c r="H2081" s="20" t="s">
        <v>1999</v>
      </c>
      <c r="I2081" s="20" t="s">
        <v>2000</v>
      </c>
      <c r="J2081" s="20" t="s">
        <v>2001</v>
      </c>
      <c r="K2081" s="20" t="str">
        <f>VLOOKUP(H2081,[1]媒体表!C:T,18,0)</f>
        <v>北京多彩</v>
      </c>
      <c r="L2081" s="20" t="s">
        <v>1867</v>
      </c>
      <c r="M2081" s="20"/>
      <c r="N2081" s="20" t="s">
        <v>59</v>
      </c>
      <c r="O2081" s="20" t="s">
        <v>82</v>
      </c>
      <c r="P2081" s="47">
        <v>0</v>
      </c>
      <c r="Q2081" s="48" t="s">
        <v>2689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1867</v>
      </c>
      <c r="F2082" s="20" t="s">
        <v>1867</v>
      </c>
      <c r="G2082" s="20" t="s">
        <v>1867</v>
      </c>
      <c r="H2082" s="20" t="s">
        <v>1999</v>
      </c>
      <c r="I2082" s="20" t="s">
        <v>2000</v>
      </c>
      <c r="J2082" s="20" t="s">
        <v>2001</v>
      </c>
      <c r="K2082" s="20" t="str">
        <f>VLOOKUP(H2082,[1]媒体表!C:T,18,0)</f>
        <v>北京多彩</v>
      </c>
      <c r="L2082" s="20" t="s">
        <v>1867</v>
      </c>
      <c r="M2082" s="20"/>
      <c r="N2082" s="20" t="s">
        <v>42</v>
      </c>
      <c r="O2082" s="20" t="s">
        <v>82</v>
      </c>
      <c r="P2082" s="47">
        <v>0</v>
      </c>
      <c r="Q2082" s="48" t="s">
        <v>2690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2691</v>
      </c>
      <c r="F2083" s="20" t="s">
        <v>2692</v>
      </c>
      <c r="G2083" s="20" t="s">
        <v>2691</v>
      </c>
      <c r="H2083" s="20" t="s">
        <v>1999</v>
      </c>
      <c r="I2083" s="20" t="s">
        <v>2000</v>
      </c>
      <c r="J2083" s="20" t="s">
        <v>2001</v>
      </c>
      <c r="K2083" s="20" t="str">
        <f>VLOOKUP(H2083,[1]媒体表!C:T,18,0)</f>
        <v>北京多彩</v>
      </c>
      <c r="L2083" s="20" t="s">
        <v>2691</v>
      </c>
      <c r="M2083" s="20"/>
      <c r="N2083" s="20" t="s">
        <v>42</v>
      </c>
      <c r="O2083" s="20" t="s">
        <v>43</v>
      </c>
      <c r="P2083" s="47">
        <v>0.02</v>
      </c>
      <c r="Q2083" s="48" t="s">
        <v>2693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2694</v>
      </c>
      <c r="F2084" s="20" t="s">
        <v>2694</v>
      </c>
      <c r="G2084" s="20" t="s">
        <v>2694</v>
      </c>
      <c r="H2084" s="20" t="s">
        <v>1999</v>
      </c>
      <c r="I2084" s="20" t="s">
        <v>2000</v>
      </c>
      <c r="J2084" s="20" t="s">
        <v>2001</v>
      </c>
      <c r="K2084" s="20" t="str">
        <f>VLOOKUP(H2084,[1]媒体表!C:T,18,0)</f>
        <v>北京多彩</v>
      </c>
      <c r="L2084" s="20" t="s">
        <v>2694</v>
      </c>
      <c r="M2084" s="20"/>
      <c r="N2084" s="20" t="s">
        <v>42</v>
      </c>
      <c r="O2084" s="20" t="s">
        <v>43</v>
      </c>
      <c r="P2084" s="47">
        <v>0.03</v>
      </c>
      <c r="Q2084" s="48" t="s">
        <v>2695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1868</v>
      </c>
      <c r="F2085" s="20" t="s">
        <v>1868</v>
      </c>
      <c r="G2085" s="20" t="s">
        <v>1868</v>
      </c>
      <c r="H2085" s="20" t="s">
        <v>1999</v>
      </c>
      <c r="I2085" s="20" t="s">
        <v>2000</v>
      </c>
      <c r="J2085" s="20" t="s">
        <v>2001</v>
      </c>
      <c r="K2085" s="20" t="str">
        <f>VLOOKUP(H2085,[1]媒体表!C:T,18,0)</f>
        <v>北京多彩</v>
      </c>
      <c r="L2085" s="20" t="s">
        <v>1870</v>
      </c>
      <c r="M2085" s="20"/>
      <c r="N2085" s="20" t="s">
        <v>42</v>
      </c>
      <c r="O2085" s="20" t="s">
        <v>43</v>
      </c>
      <c r="P2085" s="47">
        <v>0.05</v>
      </c>
      <c r="Q2085" s="48" t="s">
        <v>2696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1868</v>
      </c>
      <c r="F2086" s="20" t="s">
        <v>1868</v>
      </c>
      <c r="G2086" s="20" t="s">
        <v>1868</v>
      </c>
      <c r="H2086" s="20" t="s">
        <v>1999</v>
      </c>
      <c r="I2086" s="20" t="s">
        <v>2000</v>
      </c>
      <c r="J2086" s="20" t="s">
        <v>2001</v>
      </c>
      <c r="K2086" s="20" t="str">
        <f>VLOOKUP(H2086,[1]媒体表!C:T,18,0)</f>
        <v>北京多彩</v>
      </c>
      <c r="L2086" s="20" t="s">
        <v>1870</v>
      </c>
      <c r="M2086" s="20"/>
      <c r="N2086" s="20" t="s">
        <v>42</v>
      </c>
      <c r="O2086" s="20" t="s">
        <v>82</v>
      </c>
      <c r="P2086" s="47">
        <v>0</v>
      </c>
      <c r="Q2086" s="48" t="s">
        <v>2696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1868</v>
      </c>
      <c r="F2087" s="20" t="s">
        <v>1868</v>
      </c>
      <c r="G2087" s="20" t="s">
        <v>1868</v>
      </c>
      <c r="H2087" s="20" t="s">
        <v>1999</v>
      </c>
      <c r="I2087" s="20" t="s">
        <v>2000</v>
      </c>
      <c r="J2087" s="20" t="s">
        <v>2001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2697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1868</v>
      </c>
      <c r="F2088" s="20" t="s">
        <v>1868</v>
      </c>
      <c r="G2088" s="20" t="s">
        <v>1868</v>
      </c>
      <c r="H2088" s="20" t="s">
        <v>1999</v>
      </c>
      <c r="I2088" s="20" t="s">
        <v>2000</v>
      </c>
      <c r="J2088" s="20" t="s">
        <v>2001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2697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2698</v>
      </c>
      <c r="F2089" s="20" t="s">
        <v>2698</v>
      </c>
      <c r="G2089" s="20" t="s">
        <v>2698</v>
      </c>
      <c r="H2089" s="20" t="s">
        <v>1999</v>
      </c>
      <c r="I2089" s="20" t="s">
        <v>2000</v>
      </c>
      <c r="J2089" s="20" t="s">
        <v>2001</v>
      </c>
      <c r="K2089" s="20" t="str">
        <f>VLOOKUP(H2089,[1]媒体表!C:T,18,0)</f>
        <v>北京多彩</v>
      </c>
      <c r="L2089" s="20" t="s">
        <v>2699</v>
      </c>
      <c r="M2089" s="20"/>
      <c r="N2089" s="20" t="s">
        <v>42</v>
      </c>
      <c r="O2089" s="20" t="s">
        <v>43</v>
      </c>
      <c r="P2089" s="47">
        <v>0.04</v>
      </c>
      <c r="Q2089" s="48" t="s">
        <v>2700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2701</v>
      </c>
      <c r="F2090" s="20" t="s">
        <v>2701</v>
      </c>
      <c r="G2090" s="20" t="s">
        <v>2701</v>
      </c>
      <c r="H2090" s="20" t="s">
        <v>1999</v>
      </c>
      <c r="I2090" s="20" t="s">
        <v>2000</v>
      </c>
      <c r="J2090" s="20" t="s">
        <v>2001</v>
      </c>
      <c r="K2090" s="20" t="str">
        <f>VLOOKUP(H2090,[1]媒体表!C:T,18,0)</f>
        <v>北京多彩</v>
      </c>
      <c r="L2090" s="20" t="s">
        <v>2701</v>
      </c>
      <c r="M2090" s="20"/>
      <c r="N2090" s="20" t="s">
        <v>42</v>
      </c>
      <c r="O2090" s="20" t="s">
        <v>82</v>
      </c>
      <c r="P2090" s="47">
        <v>0</v>
      </c>
      <c r="Q2090" s="48" t="s">
        <v>2702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2703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1999</v>
      </c>
      <c r="I2091" s="20" t="s">
        <v>2000</v>
      </c>
      <c r="J2091" s="20" t="s">
        <v>2001</v>
      </c>
      <c r="K2091" s="20" t="str">
        <f>VLOOKUP(H2091,[1]媒体表!C:T,18,0)</f>
        <v>北京多彩</v>
      </c>
      <c r="L2091" s="20" t="s">
        <v>2704</v>
      </c>
      <c r="M2091" s="20"/>
      <c r="N2091" s="20" t="s">
        <v>59</v>
      </c>
      <c r="O2091" s="20" t="s">
        <v>43</v>
      </c>
      <c r="P2091" s="47">
        <v>0.06</v>
      </c>
      <c r="Q2091" s="48" t="s">
        <v>2705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1999</v>
      </c>
      <c r="I2092" s="20" t="s">
        <v>2000</v>
      </c>
      <c r="J2092" s="20" t="s">
        <v>2001</v>
      </c>
      <c r="K2092" s="20" t="str">
        <f>VLOOKUP(H2092,[1]媒体表!C:T,18,0)</f>
        <v>北京多彩</v>
      </c>
      <c r="L2092" s="20" t="s">
        <v>2704</v>
      </c>
      <c r="M2092" s="20"/>
      <c r="N2092" s="20" t="s">
        <v>42</v>
      </c>
      <c r="O2092" s="20" t="s">
        <v>43</v>
      </c>
      <c r="P2092" s="47">
        <v>0.02</v>
      </c>
      <c r="Q2092" s="48" t="s">
        <v>2705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1999</v>
      </c>
      <c r="I2093" s="20" t="s">
        <v>2000</v>
      </c>
      <c r="J2093" s="20" t="s">
        <v>2001</v>
      </c>
      <c r="K2093" s="20" t="str">
        <f>VLOOKUP(H2093,[1]媒体表!C:T,18,0)</f>
        <v>北京多彩</v>
      </c>
      <c r="L2093" s="20" t="s">
        <v>2704</v>
      </c>
      <c r="M2093" s="20"/>
      <c r="N2093" s="20" t="s">
        <v>42</v>
      </c>
      <c r="O2093" s="20" t="s">
        <v>43</v>
      </c>
      <c r="P2093" s="47">
        <v>0.03</v>
      </c>
      <c r="Q2093" s="48" t="s">
        <v>2705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1999</v>
      </c>
      <c r="I2094" s="20" t="s">
        <v>2000</v>
      </c>
      <c r="J2094" s="20" t="s">
        <v>2001</v>
      </c>
      <c r="K2094" s="20" t="str">
        <f>VLOOKUP(H2094,[1]媒体表!C:T,18,0)</f>
        <v>北京多彩</v>
      </c>
      <c r="L2094" s="20" t="s">
        <v>1994</v>
      </c>
      <c r="M2094" s="20"/>
      <c r="N2094" s="20" t="s">
        <v>59</v>
      </c>
      <c r="O2094" s="20" t="s">
        <v>43</v>
      </c>
      <c r="P2094" s="47">
        <v>0.1</v>
      </c>
      <c r="Q2094" s="48" t="s">
        <v>2706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2707</v>
      </c>
      <c r="F2095" s="20" t="s">
        <v>2707</v>
      </c>
      <c r="G2095" s="20" t="s">
        <v>2707</v>
      </c>
      <c r="H2095" s="20" t="s">
        <v>1999</v>
      </c>
      <c r="I2095" s="20" t="s">
        <v>2000</v>
      </c>
      <c r="J2095" s="20" t="s">
        <v>2001</v>
      </c>
      <c r="K2095" s="20" t="str">
        <f>VLOOKUP(H2095,[1]媒体表!C:T,18,0)</f>
        <v>北京多彩</v>
      </c>
      <c r="L2095" s="20" t="s">
        <v>2707</v>
      </c>
      <c r="M2095" s="20"/>
      <c r="N2095" s="20" t="s">
        <v>42</v>
      </c>
      <c r="O2095" s="20" t="s">
        <v>82</v>
      </c>
      <c r="P2095" s="47">
        <v>0</v>
      </c>
      <c r="Q2095" s="48" t="s">
        <v>2708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2709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1999</v>
      </c>
      <c r="I2096" s="20" t="s">
        <v>2000</v>
      </c>
      <c r="J2096" s="20" t="s">
        <v>2001</v>
      </c>
      <c r="K2096" s="20" t="str">
        <f>VLOOKUP(H2096,[1]媒体表!C:T,18,0)</f>
        <v>北京多彩</v>
      </c>
      <c r="L2096" s="20" t="s">
        <v>2710</v>
      </c>
      <c r="M2096" s="20"/>
      <c r="N2096" s="20" t="s">
        <v>59</v>
      </c>
      <c r="O2096" s="20" t="s">
        <v>43</v>
      </c>
      <c r="P2096" s="47">
        <v>0.15</v>
      </c>
      <c r="Q2096" s="48" t="s">
        <v>2711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1999</v>
      </c>
      <c r="I2097" s="20" t="s">
        <v>2000</v>
      </c>
      <c r="J2097" s="20" t="s">
        <v>2001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2712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1999</v>
      </c>
      <c r="I2098" s="20" t="s">
        <v>2000</v>
      </c>
      <c r="J2098" s="20" t="s">
        <v>2001</v>
      </c>
      <c r="K2098" s="20" t="str">
        <f>VLOOKUP(H2098,[1]媒体表!C:T,18,0)</f>
        <v>北京多彩</v>
      </c>
      <c r="L2098" s="20" t="s">
        <v>2713</v>
      </c>
      <c r="M2098" s="20"/>
      <c r="N2098" s="20" t="s">
        <v>42</v>
      </c>
      <c r="O2098" s="20" t="s">
        <v>43</v>
      </c>
      <c r="P2098" s="47">
        <v>0.04</v>
      </c>
      <c r="Q2098" s="48" t="s">
        <v>2714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2715</v>
      </c>
      <c r="F2099" s="20" t="s">
        <v>2715</v>
      </c>
      <c r="G2099" s="20" t="s">
        <v>2715</v>
      </c>
      <c r="H2099" s="20" t="s">
        <v>1999</v>
      </c>
      <c r="I2099" s="20" t="s">
        <v>2000</v>
      </c>
      <c r="J2099" s="20" t="s">
        <v>2001</v>
      </c>
      <c r="K2099" s="20" t="str">
        <f>VLOOKUP(H2099,[1]媒体表!C:T,18,0)</f>
        <v>北京多彩</v>
      </c>
      <c r="L2099" s="20" t="s">
        <v>2715</v>
      </c>
      <c r="M2099" s="20"/>
      <c r="N2099" s="20" t="s">
        <v>42</v>
      </c>
      <c r="O2099" s="20" t="s">
        <v>43</v>
      </c>
      <c r="P2099" s="47">
        <v>0.02</v>
      </c>
      <c r="Q2099" s="48" t="s">
        <v>2716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2717</v>
      </c>
      <c r="F2100" s="20" t="s">
        <v>2717</v>
      </c>
      <c r="G2100" s="20" t="s">
        <v>2717</v>
      </c>
      <c r="H2100" s="20" t="s">
        <v>1999</v>
      </c>
      <c r="I2100" s="20" t="s">
        <v>2000</v>
      </c>
      <c r="J2100" s="20" t="s">
        <v>2001</v>
      </c>
      <c r="K2100" s="20" t="str">
        <f>VLOOKUP(H2100,[1]媒体表!C:T,18,0)</f>
        <v>北京多彩</v>
      </c>
      <c r="L2100" s="20" t="s">
        <v>2717</v>
      </c>
      <c r="M2100" s="20"/>
      <c r="N2100" s="20" t="s">
        <v>59</v>
      </c>
      <c r="O2100" s="20" t="s">
        <v>43</v>
      </c>
      <c r="P2100" s="47">
        <v>0.06</v>
      </c>
      <c r="Q2100" s="48" t="s">
        <v>2718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2571</v>
      </c>
      <c r="F2101" s="20" t="s">
        <v>2571</v>
      </c>
      <c r="G2101" s="20" t="s">
        <v>2571</v>
      </c>
      <c r="H2101" s="20" t="s">
        <v>1999</v>
      </c>
      <c r="I2101" s="20" t="s">
        <v>2000</v>
      </c>
      <c r="J2101" s="20" t="s">
        <v>2001</v>
      </c>
      <c r="K2101" s="20" t="str">
        <f>VLOOKUP(H2101,[1]媒体表!C:T,18,0)</f>
        <v>北京多彩</v>
      </c>
      <c r="L2101" s="20" t="s">
        <v>2573</v>
      </c>
      <c r="M2101" s="20"/>
      <c r="N2101" s="20" t="s">
        <v>42</v>
      </c>
      <c r="O2101" s="20" t="s">
        <v>43</v>
      </c>
      <c r="P2101" s="47">
        <v>0.02</v>
      </c>
      <c r="Q2101" s="48" t="s">
        <v>2574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2571</v>
      </c>
      <c r="F2102" s="20" t="s">
        <v>2571</v>
      </c>
      <c r="G2102" s="20" t="s">
        <v>2571</v>
      </c>
      <c r="H2102" s="20" t="s">
        <v>1999</v>
      </c>
      <c r="I2102" s="20" t="s">
        <v>2000</v>
      </c>
      <c r="J2102" s="20" t="s">
        <v>2001</v>
      </c>
      <c r="K2102" s="20" t="str">
        <f>VLOOKUP(H2102,[1]媒体表!C:T,18,0)</f>
        <v>北京多彩</v>
      </c>
      <c r="L2102" s="20" t="s">
        <v>2575</v>
      </c>
      <c r="M2102" s="20"/>
      <c r="N2102" s="20" t="s">
        <v>42</v>
      </c>
      <c r="O2102" s="20" t="s">
        <v>43</v>
      </c>
      <c r="P2102" s="47">
        <v>0.02</v>
      </c>
      <c r="Q2102" s="48" t="s">
        <v>2576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2589</v>
      </c>
      <c r="F2103" s="20" t="s">
        <v>2589</v>
      </c>
      <c r="G2103" s="20" t="s">
        <v>2589</v>
      </c>
      <c r="H2103" s="20" t="s">
        <v>1999</v>
      </c>
      <c r="I2103" s="20" t="s">
        <v>2000</v>
      </c>
      <c r="J2103" s="20" t="s">
        <v>2001</v>
      </c>
      <c r="K2103" s="20" t="str">
        <f>VLOOKUP(H2103,[1]媒体表!C:T,18,0)</f>
        <v>北京多彩</v>
      </c>
      <c r="L2103" s="20" t="s">
        <v>2589</v>
      </c>
      <c r="M2103" s="20"/>
      <c r="N2103" s="20" t="s">
        <v>42</v>
      </c>
      <c r="O2103" s="20" t="s">
        <v>43</v>
      </c>
      <c r="P2103" s="47">
        <v>0.04</v>
      </c>
      <c r="Q2103" s="48" t="s">
        <v>2590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1999</v>
      </c>
      <c r="I2104" s="20" t="s">
        <v>2000</v>
      </c>
      <c r="J2104" s="20" t="s">
        <v>2001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2719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1999</v>
      </c>
      <c r="I2105" s="20" t="s">
        <v>2000</v>
      </c>
      <c r="J2105" s="20" t="s">
        <v>2001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2719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1999</v>
      </c>
      <c r="I2106" s="20" t="s">
        <v>2000</v>
      </c>
      <c r="J2106" s="20" t="s">
        <v>2001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2720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1999</v>
      </c>
      <c r="I2107" s="20" t="s">
        <v>2000</v>
      </c>
      <c r="J2107" s="20" t="s">
        <v>2001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2721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1999</v>
      </c>
      <c r="I2108" s="20" t="s">
        <v>2000</v>
      </c>
      <c r="J2108" s="20" t="s">
        <v>2001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2722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1999</v>
      </c>
      <c r="I2109" s="20" t="s">
        <v>2000</v>
      </c>
      <c r="J2109" s="20" t="s">
        <v>2001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2723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1999</v>
      </c>
      <c r="I2110" s="20" t="s">
        <v>2000</v>
      </c>
      <c r="J2110" s="20" t="s">
        <v>2001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2724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1999</v>
      </c>
      <c r="I2111" s="20" t="s">
        <v>2000</v>
      </c>
      <c r="J2111" s="20" t="s">
        <v>2001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2721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1999</v>
      </c>
      <c r="I2112" s="20" t="s">
        <v>2000</v>
      </c>
      <c r="J2112" s="20" t="s">
        <v>2001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2723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1999</v>
      </c>
      <c r="I2113" s="20" t="s">
        <v>2000</v>
      </c>
      <c r="J2113" s="20" t="s">
        <v>2001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2724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1999</v>
      </c>
      <c r="I2114" s="20" t="s">
        <v>2000</v>
      </c>
      <c r="J2114" s="20" t="s">
        <v>2001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2721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1999</v>
      </c>
      <c r="I2115" s="20" t="s">
        <v>2000</v>
      </c>
      <c r="J2115" s="20" t="s">
        <v>2001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2722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1999</v>
      </c>
      <c r="I2116" s="20" t="s">
        <v>2000</v>
      </c>
      <c r="J2116" s="20" t="s">
        <v>2001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2725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1999</v>
      </c>
      <c r="I2117" s="20" t="s">
        <v>2000</v>
      </c>
      <c r="J2117" s="20" t="s">
        <v>2001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2726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1999</v>
      </c>
      <c r="I2118" s="20" t="s">
        <v>2000</v>
      </c>
      <c r="J2118" s="20" t="s">
        <v>2001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2727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2583</v>
      </c>
      <c r="F2119" s="20" t="s">
        <v>2583</v>
      </c>
      <c r="G2119" s="20" t="s">
        <v>2583</v>
      </c>
      <c r="H2119" s="20" t="s">
        <v>1999</v>
      </c>
      <c r="I2119" s="20" t="s">
        <v>2000</v>
      </c>
      <c r="J2119" s="20" t="s">
        <v>2001</v>
      </c>
      <c r="K2119" s="20" t="str">
        <f>VLOOKUP(H2119,[1]媒体表!C:T,18,0)</f>
        <v>北京多彩</v>
      </c>
      <c r="L2119" s="20" t="s">
        <v>2583</v>
      </c>
      <c r="M2119" s="20"/>
      <c r="N2119" s="20" t="s">
        <v>42</v>
      </c>
      <c r="O2119" s="20" t="s">
        <v>43</v>
      </c>
      <c r="P2119" s="47">
        <v>0.02</v>
      </c>
      <c r="Q2119" s="48" t="s">
        <v>2585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1999</v>
      </c>
      <c r="I2120" s="20" t="s">
        <v>2000</v>
      </c>
      <c r="J2120" s="20" t="s">
        <v>2001</v>
      </c>
      <c r="K2120" s="20" t="str">
        <f>VLOOKUP(H2120,[1]媒体表!C:T,18,0)</f>
        <v>北京多彩</v>
      </c>
      <c r="L2120" s="20" t="s">
        <v>2728</v>
      </c>
      <c r="M2120" s="20"/>
      <c r="N2120" s="20" t="s">
        <v>59</v>
      </c>
      <c r="O2120" s="20" t="s">
        <v>82</v>
      </c>
      <c r="P2120" s="47">
        <v>0</v>
      </c>
      <c r="Q2120" s="48" t="s">
        <v>2729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1999</v>
      </c>
      <c r="I2121" s="20" t="s">
        <v>2000</v>
      </c>
      <c r="J2121" s="20" t="s">
        <v>2001</v>
      </c>
      <c r="K2121" s="20" t="str">
        <f>VLOOKUP(H2121,[1]媒体表!C:T,18,0)</f>
        <v>北京多彩</v>
      </c>
      <c r="L2121" s="20" t="s">
        <v>2730</v>
      </c>
      <c r="M2121" s="20"/>
      <c r="N2121" s="20" t="s">
        <v>59</v>
      </c>
      <c r="O2121" s="20" t="s">
        <v>82</v>
      </c>
      <c r="P2121" s="47">
        <v>0</v>
      </c>
      <c r="Q2121" s="48" t="s">
        <v>2731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2732</v>
      </c>
      <c r="F2122" s="20" t="s">
        <v>2732</v>
      </c>
      <c r="G2122" s="20" t="s">
        <v>2732</v>
      </c>
      <c r="H2122" s="20" t="s">
        <v>1999</v>
      </c>
      <c r="I2122" s="20" t="s">
        <v>2000</v>
      </c>
      <c r="J2122" s="20" t="s">
        <v>2001</v>
      </c>
      <c r="K2122" s="20" t="str">
        <f>VLOOKUP(H2122,[1]媒体表!C:T,18,0)</f>
        <v>北京多彩</v>
      </c>
      <c r="L2122" s="20" t="s">
        <v>2733</v>
      </c>
      <c r="M2122" s="20"/>
      <c r="N2122" s="20" t="s">
        <v>42</v>
      </c>
      <c r="O2122" s="20" t="s">
        <v>43</v>
      </c>
      <c r="P2122" s="47">
        <v>0.03</v>
      </c>
      <c r="Q2122" s="48" t="s">
        <v>2734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2732</v>
      </c>
      <c r="F2123" s="20" t="s">
        <v>2732</v>
      </c>
      <c r="G2123" s="20" t="s">
        <v>2732</v>
      </c>
      <c r="H2123" s="20" t="s">
        <v>1999</v>
      </c>
      <c r="I2123" s="20" t="s">
        <v>2000</v>
      </c>
      <c r="J2123" s="20" t="s">
        <v>2001</v>
      </c>
      <c r="K2123" s="20" t="str">
        <f>VLOOKUP(H2123,[1]媒体表!C:T,18,0)</f>
        <v>北京多彩</v>
      </c>
      <c r="L2123" s="20" t="s">
        <v>2735</v>
      </c>
      <c r="M2123" s="20"/>
      <c r="N2123" s="20" t="s">
        <v>42</v>
      </c>
      <c r="O2123" s="20" t="s">
        <v>43</v>
      </c>
      <c r="P2123" s="47">
        <v>0.03</v>
      </c>
      <c r="Q2123" s="48" t="s">
        <v>2736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2732</v>
      </c>
      <c r="F2124" s="20" t="s">
        <v>2732</v>
      </c>
      <c r="G2124" s="20" t="s">
        <v>2732</v>
      </c>
      <c r="H2124" s="20" t="s">
        <v>1999</v>
      </c>
      <c r="I2124" s="20" t="s">
        <v>2000</v>
      </c>
      <c r="J2124" s="20" t="s">
        <v>2001</v>
      </c>
      <c r="K2124" s="20" t="str">
        <f>VLOOKUP(H2124,[1]媒体表!C:T,18,0)</f>
        <v>北京多彩</v>
      </c>
      <c r="L2124" s="20" t="s">
        <v>2737</v>
      </c>
      <c r="M2124" s="20"/>
      <c r="N2124" s="20" t="s">
        <v>42</v>
      </c>
      <c r="O2124" s="20" t="s">
        <v>43</v>
      </c>
      <c r="P2124" s="47">
        <v>0.03</v>
      </c>
      <c r="Q2124" s="48" t="s">
        <v>2738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1999</v>
      </c>
      <c r="I2125" s="20" t="s">
        <v>2000</v>
      </c>
      <c r="J2125" s="20" t="s">
        <v>2001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2739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1999</v>
      </c>
      <c r="I2126" s="20" t="s">
        <v>2000</v>
      </c>
      <c r="J2126" s="20" t="s">
        <v>2001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2740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2741</v>
      </c>
      <c r="F2127" s="20" t="s">
        <v>2741</v>
      </c>
      <c r="G2127" s="20" t="s">
        <v>2741</v>
      </c>
      <c r="H2127" s="20" t="s">
        <v>1999</v>
      </c>
      <c r="I2127" s="20" t="s">
        <v>2000</v>
      </c>
      <c r="J2127" s="20" t="s">
        <v>2001</v>
      </c>
      <c r="K2127" s="20" t="str">
        <f>VLOOKUP(H2127,[1]媒体表!C:T,18,0)</f>
        <v>北京多彩</v>
      </c>
      <c r="L2127" s="20" t="s">
        <v>2741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1851</v>
      </c>
      <c r="F2128" s="20" t="s">
        <v>2742</v>
      </c>
      <c r="G2128" s="20" t="s">
        <v>1851</v>
      </c>
      <c r="H2128" s="20" t="s">
        <v>1999</v>
      </c>
      <c r="I2128" s="20" t="s">
        <v>2000</v>
      </c>
      <c r="J2128" s="20" t="s">
        <v>2001</v>
      </c>
      <c r="K2128" s="20" t="str">
        <f>VLOOKUP(H2128,[1]媒体表!C:T,18,0)</f>
        <v>北京多彩</v>
      </c>
      <c r="L2128" s="20" t="s">
        <v>1851</v>
      </c>
      <c r="M2128" s="20"/>
      <c r="N2128" s="20" t="s">
        <v>42</v>
      </c>
      <c r="O2128" s="20" t="s">
        <v>43</v>
      </c>
      <c r="P2128" s="47">
        <v>0.02</v>
      </c>
      <c r="Q2128" s="48" t="s">
        <v>2743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2744</v>
      </c>
      <c r="G2129" s="20" t="s">
        <v>1366</v>
      </c>
      <c r="H2129" s="20" t="s">
        <v>1999</v>
      </c>
      <c r="I2129" s="20" t="s">
        <v>2000</v>
      </c>
      <c r="J2129" s="20" t="s">
        <v>2001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2745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2746</v>
      </c>
      <c r="F2130" s="20" t="s">
        <v>2746</v>
      </c>
      <c r="G2130" s="20" t="s">
        <v>2746</v>
      </c>
      <c r="H2130" s="20" t="s">
        <v>1999</v>
      </c>
      <c r="I2130" s="20" t="s">
        <v>2000</v>
      </c>
      <c r="J2130" s="20" t="s">
        <v>2001</v>
      </c>
      <c r="K2130" s="20" t="str">
        <f>VLOOKUP(H2130,[1]媒体表!C:T,18,0)</f>
        <v>北京多彩</v>
      </c>
      <c r="L2130" s="20" t="s">
        <v>2746</v>
      </c>
      <c r="M2130" s="20"/>
      <c r="N2130" s="20" t="s">
        <v>42</v>
      </c>
      <c r="O2130" s="20" t="s">
        <v>43</v>
      </c>
      <c r="P2130" s="47">
        <v>0.03</v>
      </c>
      <c r="Q2130" s="48" t="s">
        <v>2747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2748</v>
      </c>
      <c r="F2131" s="20" t="s">
        <v>2748</v>
      </c>
      <c r="G2131" s="20" t="s">
        <v>2748</v>
      </c>
      <c r="H2131" s="20" t="s">
        <v>1999</v>
      </c>
      <c r="I2131" s="20" t="s">
        <v>2000</v>
      </c>
      <c r="J2131" s="20" t="s">
        <v>2001</v>
      </c>
      <c r="K2131" s="20" t="str">
        <f>VLOOKUP(H2131,[1]媒体表!C:T,18,0)</f>
        <v>北京多彩</v>
      </c>
      <c r="L2131" s="20" t="s">
        <v>2748</v>
      </c>
      <c r="M2131" s="20"/>
      <c r="N2131" s="20" t="s">
        <v>42</v>
      </c>
      <c r="O2131" s="20" t="s">
        <v>43</v>
      </c>
      <c r="P2131" s="47">
        <v>0.03</v>
      </c>
      <c r="Q2131" s="48" t="s">
        <v>2749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2748</v>
      </c>
      <c r="F2132" s="20" t="s">
        <v>2748</v>
      </c>
      <c r="G2132" s="20" t="s">
        <v>2748</v>
      </c>
      <c r="H2132" s="20" t="s">
        <v>1999</v>
      </c>
      <c r="I2132" s="20" t="s">
        <v>2000</v>
      </c>
      <c r="J2132" s="20" t="s">
        <v>2001</v>
      </c>
      <c r="K2132" s="20" t="str">
        <f>VLOOKUP(H2132,[1]媒体表!C:T,18,0)</f>
        <v>北京多彩</v>
      </c>
      <c r="L2132" s="20" t="s">
        <v>2748</v>
      </c>
      <c r="M2132" s="20"/>
      <c r="N2132" s="20" t="s">
        <v>42</v>
      </c>
      <c r="O2132" s="20" t="s">
        <v>82</v>
      </c>
      <c r="P2132" s="47">
        <v>0</v>
      </c>
      <c r="Q2132" s="48" t="s">
        <v>2749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1999</v>
      </c>
      <c r="I2133" s="20" t="s">
        <v>2000</v>
      </c>
      <c r="J2133" s="20" t="s">
        <v>2001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2750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1999</v>
      </c>
      <c r="I2134" s="20" t="s">
        <v>2000</v>
      </c>
      <c r="J2134" s="20" t="s">
        <v>2001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2751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1999</v>
      </c>
      <c r="I2135" s="20" t="s">
        <v>2000</v>
      </c>
      <c r="J2135" s="20" t="s">
        <v>2001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2752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1999</v>
      </c>
      <c r="I2136" s="20" t="s">
        <v>2000</v>
      </c>
      <c r="J2136" s="20" t="s">
        <v>2001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2752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2753</v>
      </c>
      <c r="F2137" s="20" t="s">
        <v>2754</v>
      </c>
      <c r="G2137" s="20" t="s">
        <v>2753</v>
      </c>
      <c r="H2137" s="20" t="s">
        <v>1999</v>
      </c>
      <c r="I2137" s="20" t="s">
        <v>2000</v>
      </c>
      <c r="J2137" s="20" t="s">
        <v>2001</v>
      </c>
      <c r="K2137" s="20" t="str">
        <f>VLOOKUP(H2137,[1]媒体表!C:T,18,0)</f>
        <v>北京多彩</v>
      </c>
      <c r="L2137" s="20" t="s">
        <v>2753</v>
      </c>
      <c r="M2137" s="47"/>
      <c r="N2137" s="20" t="s">
        <v>42</v>
      </c>
      <c r="O2137" s="20" t="s">
        <v>43</v>
      </c>
      <c r="P2137" s="47">
        <v>0.02</v>
      </c>
      <c r="Q2137" s="48" t="s">
        <v>2755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2753</v>
      </c>
      <c r="F2138" s="20" t="s">
        <v>2754</v>
      </c>
      <c r="G2138" s="20" t="s">
        <v>2753</v>
      </c>
      <c r="H2138" s="20" t="s">
        <v>1999</v>
      </c>
      <c r="I2138" s="20" t="s">
        <v>2000</v>
      </c>
      <c r="J2138" s="20" t="s">
        <v>2001</v>
      </c>
      <c r="K2138" s="20" t="str">
        <f>VLOOKUP(H2138,[1]媒体表!C:T,18,0)</f>
        <v>北京多彩</v>
      </c>
      <c r="L2138" s="20" t="s">
        <v>2753</v>
      </c>
      <c r="M2138" s="47"/>
      <c r="N2138" s="20" t="s">
        <v>42</v>
      </c>
      <c r="O2138" s="20" t="s">
        <v>82</v>
      </c>
      <c r="P2138" s="47">
        <v>0</v>
      </c>
      <c r="Q2138" s="48" t="s">
        <v>2755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2756</v>
      </c>
      <c r="F2139" s="20" t="s">
        <v>2756</v>
      </c>
      <c r="G2139" s="20" t="s">
        <v>2756</v>
      </c>
      <c r="H2139" s="20" t="s">
        <v>1999</v>
      </c>
      <c r="I2139" s="20" t="s">
        <v>2000</v>
      </c>
      <c r="J2139" s="20" t="s">
        <v>2001</v>
      </c>
      <c r="K2139" s="20" t="str">
        <f>VLOOKUP(H2139,[1]媒体表!C:T,18,0)</f>
        <v>北京多彩</v>
      </c>
      <c r="L2139" s="20" t="s">
        <v>2757</v>
      </c>
      <c r="M2139" s="47"/>
      <c r="N2139" s="20" t="s">
        <v>42</v>
      </c>
      <c r="O2139" s="20" t="s">
        <v>82</v>
      </c>
      <c r="P2139" s="47">
        <v>0</v>
      </c>
      <c r="Q2139" s="48" t="s">
        <v>2758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1999</v>
      </c>
      <c r="I2140" s="20" t="s">
        <v>2000</v>
      </c>
      <c r="J2140" s="20" t="s">
        <v>2001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2759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1999</v>
      </c>
      <c r="I2141" s="20" t="s">
        <v>2000</v>
      </c>
      <c r="J2141" s="20" t="s">
        <v>2001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2760</v>
      </c>
      <c r="F2142" s="20" t="s">
        <v>2761</v>
      </c>
      <c r="G2142" s="20" t="s">
        <v>2760</v>
      </c>
      <c r="H2142" s="20" t="s">
        <v>1999</v>
      </c>
      <c r="I2142" s="20" t="s">
        <v>2000</v>
      </c>
      <c r="J2142" s="20" t="s">
        <v>2001</v>
      </c>
      <c r="K2142" s="20" t="str">
        <f>VLOOKUP(H2142,[1]媒体表!C:T,18,0)</f>
        <v>北京多彩</v>
      </c>
      <c r="L2142" s="20" t="s">
        <v>2762</v>
      </c>
      <c r="M2142" s="47"/>
      <c r="N2142" s="20" t="s">
        <v>42</v>
      </c>
      <c r="O2142" s="20" t="s">
        <v>43</v>
      </c>
      <c r="P2142" s="47">
        <v>0.02</v>
      </c>
      <c r="Q2142" s="48" t="s">
        <v>2763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2764</v>
      </c>
      <c r="F2143" s="20" t="s">
        <v>2764</v>
      </c>
      <c r="G2143" s="20" t="s">
        <v>2764</v>
      </c>
      <c r="H2143" s="20" t="s">
        <v>1999</v>
      </c>
      <c r="I2143" s="20" t="s">
        <v>2000</v>
      </c>
      <c r="J2143" s="20" t="s">
        <v>2001</v>
      </c>
      <c r="K2143" s="20" t="str">
        <f>VLOOKUP(H2143,[1]媒体表!C:T,18,0)</f>
        <v>北京多彩</v>
      </c>
      <c r="L2143" s="20" t="s">
        <v>2764</v>
      </c>
      <c r="M2143" s="47"/>
      <c r="N2143" s="20" t="s">
        <v>59</v>
      </c>
      <c r="O2143" s="20" t="s">
        <v>43</v>
      </c>
      <c r="P2143" s="47">
        <v>0.03</v>
      </c>
      <c r="Q2143" s="48" t="s">
        <v>2765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2764</v>
      </c>
      <c r="F2144" s="20" t="s">
        <v>2764</v>
      </c>
      <c r="G2144" s="20" t="s">
        <v>2764</v>
      </c>
      <c r="H2144" s="20" t="s">
        <v>1999</v>
      </c>
      <c r="I2144" s="20" t="s">
        <v>2000</v>
      </c>
      <c r="J2144" s="20" t="s">
        <v>2001</v>
      </c>
      <c r="K2144" s="20" t="str">
        <f>VLOOKUP(H2144,[1]媒体表!C:T,18,0)</f>
        <v>北京多彩</v>
      </c>
      <c r="L2144" s="20" t="s">
        <v>2764</v>
      </c>
      <c r="M2144" s="47"/>
      <c r="N2144" s="20" t="s">
        <v>42</v>
      </c>
      <c r="O2144" s="20" t="s">
        <v>43</v>
      </c>
      <c r="P2144" s="47">
        <v>0.01</v>
      </c>
      <c r="Q2144" s="48" t="s">
        <v>2766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2764</v>
      </c>
      <c r="F2145" s="20" t="s">
        <v>2764</v>
      </c>
      <c r="G2145" s="20" t="s">
        <v>2764</v>
      </c>
      <c r="H2145" s="20" t="s">
        <v>1999</v>
      </c>
      <c r="I2145" s="20" t="s">
        <v>2000</v>
      </c>
      <c r="J2145" s="20" t="s">
        <v>2001</v>
      </c>
      <c r="K2145" s="20" t="str">
        <f>VLOOKUP(H2145,[1]媒体表!C:T,18,0)</f>
        <v>北京多彩</v>
      </c>
      <c r="L2145" s="20" t="s">
        <v>2764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2767</v>
      </c>
      <c r="F2146" s="20" t="s">
        <v>2767</v>
      </c>
      <c r="G2146" s="20" t="s">
        <v>2767</v>
      </c>
      <c r="H2146" s="20" t="s">
        <v>1999</v>
      </c>
      <c r="I2146" s="20" t="s">
        <v>2000</v>
      </c>
      <c r="J2146" s="20" t="s">
        <v>2001</v>
      </c>
      <c r="K2146" s="20" t="str">
        <f>VLOOKUP(H2146,[1]媒体表!C:T,18,0)</f>
        <v>北京多彩</v>
      </c>
      <c r="L2146" s="20" t="s">
        <v>2767</v>
      </c>
      <c r="M2146" s="47"/>
      <c r="N2146" s="20" t="s">
        <v>42</v>
      </c>
      <c r="O2146" s="20" t="s">
        <v>82</v>
      </c>
      <c r="P2146" s="47">
        <v>0</v>
      </c>
      <c r="Q2146" s="48" t="s">
        <v>2768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2709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2769</v>
      </c>
      <c r="F2147" s="20" t="s">
        <v>2769</v>
      </c>
      <c r="G2147" s="20" t="s">
        <v>2769</v>
      </c>
      <c r="H2147" s="20" t="s">
        <v>1999</v>
      </c>
      <c r="I2147" s="20" t="s">
        <v>2000</v>
      </c>
      <c r="J2147" s="20" t="s">
        <v>2001</v>
      </c>
      <c r="K2147" s="20" t="str">
        <f>VLOOKUP(H2147,[1]媒体表!C:T,18,0)</f>
        <v>北京多彩</v>
      </c>
      <c r="L2147" s="20" t="s">
        <v>2769</v>
      </c>
      <c r="M2147" s="47"/>
      <c r="N2147" s="20" t="s">
        <v>42</v>
      </c>
      <c r="O2147" s="20" t="s">
        <v>43</v>
      </c>
      <c r="P2147" s="47">
        <v>0.02</v>
      </c>
      <c r="Q2147" s="48" t="s">
        <v>2770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2771</v>
      </c>
      <c r="F2148" s="20" t="s">
        <v>2771</v>
      </c>
      <c r="G2148" s="20" t="s">
        <v>2771</v>
      </c>
      <c r="H2148" s="20" t="s">
        <v>1999</v>
      </c>
      <c r="I2148" s="20" t="s">
        <v>2000</v>
      </c>
      <c r="J2148" s="20" t="s">
        <v>2001</v>
      </c>
      <c r="K2148" s="20" t="str">
        <f>VLOOKUP(H2148,[1]媒体表!C:T,18,0)</f>
        <v>北京多彩</v>
      </c>
      <c r="L2148" s="20" t="s">
        <v>2772</v>
      </c>
      <c r="M2148" s="47"/>
      <c r="N2148" s="20" t="s">
        <v>42</v>
      </c>
      <c r="O2148" s="20" t="s">
        <v>43</v>
      </c>
      <c r="P2148" s="47">
        <v>0.02</v>
      </c>
      <c r="Q2148" s="48" t="s">
        <v>2773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2771</v>
      </c>
      <c r="F2149" s="20" t="s">
        <v>2771</v>
      </c>
      <c r="G2149" s="20" t="s">
        <v>2771</v>
      </c>
      <c r="H2149" s="20" t="s">
        <v>1999</v>
      </c>
      <c r="I2149" s="20" t="s">
        <v>2000</v>
      </c>
      <c r="J2149" s="20" t="s">
        <v>2001</v>
      </c>
      <c r="K2149" s="20" t="str">
        <f>VLOOKUP(H2149,[1]媒体表!C:T,18,0)</f>
        <v>北京多彩</v>
      </c>
      <c r="L2149" s="20" t="s">
        <v>2774</v>
      </c>
      <c r="M2149" s="47"/>
      <c r="N2149" s="20" t="s">
        <v>42</v>
      </c>
      <c r="O2149" s="20" t="s">
        <v>43</v>
      </c>
      <c r="P2149" s="47">
        <v>0.02</v>
      </c>
      <c r="Q2149" s="48" t="s">
        <v>2775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2776</v>
      </c>
      <c r="F2150" s="20" t="s">
        <v>2776</v>
      </c>
      <c r="G2150" s="20" t="s">
        <v>2776</v>
      </c>
      <c r="H2150" s="20" t="s">
        <v>1999</v>
      </c>
      <c r="I2150" s="20" t="s">
        <v>2000</v>
      </c>
      <c r="J2150" s="20" t="s">
        <v>2001</v>
      </c>
      <c r="K2150" s="20" t="str">
        <f>VLOOKUP(H2150,[1]媒体表!C:T,18,0)</f>
        <v>北京多彩</v>
      </c>
      <c r="L2150" s="20" t="s">
        <v>2777</v>
      </c>
      <c r="M2150" s="47"/>
      <c r="N2150" s="20" t="s">
        <v>42</v>
      </c>
      <c r="O2150" s="20" t="s">
        <v>43</v>
      </c>
      <c r="P2150" s="47">
        <v>0.02</v>
      </c>
      <c r="Q2150" s="48" t="s">
        <v>2778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2776</v>
      </c>
      <c r="F2151" s="20" t="s">
        <v>2776</v>
      </c>
      <c r="G2151" s="20" t="s">
        <v>2776</v>
      </c>
      <c r="H2151" s="20" t="s">
        <v>1999</v>
      </c>
      <c r="I2151" s="20" t="s">
        <v>2000</v>
      </c>
      <c r="J2151" s="20" t="s">
        <v>2001</v>
      </c>
      <c r="K2151" s="20" t="str">
        <f>VLOOKUP(H2151,[1]媒体表!C:T,18,0)</f>
        <v>北京多彩</v>
      </c>
      <c r="L2151" s="20" t="s">
        <v>2777</v>
      </c>
      <c r="M2151" s="47"/>
      <c r="N2151" s="20" t="s">
        <v>42</v>
      </c>
      <c r="O2151" s="20" t="s">
        <v>82</v>
      </c>
      <c r="P2151" s="47">
        <v>0</v>
      </c>
      <c r="Q2151" s="48" t="s">
        <v>2778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2776</v>
      </c>
      <c r="F2152" s="20" t="s">
        <v>2776</v>
      </c>
      <c r="G2152" s="20" t="s">
        <v>2776</v>
      </c>
      <c r="H2152" s="20" t="s">
        <v>1999</v>
      </c>
      <c r="I2152" s="20" t="s">
        <v>2000</v>
      </c>
      <c r="J2152" s="20" t="s">
        <v>2001</v>
      </c>
      <c r="K2152" s="20" t="str">
        <f>VLOOKUP(H2152,[1]媒体表!C:T,18,0)</f>
        <v>北京多彩</v>
      </c>
      <c r="L2152" s="20" t="s">
        <v>2779</v>
      </c>
      <c r="M2152" s="47"/>
      <c r="N2152" s="20" t="s">
        <v>42</v>
      </c>
      <c r="O2152" s="20" t="s">
        <v>43</v>
      </c>
      <c r="P2152" s="47">
        <v>0.02</v>
      </c>
      <c r="Q2152" s="48" t="s">
        <v>2780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2776</v>
      </c>
      <c r="F2153" s="20" t="s">
        <v>2776</v>
      </c>
      <c r="G2153" s="20" t="s">
        <v>2776</v>
      </c>
      <c r="H2153" s="20" t="s">
        <v>1999</v>
      </c>
      <c r="I2153" s="20" t="s">
        <v>2000</v>
      </c>
      <c r="J2153" s="20" t="s">
        <v>2001</v>
      </c>
      <c r="K2153" s="20" t="str">
        <f>VLOOKUP(H2153,[1]媒体表!C:T,18,0)</f>
        <v>北京多彩</v>
      </c>
      <c r="L2153" s="20" t="s">
        <v>2779</v>
      </c>
      <c r="M2153" s="47"/>
      <c r="N2153" s="20" t="s">
        <v>42</v>
      </c>
      <c r="O2153" s="20" t="s">
        <v>82</v>
      </c>
      <c r="P2153" s="47">
        <v>0</v>
      </c>
      <c r="Q2153" s="48" t="s">
        <v>2780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2776</v>
      </c>
      <c r="F2154" s="20" t="s">
        <v>2776</v>
      </c>
      <c r="G2154" s="20" t="s">
        <v>2776</v>
      </c>
      <c r="H2154" s="20" t="s">
        <v>1999</v>
      </c>
      <c r="I2154" s="20" t="s">
        <v>2000</v>
      </c>
      <c r="J2154" s="20" t="s">
        <v>2001</v>
      </c>
      <c r="K2154" s="20" t="str">
        <f>VLOOKUP(H2154,[1]媒体表!C:T,18,0)</f>
        <v>北京多彩</v>
      </c>
      <c r="L2154" s="20" t="s">
        <v>2781</v>
      </c>
      <c r="M2154" s="47"/>
      <c r="N2154" s="20" t="s">
        <v>42</v>
      </c>
      <c r="O2154" s="20" t="s">
        <v>43</v>
      </c>
      <c r="P2154" s="47">
        <v>0.02</v>
      </c>
      <c r="Q2154" s="48" t="s">
        <v>2782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2776</v>
      </c>
      <c r="F2155" s="20" t="s">
        <v>2776</v>
      </c>
      <c r="G2155" s="20" t="s">
        <v>2776</v>
      </c>
      <c r="H2155" s="20" t="s">
        <v>1999</v>
      </c>
      <c r="I2155" s="20" t="s">
        <v>2000</v>
      </c>
      <c r="J2155" s="20" t="s">
        <v>2001</v>
      </c>
      <c r="K2155" s="20" t="str">
        <f>VLOOKUP(H2155,[1]媒体表!C:T,18,0)</f>
        <v>北京多彩</v>
      </c>
      <c r="L2155" s="20" t="s">
        <v>2781</v>
      </c>
      <c r="M2155" s="47"/>
      <c r="N2155" s="20" t="s">
        <v>42</v>
      </c>
      <c r="O2155" s="20" t="s">
        <v>82</v>
      </c>
      <c r="P2155" s="47">
        <v>0</v>
      </c>
      <c r="Q2155" s="48" t="s">
        <v>2782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2783</v>
      </c>
      <c r="F2156" s="20" t="s">
        <v>2783</v>
      </c>
      <c r="G2156" s="20" t="s">
        <v>2783</v>
      </c>
      <c r="H2156" s="20" t="s">
        <v>1999</v>
      </c>
      <c r="I2156" s="20" t="s">
        <v>2000</v>
      </c>
      <c r="J2156" s="20" t="s">
        <v>2001</v>
      </c>
      <c r="K2156" s="20" t="str">
        <f>VLOOKUP(H2156,[1]媒体表!C:T,18,0)</f>
        <v>北京多彩</v>
      </c>
      <c r="L2156" s="20" t="s">
        <v>2783</v>
      </c>
      <c r="M2156" s="47"/>
      <c r="N2156" s="20" t="s">
        <v>42</v>
      </c>
      <c r="O2156" s="20" t="s">
        <v>43</v>
      </c>
      <c r="P2156" s="47">
        <v>0.02</v>
      </c>
      <c r="Q2156" s="48" t="s">
        <v>2784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2785</v>
      </c>
      <c r="F2157" s="20" t="s">
        <v>2785</v>
      </c>
      <c r="G2157" s="20" t="s">
        <v>2785</v>
      </c>
      <c r="H2157" s="20" t="s">
        <v>1999</v>
      </c>
      <c r="I2157" s="20" t="s">
        <v>2000</v>
      </c>
      <c r="J2157" s="20" t="s">
        <v>2001</v>
      </c>
      <c r="K2157" s="20" t="str">
        <f>VLOOKUP(H2157,[1]媒体表!C:T,18,0)</f>
        <v>北京多彩</v>
      </c>
      <c r="L2157" s="20" t="s">
        <v>2786</v>
      </c>
      <c r="M2157" s="47"/>
      <c r="N2157" s="20" t="s">
        <v>42</v>
      </c>
      <c r="O2157" s="20" t="s">
        <v>43</v>
      </c>
      <c r="P2157" s="47">
        <v>0.02</v>
      </c>
      <c r="Q2157" s="48" t="s">
        <v>2787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2788</v>
      </c>
      <c r="F2158" s="20" t="s">
        <v>2789</v>
      </c>
      <c r="G2158" s="20" t="s">
        <v>2788</v>
      </c>
      <c r="H2158" s="20" t="s">
        <v>1999</v>
      </c>
      <c r="I2158" s="20" t="s">
        <v>2000</v>
      </c>
      <c r="J2158" s="20" t="s">
        <v>2001</v>
      </c>
      <c r="K2158" s="20" t="str">
        <f>VLOOKUP(H2158,[1]媒体表!C:T,18,0)</f>
        <v>北京多彩</v>
      </c>
      <c r="L2158" s="20" t="s">
        <v>2790</v>
      </c>
      <c r="M2158" s="47"/>
      <c r="N2158" s="20" t="s">
        <v>59</v>
      </c>
      <c r="O2158" s="20" t="s">
        <v>82</v>
      </c>
      <c r="P2158" s="47">
        <v>0</v>
      </c>
      <c r="Q2158" s="48" t="s">
        <v>2791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2792</v>
      </c>
      <c r="F2159" s="20" t="s">
        <v>2792</v>
      </c>
      <c r="G2159" s="20" t="s">
        <v>2792</v>
      </c>
      <c r="H2159" s="20" t="s">
        <v>1999</v>
      </c>
      <c r="I2159" s="20" t="s">
        <v>2000</v>
      </c>
      <c r="J2159" s="20" t="s">
        <v>2001</v>
      </c>
      <c r="K2159" s="20" t="str">
        <f>VLOOKUP(H2159,[1]媒体表!C:T,18,0)</f>
        <v>北京多彩</v>
      </c>
      <c r="L2159" s="20" t="s">
        <v>2792</v>
      </c>
      <c r="M2159" s="47"/>
      <c r="N2159" s="20" t="s">
        <v>42</v>
      </c>
      <c r="O2159" s="20" t="s">
        <v>43</v>
      </c>
      <c r="P2159" s="47">
        <v>0.02</v>
      </c>
      <c r="Q2159" s="48" t="s">
        <v>2793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2794</v>
      </c>
      <c r="F2160" s="20" t="s">
        <v>2795</v>
      </c>
      <c r="G2160" s="20" t="s">
        <v>2794</v>
      </c>
      <c r="H2160" s="20" t="s">
        <v>1999</v>
      </c>
      <c r="I2160" s="20" t="s">
        <v>2000</v>
      </c>
      <c r="J2160" s="20" t="s">
        <v>2001</v>
      </c>
      <c r="K2160" s="20" t="str">
        <f>VLOOKUP(H2160,[1]媒体表!C:T,18,0)</f>
        <v>北京多彩</v>
      </c>
      <c r="L2160" s="20" t="s">
        <v>2790</v>
      </c>
      <c r="M2160" s="47"/>
      <c r="N2160" s="20" t="s">
        <v>59</v>
      </c>
      <c r="O2160" s="20" t="s">
        <v>43</v>
      </c>
      <c r="P2160" s="47">
        <v>0.1</v>
      </c>
      <c r="Q2160" s="48" t="s">
        <v>2796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2794</v>
      </c>
      <c r="F2161" s="20" t="s">
        <v>2795</v>
      </c>
      <c r="G2161" s="20" t="s">
        <v>2794</v>
      </c>
      <c r="H2161" s="20" t="s">
        <v>1999</v>
      </c>
      <c r="I2161" s="20" t="s">
        <v>2000</v>
      </c>
      <c r="J2161" s="20" t="s">
        <v>2001</v>
      </c>
      <c r="K2161" s="20" t="str">
        <f>VLOOKUP(H2161,[1]媒体表!C:T,18,0)</f>
        <v>北京多彩</v>
      </c>
      <c r="L2161" s="20" t="s">
        <v>2790</v>
      </c>
      <c r="M2161" s="47"/>
      <c r="N2161" s="20" t="s">
        <v>59</v>
      </c>
      <c r="O2161" s="20" t="s">
        <v>43</v>
      </c>
      <c r="P2161" s="47">
        <v>0.1</v>
      </c>
      <c r="Q2161" s="48" t="s">
        <v>2797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2798</v>
      </c>
      <c r="F2162" s="20" t="s">
        <v>2798</v>
      </c>
      <c r="G2162" s="20" t="s">
        <v>2798</v>
      </c>
      <c r="H2162" s="20" t="s">
        <v>1999</v>
      </c>
      <c r="I2162" s="20" t="s">
        <v>2000</v>
      </c>
      <c r="J2162" s="20" t="s">
        <v>2001</v>
      </c>
      <c r="K2162" s="20" t="str">
        <f>VLOOKUP(H2162,[1]媒体表!C:T,18,0)</f>
        <v>北京多彩</v>
      </c>
      <c r="L2162" s="20" t="s">
        <v>2794</v>
      </c>
      <c r="M2162" s="47"/>
      <c r="N2162" s="20" t="s">
        <v>59</v>
      </c>
      <c r="O2162" s="20" t="s">
        <v>43</v>
      </c>
      <c r="P2162" s="47">
        <v>0.02</v>
      </c>
      <c r="Q2162" s="48" t="s">
        <v>2799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2800</v>
      </c>
      <c r="F2163" s="20" t="s">
        <v>2800</v>
      </c>
      <c r="G2163" s="20" t="s">
        <v>2800</v>
      </c>
      <c r="H2163" s="20" t="s">
        <v>1999</v>
      </c>
      <c r="I2163" s="20" t="s">
        <v>2000</v>
      </c>
      <c r="J2163" s="20" t="s">
        <v>2001</v>
      </c>
      <c r="K2163" s="20" t="str">
        <f>VLOOKUP(H2163,[1]媒体表!C:T,18,0)</f>
        <v>北京多彩</v>
      </c>
      <c r="L2163" s="20" t="s">
        <v>2800</v>
      </c>
      <c r="M2163" s="47"/>
      <c r="N2163" s="20" t="s">
        <v>59</v>
      </c>
      <c r="O2163" s="20" t="s">
        <v>43</v>
      </c>
      <c r="P2163" s="47">
        <v>0.06</v>
      </c>
      <c r="Q2163" s="48" t="s">
        <v>2801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1886</v>
      </c>
      <c r="E2164" s="20" t="s">
        <v>2802</v>
      </c>
      <c r="F2164" s="20" t="s">
        <v>2802</v>
      </c>
      <c r="G2164" s="20" t="s">
        <v>2802</v>
      </c>
      <c r="H2164" s="20" t="s">
        <v>1999</v>
      </c>
      <c r="I2164" s="20" t="s">
        <v>2000</v>
      </c>
      <c r="J2164" s="20" t="s">
        <v>2001</v>
      </c>
      <c r="K2164" s="20" t="str">
        <f>VLOOKUP(H2164,[1]媒体表!C:T,18,0)</f>
        <v>北京多彩</v>
      </c>
      <c r="L2164" s="20" t="s">
        <v>2802</v>
      </c>
      <c r="M2164" s="47"/>
      <c r="N2164" s="20" t="s">
        <v>42</v>
      </c>
      <c r="O2164" s="20" t="s">
        <v>82</v>
      </c>
      <c r="P2164" s="47">
        <v>0</v>
      </c>
      <c r="Q2164" s="48" t="s">
        <v>2803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2804</v>
      </c>
      <c r="F2165" s="20" t="s">
        <v>2804</v>
      </c>
      <c r="G2165" s="20" t="s">
        <v>2804</v>
      </c>
      <c r="H2165" s="20" t="s">
        <v>1999</v>
      </c>
      <c r="I2165" s="20" t="s">
        <v>2000</v>
      </c>
      <c r="J2165" s="20" t="s">
        <v>2001</v>
      </c>
      <c r="K2165" s="20" t="str">
        <f>VLOOKUP(H2165,[1]媒体表!C:T,18,0)</f>
        <v>北京多彩</v>
      </c>
      <c r="L2165" s="20" t="s">
        <v>2805</v>
      </c>
      <c r="M2165" s="47"/>
      <c r="N2165" s="20" t="s">
        <v>333</v>
      </c>
      <c r="O2165" s="20" t="s">
        <v>43</v>
      </c>
      <c r="P2165" s="47">
        <v>0.04</v>
      </c>
      <c r="Q2165" s="48" t="s">
        <v>2806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1999</v>
      </c>
      <c r="I2166" s="20" t="s">
        <v>2000</v>
      </c>
      <c r="J2166" s="20" t="s">
        <v>2001</v>
      </c>
      <c r="K2166" s="20" t="str">
        <f>VLOOKUP(H2166,[1]媒体表!C:T,18,0)</f>
        <v>北京多彩</v>
      </c>
      <c r="L2166" s="20" t="s">
        <v>2807</v>
      </c>
      <c r="M2166" s="47"/>
      <c r="N2166" s="20" t="s">
        <v>59</v>
      </c>
      <c r="O2166" s="20" t="s">
        <v>43</v>
      </c>
      <c r="P2166" s="47">
        <v>0.02</v>
      </c>
      <c r="Q2166" s="48" t="s">
        <v>2808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1999</v>
      </c>
      <c r="I2167" s="20" t="s">
        <v>2000</v>
      </c>
      <c r="J2167" s="20" t="s">
        <v>2001</v>
      </c>
      <c r="K2167" s="20" t="str">
        <f>VLOOKUP(H2167,[1]媒体表!C:T,18,0)</f>
        <v>北京多彩</v>
      </c>
      <c r="L2167" s="20" t="s">
        <v>2807</v>
      </c>
      <c r="M2167" s="47"/>
      <c r="N2167" s="20" t="s">
        <v>42</v>
      </c>
      <c r="O2167" s="20" t="s">
        <v>82</v>
      </c>
      <c r="P2167" s="47">
        <v>0</v>
      </c>
      <c r="Q2167" s="48" t="s">
        <v>2808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2809</v>
      </c>
      <c r="F2168" s="20" t="s">
        <v>2809</v>
      </c>
      <c r="G2168" s="20" t="s">
        <v>2809</v>
      </c>
      <c r="H2168" s="20" t="s">
        <v>1999</v>
      </c>
      <c r="I2168" s="20" t="s">
        <v>2000</v>
      </c>
      <c r="J2168" s="20" t="s">
        <v>2001</v>
      </c>
      <c r="K2168" s="20" t="str">
        <f>VLOOKUP(H2168,[1]媒体表!C:T,18,0)</f>
        <v>北京多彩</v>
      </c>
      <c r="L2168" s="20" t="s">
        <v>2809</v>
      </c>
      <c r="M2168" s="47"/>
      <c r="N2168" s="20" t="s">
        <v>42</v>
      </c>
      <c r="O2168" s="20" t="s">
        <v>82</v>
      </c>
      <c r="P2168" s="47">
        <v>0</v>
      </c>
      <c r="Q2168" s="48" t="s">
        <v>2810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1999</v>
      </c>
      <c r="I2169" s="20" t="s">
        <v>2000</v>
      </c>
      <c r="J2169" s="20" t="s">
        <v>2001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2811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1999</v>
      </c>
      <c r="I2170" s="20" t="s">
        <v>2000</v>
      </c>
      <c r="J2170" s="20" t="s">
        <v>2001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2812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1999</v>
      </c>
      <c r="I2171" s="20" t="s">
        <v>2000</v>
      </c>
      <c r="J2171" s="20" t="s">
        <v>2001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2811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1999</v>
      </c>
      <c r="I2172" s="20" t="s">
        <v>2000</v>
      </c>
      <c r="J2172" s="20" t="s">
        <v>2001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2812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1878</v>
      </c>
      <c r="F2173" s="20" t="s">
        <v>1888</v>
      </c>
      <c r="G2173" s="20" t="s">
        <v>1878</v>
      </c>
      <c r="H2173" s="20" t="s">
        <v>1999</v>
      </c>
      <c r="I2173" s="20" t="s">
        <v>2000</v>
      </c>
      <c r="J2173" s="20" t="s">
        <v>2001</v>
      </c>
      <c r="K2173" s="20" t="str">
        <f>VLOOKUP(H2173,[1]媒体表!C:T,18,0)</f>
        <v>北京多彩</v>
      </c>
      <c r="L2173" s="20" t="s">
        <v>2813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1878</v>
      </c>
      <c r="F2174" s="20" t="s">
        <v>1888</v>
      </c>
      <c r="G2174" s="20" t="s">
        <v>1878</v>
      </c>
      <c r="H2174" s="20" t="s">
        <v>1999</v>
      </c>
      <c r="I2174" s="20" t="s">
        <v>2000</v>
      </c>
      <c r="J2174" s="20" t="s">
        <v>2001</v>
      </c>
      <c r="K2174" s="20" t="str">
        <f>VLOOKUP(H2174,[1]媒体表!C:T,18,0)</f>
        <v>北京多彩</v>
      </c>
      <c r="L2174" s="20" t="s">
        <v>2814</v>
      </c>
      <c r="M2174" s="47"/>
      <c r="N2174" s="20" t="s">
        <v>42</v>
      </c>
      <c r="O2174" s="20" t="s">
        <v>82</v>
      </c>
      <c r="P2174" s="47">
        <v>0</v>
      </c>
      <c r="Q2174" s="48" t="s">
        <v>2815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1878</v>
      </c>
      <c r="F2175" s="20" t="s">
        <v>1888</v>
      </c>
      <c r="G2175" s="20" t="s">
        <v>1878</v>
      </c>
      <c r="H2175" s="20" t="s">
        <v>1999</v>
      </c>
      <c r="I2175" s="20" t="s">
        <v>2000</v>
      </c>
      <c r="J2175" s="20" t="s">
        <v>2001</v>
      </c>
      <c r="K2175" s="20" t="str">
        <f>VLOOKUP(H2175,[1]媒体表!C:T,18,0)</f>
        <v>北京多彩</v>
      </c>
      <c r="L2175" s="20" t="s">
        <v>1889</v>
      </c>
      <c r="M2175" s="47"/>
      <c r="N2175" s="20" t="s">
        <v>42</v>
      </c>
      <c r="O2175" s="20" t="s">
        <v>82</v>
      </c>
      <c r="P2175" s="47">
        <v>0</v>
      </c>
      <c r="Q2175" s="48" t="s">
        <v>2816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2817</v>
      </c>
      <c r="F2176" s="20" t="s">
        <v>2817</v>
      </c>
      <c r="G2176" s="20" t="s">
        <v>2817</v>
      </c>
      <c r="H2176" s="20" t="s">
        <v>1999</v>
      </c>
      <c r="I2176" s="20" t="s">
        <v>2000</v>
      </c>
      <c r="J2176" s="20" t="s">
        <v>2001</v>
      </c>
      <c r="K2176" s="20" t="str">
        <f>VLOOKUP(H2176,[1]媒体表!C:T,18,0)</f>
        <v>北京多彩</v>
      </c>
      <c r="L2176" s="20" t="s">
        <v>2818</v>
      </c>
      <c r="M2176" s="47"/>
      <c r="N2176" s="20" t="s">
        <v>42</v>
      </c>
      <c r="O2176" s="20" t="s">
        <v>43</v>
      </c>
      <c r="P2176" s="47">
        <v>0.02</v>
      </c>
      <c r="Q2176" s="48" t="s">
        <v>2819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2820</v>
      </c>
      <c r="F2177" s="20" t="s">
        <v>2820</v>
      </c>
      <c r="G2177" s="20" t="s">
        <v>2820</v>
      </c>
      <c r="H2177" s="20" t="s">
        <v>1999</v>
      </c>
      <c r="I2177" s="20" t="s">
        <v>2000</v>
      </c>
      <c r="J2177" s="20" t="s">
        <v>2001</v>
      </c>
      <c r="K2177" s="20" t="str">
        <f>VLOOKUP(H2177,[1]媒体表!C:T,18,0)</f>
        <v>北京多彩</v>
      </c>
      <c r="L2177" s="20" t="s">
        <v>2821</v>
      </c>
      <c r="M2177" s="47"/>
      <c r="N2177" s="20" t="s">
        <v>59</v>
      </c>
      <c r="O2177" s="20" t="s">
        <v>43</v>
      </c>
      <c r="P2177" s="47">
        <v>0.1</v>
      </c>
      <c r="Q2177" s="48" t="s">
        <v>2822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2823</v>
      </c>
      <c r="F2178" s="20" t="s">
        <v>2823</v>
      </c>
      <c r="G2178" s="20" t="s">
        <v>2823</v>
      </c>
      <c r="H2178" s="20" t="s">
        <v>1999</v>
      </c>
      <c r="I2178" s="20" t="s">
        <v>2000</v>
      </c>
      <c r="J2178" s="20" t="s">
        <v>2001</v>
      </c>
      <c r="K2178" s="20" t="str">
        <f>VLOOKUP(H2178,[1]媒体表!C:T,18,0)</f>
        <v>北京多彩</v>
      </c>
      <c r="L2178" s="20" t="s">
        <v>2823</v>
      </c>
      <c r="M2178" s="47"/>
      <c r="N2178" s="20" t="s">
        <v>42</v>
      </c>
      <c r="O2178" s="20" t="s">
        <v>43</v>
      </c>
      <c r="P2178" s="47">
        <v>0.02</v>
      </c>
      <c r="Q2178" s="48" t="s">
        <v>2824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1999</v>
      </c>
      <c r="I2179" s="20" t="s">
        <v>2000</v>
      </c>
      <c r="J2179" s="20" t="s">
        <v>2001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2825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1999</v>
      </c>
      <c r="I2180" s="20" t="s">
        <v>2000</v>
      </c>
      <c r="J2180" s="20" t="s">
        <v>2001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2826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1904</v>
      </c>
      <c r="F2181" s="20" t="s">
        <v>1904</v>
      </c>
      <c r="G2181" s="20" t="s">
        <v>1904</v>
      </c>
      <c r="H2181" s="20" t="s">
        <v>1999</v>
      </c>
      <c r="I2181" s="20" t="s">
        <v>2000</v>
      </c>
      <c r="J2181" s="20" t="s">
        <v>2001</v>
      </c>
      <c r="K2181" s="20" t="str">
        <f>VLOOKUP(H2181,[1]媒体表!C:T,18,0)</f>
        <v>北京多彩</v>
      </c>
      <c r="L2181" s="20" t="s">
        <v>2827</v>
      </c>
      <c r="M2181" s="47"/>
      <c r="N2181" s="20" t="s">
        <v>42</v>
      </c>
      <c r="O2181" s="20" t="s">
        <v>43</v>
      </c>
      <c r="P2181" s="47">
        <v>0.04</v>
      </c>
      <c r="Q2181" s="48" t="s">
        <v>2828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1904</v>
      </c>
      <c r="F2182" s="20" t="s">
        <v>1904</v>
      </c>
      <c r="G2182" s="20" t="s">
        <v>1904</v>
      </c>
      <c r="H2182" s="20" t="s">
        <v>1999</v>
      </c>
      <c r="I2182" s="20" t="s">
        <v>2000</v>
      </c>
      <c r="J2182" s="20" t="s">
        <v>2001</v>
      </c>
      <c r="K2182" s="20" t="str">
        <f>VLOOKUP(H2182,[1]媒体表!C:T,18,0)</f>
        <v>北京多彩</v>
      </c>
      <c r="L2182" s="20" t="s">
        <v>1904</v>
      </c>
      <c r="M2182" s="47"/>
      <c r="N2182" s="20" t="s">
        <v>42</v>
      </c>
      <c r="O2182" s="20" t="s">
        <v>43</v>
      </c>
      <c r="P2182" s="47">
        <v>0.02</v>
      </c>
      <c r="Q2182" s="48" t="s">
        <v>2829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2830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2831</v>
      </c>
      <c r="F2183" s="20" t="s">
        <v>2831</v>
      </c>
      <c r="G2183" s="20" t="s">
        <v>2831</v>
      </c>
      <c r="H2183" s="20" t="s">
        <v>1999</v>
      </c>
      <c r="I2183" s="20" t="s">
        <v>2000</v>
      </c>
      <c r="J2183" s="20" t="s">
        <v>2001</v>
      </c>
      <c r="K2183" s="20" t="str">
        <f>VLOOKUP(H2183,[1]媒体表!C:T,18,0)</f>
        <v>北京多彩</v>
      </c>
      <c r="L2183" s="20" t="s">
        <v>2831</v>
      </c>
      <c r="M2183" s="47"/>
      <c r="N2183" s="20" t="s">
        <v>59</v>
      </c>
      <c r="O2183" s="20" t="s">
        <v>43</v>
      </c>
      <c r="P2183" s="47">
        <v>0.1</v>
      </c>
      <c r="Q2183" s="48" t="s">
        <v>2832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2833</v>
      </c>
      <c r="F2184" s="20" t="s">
        <v>2833</v>
      </c>
      <c r="G2184" s="20" t="s">
        <v>2833</v>
      </c>
      <c r="H2184" s="20" t="s">
        <v>1999</v>
      </c>
      <c r="I2184" s="20" t="s">
        <v>2000</v>
      </c>
      <c r="J2184" s="20" t="s">
        <v>2001</v>
      </c>
      <c r="K2184" s="20" t="str">
        <f>VLOOKUP(H2184,[1]媒体表!C:T,18,0)</f>
        <v>北京多彩</v>
      </c>
      <c r="L2184" s="20" t="s">
        <v>2833</v>
      </c>
      <c r="M2184" s="47"/>
      <c r="N2184" s="20" t="s">
        <v>42</v>
      </c>
      <c r="O2184" s="20" t="s">
        <v>82</v>
      </c>
      <c r="P2184" s="47">
        <v>0</v>
      </c>
      <c r="Q2184" s="48" t="s">
        <v>2834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2835</v>
      </c>
      <c r="F2185" s="20" t="s">
        <v>2835</v>
      </c>
      <c r="G2185" s="20" t="s">
        <v>2835</v>
      </c>
      <c r="H2185" s="20" t="s">
        <v>1999</v>
      </c>
      <c r="I2185" s="20" t="s">
        <v>2000</v>
      </c>
      <c r="J2185" s="20" t="s">
        <v>2001</v>
      </c>
      <c r="K2185" s="20" t="str">
        <f>VLOOKUP(H2185,[1]媒体表!C:T,18,0)</f>
        <v>北京多彩</v>
      </c>
      <c r="L2185" s="20" t="s">
        <v>2836</v>
      </c>
      <c r="M2185" s="47"/>
      <c r="N2185" s="20" t="s">
        <v>59</v>
      </c>
      <c r="O2185" s="20" t="s">
        <v>43</v>
      </c>
      <c r="P2185" s="47">
        <v>0.02</v>
      </c>
      <c r="Q2185" s="48" t="s">
        <v>2837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2838</v>
      </c>
      <c r="F2186" s="20" t="s">
        <v>2838</v>
      </c>
      <c r="G2186" s="20" t="s">
        <v>2838</v>
      </c>
      <c r="H2186" s="20" t="s">
        <v>1999</v>
      </c>
      <c r="I2186" s="20" t="s">
        <v>2000</v>
      </c>
      <c r="J2186" s="20" t="s">
        <v>2001</v>
      </c>
      <c r="K2186" s="20" t="str">
        <f>VLOOKUP(H2186,[1]媒体表!C:T,18,0)</f>
        <v>北京多彩</v>
      </c>
      <c r="L2186" s="20" t="s">
        <v>2838</v>
      </c>
      <c r="M2186" s="47"/>
      <c r="N2186" s="20" t="s">
        <v>42</v>
      </c>
      <c r="O2186" s="20" t="s">
        <v>43</v>
      </c>
      <c r="P2186" s="47">
        <v>0.02</v>
      </c>
      <c r="Q2186" s="48" t="s">
        <v>2839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1999</v>
      </c>
      <c r="I2187" s="20" t="s">
        <v>2000</v>
      </c>
      <c r="J2187" s="20" t="s">
        <v>2001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2840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2841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1999</v>
      </c>
      <c r="I2188" s="20" t="s">
        <v>2000</v>
      </c>
      <c r="J2188" s="20" t="s">
        <v>2001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2842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2804</v>
      </c>
      <c r="F2189" s="20" t="s">
        <v>2804</v>
      </c>
      <c r="G2189" s="20" t="s">
        <v>2804</v>
      </c>
      <c r="H2189" s="20" t="s">
        <v>1999</v>
      </c>
      <c r="I2189" s="20" t="s">
        <v>2000</v>
      </c>
      <c r="J2189" s="20" t="s">
        <v>2001</v>
      </c>
      <c r="K2189" s="20" t="str">
        <f>VLOOKUP(H2189,[1]媒体表!C:T,18,0)</f>
        <v>北京多彩</v>
      </c>
      <c r="L2189" s="20" t="s">
        <v>2804</v>
      </c>
      <c r="M2189" s="20"/>
      <c r="N2189" s="20" t="s">
        <v>59</v>
      </c>
      <c r="O2189" s="20" t="s">
        <v>43</v>
      </c>
      <c r="P2189" s="47">
        <v>0.04</v>
      </c>
      <c r="Q2189" s="48" t="s">
        <v>2806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2804</v>
      </c>
      <c r="F2190" s="20" t="s">
        <v>2804</v>
      </c>
      <c r="G2190" s="20" t="s">
        <v>2804</v>
      </c>
      <c r="H2190" s="20" t="s">
        <v>1999</v>
      </c>
      <c r="I2190" s="20" t="s">
        <v>2000</v>
      </c>
      <c r="J2190" s="20" t="s">
        <v>2001</v>
      </c>
      <c r="K2190" s="20" t="str">
        <f>VLOOKUP(H2190,[1]媒体表!C:T,18,0)</f>
        <v>北京多彩</v>
      </c>
      <c r="L2190" s="20" t="s">
        <v>2804</v>
      </c>
      <c r="M2190" s="20"/>
      <c r="N2190" s="20" t="s">
        <v>42</v>
      </c>
      <c r="O2190" s="20" t="s">
        <v>43</v>
      </c>
      <c r="P2190" s="47">
        <v>0.02</v>
      </c>
      <c r="Q2190" s="48" t="s">
        <v>2806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1929</v>
      </c>
      <c r="G2191" s="20" t="s">
        <v>1927</v>
      </c>
      <c r="H2191" s="20" t="s">
        <v>1999</v>
      </c>
      <c r="I2191" s="20" t="s">
        <v>2000</v>
      </c>
      <c r="J2191" s="20" t="s">
        <v>2001</v>
      </c>
      <c r="K2191" s="20" t="str">
        <f>VLOOKUP(H2191,[1]媒体表!C:T,18,0)</f>
        <v>北京多彩</v>
      </c>
      <c r="L2191" s="20" t="s">
        <v>2436</v>
      </c>
      <c r="M2191" s="47"/>
      <c r="N2191" s="20" t="s">
        <v>59</v>
      </c>
      <c r="O2191" s="20" t="s">
        <v>43</v>
      </c>
      <c r="P2191" s="47">
        <v>0.15</v>
      </c>
      <c r="Q2191" s="48" t="s">
        <v>2437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1929</v>
      </c>
      <c r="G2192" s="20" t="s">
        <v>1927</v>
      </c>
      <c r="H2192" s="20" t="s">
        <v>1999</v>
      </c>
      <c r="I2192" s="20" t="s">
        <v>2000</v>
      </c>
      <c r="J2192" s="20" t="s">
        <v>2001</v>
      </c>
      <c r="K2192" s="20" t="str">
        <f>VLOOKUP(H2192,[1]媒体表!C:T,18,0)</f>
        <v>北京多彩</v>
      </c>
      <c r="L2192" s="20" t="s">
        <v>2436</v>
      </c>
      <c r="M2192" s="47"/>
      <c r="N2192" s="20" t="s">
        <v>42</v>
      </c>
      <c r="O2192" s="20" t="s">
        <v>43</v>
      </c>
      <c r="P2192" s="47">
        <v>0.04</v>
      </c>
      <c r="Q2192" s="48" t="s">
        <v>2437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1688</v>
      </c>
      <c r="F2193" s="51" t="s">
        <v>2843</v>
      </c>
      <c r="G2193" s="51" t="s">
        <v>1688</v>
      </c>
      <c r="H2193" s="51" t="s">
        <v>2844</v>
      </c>
      <c r="I2193" s="20" t="s">
        <v>2845</v>
      </c>
      <c r="J2193" s="20" t="s">
        <v>2846</v>
      </c>
      <c r="K2193" s="20" t="str">
        <f>VLOOKUP(H2193,[1]媒体表!C:T,18,0)</f>
        <v>北京多彩</v>
      </c>
      <c r="L2193" s="51" t="s">
        <v>2847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1688</v>
      </c>
      <c r="F2194" s="51" t="s">
        <v>2843</v>
      </c>
      <c r="G2194" s="51" t="s">
        <v>1688</v>
      </c>
      <c r="H2194" s="51" t="s">
        <v>2844</v>
      </c>
      <c r="I2194" s="20" t="s">
        <v>2845</v>
      </c>
      <c r="J2194" s="20" t="s">
        <v>2846</v>
      </c>
      <c r="K2194" s="20" t="str">
        <f>VLOOKUP(H2194,[1]媒体表!C:T,18,0)</f>
        <v>北京多彩</v>
      </c>
      <c r="L2194" s="51" t="s">
        <v>2847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2848</v>
      </c>
      <c r="F2195" s="51" t="s">
        <v>2848</v>
      </c>
      <c r="G2195" s="51" t="s">
        <v>2848</v>
      </c>
      <c r="H2195" s="51" t="s">
        <v>2844</v>
      </c>
      <c r="I2195" s="20" t="s">
        <v>2845</v>
      </c>
      <c r="J2195" s="20" t="s">
        <v>2846</v>
      </c>
      <c r="K2195" s="20" t="str">
        <f>VLOOKUP(H2195,[1]媒体表!C:T,18,0)</f>
        <v>北京多彩</v>
      </c>
      <c r="L2195" s="51" t="s">
        <v>2848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2844</v>
      </c>
      <c r="I2196" s="20" t="s">
        <v>2845</v>
      </c>
      <c r="J2196" s="20" t="s">
        <v>2846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2849</v>
      </c>
      <c r="G2197" s="51" t="s">
        <v>1234</v>
      </c>
      <c r="H2197" s="51" t="s">
        <v>2844</v>
      </c>
      <c r="I2197" s="20" t="s">
        <v>2845</v>
      </c>
      <c r="J2197" s="20" t="s">
        <v>2846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1737</v>
      </c>
      <c r="F2198" s="51" t="s">
        <v>2850</v>
      </c>
      <c r="G2198" s="51" t="s">
        <v>1737</v>
      </c>
      <c r="H2198" s="51" t="s">
        <v>2844</v>
      </c>
      <c r="I2198" s="20" t="s">
        <v>2845</v>
      </c>
      <c r="J2198" s="20" t="s">
        <v>2846</v>
      </c>
      <c r="K2198" s="20" t="str">
        <f>VLOOKUP(H2198,[1]媒体表!C:T,18,0)</f>
        <v>北京多彩</v>
      </c>
      <c r="L2198" s="51" t="s">
        <v>1739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1737</v>
      </c>
      <c r="F2199" s="51" t="s">
        <v>2851</v>
      </c>
      <c r="G2199" s="51" t="s">
        <v>1737</v>
      </c>
      <c r="H2199" s="51" t="s">
        <v>2844</v>
      </c>
      <c r="I2199" s="20" t="s">
        <v>2845</v>
      </c>
      <c r="J2199" s="20" t="s">
        <v>2846</v>
      </c>
      <c r="K2199" s="20" t="str">
        <f>VLOOKUP(H2199,[1]媒体表!C:T,18,0)</f>
        <v>北京多彩</v>
      </c>
      <c r="L2199" s="51" t="s">
        <v>1739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1737</v>
      </c>
      <c r="F2200" s="51" t="s">
        <v>2852</v>
      </c>
      <c r="G2200" s="51" t="s">
        <v>1737</v>
      </c>
      <c r="H2200" s="51" t="s">
        <v>2844</v>
      </c>
      <c r="I2200" s="20" t="s">
        <v>2845</v>
      </c>
      <c r="J2200" s="20" t="s">
        <v>2846</v>
      </c>
      <c r="K2200" s="20" t="str">
        <f>VLOOKUP(H2200,[1]媒体表!C:T,18,0)</f>
        <v>北京多彩</v>
      </c>
      <c r="L2200" s="51" t="s">
        <v>1739</v>
      </c>
      <c r="M2200" s="51"/>
      <c r="N2200" s="51" t="s">
        <v>110</v>
      </c>
      <c r="O2200" s="51" t="s">
        <v>82</v>
      </c>
      <c r="P2200" s="52">
        <v>0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358993.2</v>
      </c>
      <c r="X2200" s="32"/>
      <c r="Y2200" s="32">
        <f t="shared" si="244"/>
        <v>358993.2</v>
      </c>
      <c r="Z2200" s="55">
        <f t="shared" si="245"/>
        <v>0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2844</v>
      </c>
      <c r="I2201" s="20" t="s">
        <v>2845</v>
      </c>
      <c r="J2201" s="20" t="s">
        <v>2846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2844</v>
      </c>
      <c r="I2202" s="20" t="s">
        <v>2845</v>
      </c>
      <c r="J2202" s="20" t="s">
        <v>2846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2853</v>
      </c>
      <c r="F2203" s="51" t="s">
        <v>2853</v>
      </c>
      <c r="G2203" s="51" t="s">
        <v>2853</v>
      </c>
      <c r="H2203" s="51" t="s">
        <v>2844</v>
      </c>
      <c r="I2203" s="20" t="s">
        <v>2845</v>
      </c>
      <c r="J2203" s="20" t="s">
        <v>2846</v>
      </c>
      <c r="K2203" s="20" t="str">
        <f>VLOOKUP(H2203,[1]媒体表!C:T,18,0)</f>
        <v>北京多彩</v>
      </c>
      <c r="L2203" s="51" t="s">
        <v>2853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2854</v>
      </c>
      <c r="F2204" s="51" t="s">
        <v>2855</v>
      </c>
      <c r="G2204" s="51" t="s">
        <v>2854</v>
      </c>
      <c r="H2204" s="51" t="s">
        <v>2844</v>
      </c>
      <c r="I2204" s="20" t="s">
        <v>2845</v>
      </c>
      <c r="J2204" s="20" t="s">
        <v>2846</v>
      </c>
      <c r="K2204" s="20" t="str">
        <f>VLOOKUP(H2204,[1]媒体表!C:T,18,0)</f>
        <v>北京多彩</v>
      </c>
      <c r="L2204" s="51" t="s">
        <v>2856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2857</v>
      </c>
      <c r="G2205" s="51" t="s">
        <v>544</v>
      </c>
      <c r="H2205" s="51" t="s">
        <v>2844</v>
      </c>
      <c r="I2205" s="20" t="s">
        <v>2845</v>
      </c>
      <c r="J2205" s="20" t="s">
        <v>2846</v>
      </c>
      <c r="K2205" s="20" t="str">
        <f>VLOOKUP(H2205,[1]媒体表!C:T,18,0)</f>
        <v>北京多彩</v>
      </c>
      <c r="L2205" s="51" t="s">
        <v>1742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1751</v>
      </c>
      <c r="F2206" s="51" t="s">
        <v>2858</v>
      </c>
      <c r="G2206" s="51" t="s">
        <v>1751</v>
      </c>
      <c r="H2206" s="51" t="s">
        <v>2844</v>
      </c>
      <c r="I2206" s="20" t="s">
        <v>2845</v>
      </c>
      <c r="J2206" s="20" t="s">
        <v>2846</v>
      </c>
      <c r="K2206" s="20" t="str">
        <f>VLOOKUP(H2206,[1]媒体表!C:T,18,0)</f>
        <v>北京多彩</v>
      </c>
      <c r="L2206" s="51" t="s">
        <v>2859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54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1751</v>
      </c>
      <c r="F2207" s="51" t="s">
        <v>2858</v>
      </c>
      <c r="G2207" s="51" t="s">
        <v>1751</v>
      </c>
      <c r="H2207" s="51" t="s">
        <v>2844</v>
      </c>
      <c r="I2207" s="20" t="s">
        <v>2845</v>
      </c>
      <c r="J2207" s="20" t="s">
        <v>2846</v>
      </c>
      <c r="K2207" s="20" t="str">
        <f>VLOOKUP(H2207,[1]媒体表!C:T,18,0)</f>
        <v>北京多彩</v>
      </c>
      <c r="L2207" s="51" t="s">
        <v>1753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54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1751</v>
      </c>
      <c r="F2208" s="51" t="s">
        <v>2858</v>
      </c>
      <c r="G2208" s="51" t="s">
        <v>1751</v>
      </c>
      <c r="H2208" s="51" t="s">
        <v>2844</v>
      </c>
      <c r="I2208" s="20" t="s">
        <v>2845</v>
      </c>
      <c r="J2208" s="20" t="s">
        <v>2846</v>
      </c>
      <c r="K2208" s="20" t="str">
        <f>VLOOKUP(H2208,[1]媒体表!C:T,18,0)</f>
        <v>北京多彩</v>
      </c>
      <c r="L2208" s="51" t="s">
        <v>1753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54">
        <v>975750.42</v>
      </c>
      <c r="V2208" s="45">
        <f t="shared" si="248"/>
        <v>944249.58</v>
      </c>
      <c r="W2208" s="32">
        <f t="shared" si="249"/>
        <v>975750.42</v>
      </c>
      <c r="X2208" s="32"/>
      <c r="Y2208" s="32">
        <f t="shared" si="244"/>
        <v>975750.42</v>
      </c>
      <c r="Z2208" s="55">
        <f t="shared" si="245"/>
        <v>0</v>
      </c>
      <c r="AA2208" s="45">
        <f t="shared" si="250"/>
        <v>975750.42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2860</v>
      </c>
      <c r="F2209" s="51" t="s">
        <v>2861</v>
      </c>
      <c r="G2209" s="51" t="s">
        <v>2860</v>
      </c>
      <c r="H2209" s="51" t="s">
        <v>2844</v>
      </c>
      <c r="I2209" s="20" t="s">
        <v>2845</v>
      </c>
      <c r="J2209" s="20" t="s">
        <v>2846</v>
      </c>
      <c r="K2209" s="20" t="str">
        <f>VLOOKUP(H2209,[1]媒体表!C:T,18,0)</f>
        <v>北京多彩</v>
      </c>
      <c r="L2209" s="51" t="s">
        <v>1747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54">
        <v>8201340.0800000001</v>
      </c>
      <c r="V2209" s="45">
        <f t="shared" si="248"/>
        <v>5418659.9199999999</v>
      </c>
      <c r="W2209" s="32">
        <f t="shared" si="249"/>
        <v>8201340.0800000001</v>
      </c>
      <c r="X2209" s="32"/>
      <c r="Y2209" s="32">
        <f t="shared" si="244"/>
        <v>8201340.0800000001</v>
      </c>
      <c r="Z2209" s="55">
        <f t="shared" si="245"/>
        <v>0</v>
      </c>
      <c r="AA2209" s="45">
        <f t="shared" si="250"/>
        <v>8201340.0800000001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2860</v>
      </c>
      <c r="F2210" s="51" t="s">
        <v>2861</v>
      </c>
      <c r="G2210" s="51" t="s">
        <v>2860</v>
      </c>
      <c r="H2210" s="51" t="s">
        <v>2844</v>
      </c>
      <c r="I2210" s="20" t="s">
        <v>2845</v>
      </c>
      <c r="J2210" s="20" t="s">
        <v>2846</v>
      </c>
      <c r="K2210" s="20" t="str">
        <f>VLOOKUP(H2210,[1]媒体表!C:T,18,0)</f>
        <v>北京多彩</v>
      </c>
      <c r="L2210" s="51" t="s">
        <v>1747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54">
        <v>5451648.6399999997</v>
      </c>
      <c r="V2210" s="45">
        <f t="shared" si="248"/>
        <v>2578351.3600000003</v>
      </c>
      <c r="W2210" s="32">
        <f t="shared" ref="W2210:W2225" si="251">U2210*(1+AG2210)/(1+AG2210+P2210)</f>
        <v>5451648.6399999997</v>
      </c>
      <c r="X2210" s="32"/>
      <c r="Y2210" s="32">
        <f t="shared" si="244"/>
        <v>5451648.6399999997</v>
      </c>
      <c r="Z2210" s="55">
        <f t="shared" si="245"/>
        <v>0</v>
      </c>
      <c r="AA2210" s="45">
        <f t="shared" si="250"/>
        <v>5451648.6399999997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2844</v>
      </c>
      <c r="I2211" s="20" t="s">
        <v>2845</v>
      </c>
      <c r="J2211" s="20" t="s">
        <v>2846</v>
      </c>
      <c r="K2211" s="20" t="str">
        <f>VLOOKUP(H2211,[1]媒体表!C:T,18,0)</f>
        <v>北京多彩</v>
      </c>
      <c r="L2211" s="51" t="s">
        <v>2862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1749</v>
      </c>
      <c r="F2212" s="51" t="s">
        <v>1749</v>
      </c>
      <c r="G2212" s="51" t="s">
        <v>1749</v>
      </c>
      <c r="H2212" s="51" t="s">
        <v>2844</v>
      </c>
      <c r="I2212" s="20" t="s">
        <v>2845</v>
      </c>
      <c r="J2212" s="20" t="s">
        <v>2846</v>
      </c>
      <c r="K2212" s="20" t="str">
        <f>VLOOKUP(H2212,[1]媒体表!C:T,18,0)</f>
        <v>北京多彩</v>
      </c>
      <c r="L2212" s="51" t="s">
        <v>1749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1749</v>
      </c>
      <c r="F2213" s="51" t="s">
        <v>1749</v>
      </c>
      <c r="G2213" s="51" t="s">
        <v>1749</v>
      </c>
      <c r="H2213" s="51" t="s">
        <v>2844</v>
      </c>
      <c r="I2213" s="20" t="s">
        <v>2845</v>
      </c>
      <c r="J2213" s="20" t="s">
        <v>2846</v>
      </c>
      <c r="K2213" s="20" t="str">
        <f>VLOOKUP(H2213,[1]媒体表!C:T,18,0)</f>
        <v>北京多彩</v>
      </c>
      <c r="L2213" s="51" t="s">
        <v>1749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2863</v>
      </c>
      <c r="F2214" s="51" t="s">
        <v>2864</v>
      </c>
      <c r="G2214" s="51" t="s">
        <v>2863</v>
      </c>
      <c r="H2214" s="51" t="s">
        <v>2844</v>
      </c>
      <c r="I2214" s="20" t="s">
        <v>2845</v>
      </c>
      <c r="J2214" s="20" t="s">
        <v>2846</v>
      </c>
      <c r="K2214" s="20" t="str">
        <f>VLOOKUP(H2214,[1]媒体表!C:T,18,0)</f>
        <v>北京多彩</v>
      </c>
      <c r="L2214" s="51" t="s">
        <v>2865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2863</v>
      </c>
      <c r="F2215" s="51" t="s">
        <v>2864</v>
      </c>
      <c r="G2215" s="51" t="s">
        <v>2863</v>
      </c>
      <c r="H2215" s="51" t="s">
        <v>2844</v>
      </c>
      <c r="I2215" s="20" t="s">
        <v>2845</v>
      </c>
      <c r="J2215" s="20" t="s">
        <v>2846</v>
      </c>
      <c r="K2215" s="20" t="str">
        <f>VLOOKUP(H2215,[1]媒体表!C:T,18,0)</f>
        <v>北京多彩</v>
      </c>
      <c r="L2215" s="51" t="s">
        <v>2865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2844</v>
      </c>
      <c r="I2216" s="20" t="s">
        <v>2845</v>
      </c>
      <c r="J2216" s="20" t="s">
        <v>2846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2866</v>
      </c>
      <c r="F2217" s="51" t="s">
        <v>2866</v>
      </c>
      <c r="G2217" s="51" t="s">
        <v>2866</v>
      </c>
      <c r="H2217" s="51" t="s">
        <v>2844</v>
      </c>
      <c r="I2217" s="20" t="s">
        <v>2845</v>
      </c>
      <c r="J2217" s="20" t="s">
        <v>2846</v>
      </c>
      <c r="K2217" s="20" t="str">
        <f>VLOOKUP(H2217,[1]媒体表!C:T,18,0)</f>
        <v>北京多彩</v>
      </c>
      <c r="L2217" s="51" t="s">
        <v>2867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2844</v>
      </c>
      <c r="I2218" s="20" t="s">
        <v>2845</v>
      </c>
      <c r="J2218" s="20" t="s">
        <v>2846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2868</v>
      </c>
      <c r="F2219" s="51" t="s">
        <v>2868</v>
      </c>
      <c r="G2219" s="51" t="s">
        <v>2868</v>
      </c>
      <c r="H2219" s="51" t="s">
        <v>2844</v>
      </c>
      <c r="I2219" s="20" t="s">
        <v>2845</v>
      </c>
      <c r="J2219" s="20" t="s">
        <v>2846</v>
      </c>
      <c r="K2219" s="20" t="str">
        <f>VLOOKUP(H2219,[1]媒体表!C:T,18,0)</f>
        <v>北京多彩</v>
      </c>
      <c r="L2219" s="51" t="s">
        <v>2868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2844</v>
      </c>
      <c r="I2220" s="20" t="s">
        <v>2845</v>
      </c>
      <c r="J2220" s="20" t="s">
        <v>2846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2844</v>
      </c>
      <c r="I2221" s="20" t="s">
        <v>2845</v>
      </c>
      <c r="J2221" s="20" t="s">
        <v>2846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2869</v>
      </c>
      <c r="F2222" s="51" t="s">
        <v>2869</v>
      </c>
      <c r="G2222" s="51" t="s">
        <v>2869</v>
      </c>
      <c r="H2222" s="51" t="s">
        <v>2844</v>
      </c>
      <c r="I2222" s="20" t="s">
        <v>2845</v>
      </c>
      <c r="J2222" s="20" t="s">
        <v>2846</v>
      </c>
      <c r="K2222" s="20" t="str">
        <f>VLOOKUP(H2222,[1]媒体表!C:T,18,0)</f>
        <v>北京多彩</v>
      </c>
      <c r="L2222" s="51" t="s">
        <v>1801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2869</v>
      </c>
      <c r="F2223" s="51" t="s">
        <v>2869</v>
      </c>
      <c r="G2223" s="51" t="s">
        <v>2869</v>
      </c>
      <c r="H2223" s="51" t="s">
        <v>2844</v>
      </c>
      <c r="I2223" s="20" t="s">
        <v>2845</v>
      </c>
      <c r="J2223" s="20" t="s">
        <v>2846</v>
      </c>
      <c r="K2223" s="20" t="str">
        <f>VLOOKUP(H2223,[1]媒体表!C:T,18,0)</f>
        <v>北京多彩</v>
      </c>
      <c r="L2223" s="51" t="s">
        <v>1801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2844</v>
      </c>
      <c r="I2224" s="20" t="s">
        <v>2845</v>
      </c>
      <c r="J2224" s="20" t="s">
        <v>2846</v>
      </c>
      <c r="K2224" s="20" t="str">
        <f>VLOOKUP(H2224,[1]媒体表!C:T,18,0)</f>
        <v>北京多彩</v>
      </c>
      <c r="L2224" s="51" t="s">
        <v>2870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2844</v>
      </c>
      <c r="I2225" s="20" t="s">
        <v>2845</v>
      </c>
      <c r="J2225" s="20" t="s">
        <v>2846</v>
      </c>
      <c r="K2225" s="20" t="str">
        <f>VLOOKUP(H2225,[1]媒体表!C:T,18,0)</f>
        <v>北京多彩</v>
      </c>
      <c r="L2225" s="51" t="s">
        <v>2870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1667</v>
      </c>
      <c r="F2226" s="51" t="s">
        <v>2871</v>
      </c>
      <c r="G2226" s="51" t="s">
        <v>1667</v>
      </c>
      <c r="H2226" s="51" t="s">
        <v>2844</v>
      </c>
      <c r="I2226" s="20" t="s">
        <v>2845</v>
      </c>
      <c r="J2226" s="20" t="s">
        <v>2846</v>
      </c>
      <c r="K2226" s="20" t="str">
        <f>VLOOKUP(H2226,[1]媒体表!C:T,18,0)</f>
        <v>北京多彩</v>
      </c>
      <c r="L2226" s="51" t="s">
        <v>1668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2872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2844</v>
      </c>
      <c r="I2227" s="20" t="s">
        <v>2845</v>
      </c>
      <c r="J2227" s="20" t="s">
        <v>2846</v>
      </c>
      <c r="K2227" s="20" t="str">
        <f>VLOOKUP(H2227,[1]媒体表!C:T,18,0)</f>
        <v>北京多彩</v>
      </c>
      <c r="L2227" s="51" t="s">
        <v>2873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1892</v>
      </c>
      <c r="F2228" s="51" t="s">
        <v>1893</v>
      </c>
      <c r="G2228" s="51" t="s">
        <v>1892</v>
      </c>
      <c r="H2228" s="51" t="s">
        <v>2844</v>
      </c>
      <c r="I2228" s="20" t="s">
        <v>2845</v>
      </c>
      <c r="J2228" s="20" t="s">
        <v>2846</v>
      </c>
      <c r="K2228" s="20" t="str">
        <f>VLOOKUP(H2228,[1]媒体表!C:T,18,0)</f>
        <v>北京多彩</v>
      </c>
      <c r="L2228" s="51" t="s">
        <v>1892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2874</v>
      </c>
      <c r="F2229" s="51" t="s">
        <v>2874</v>
      </c>
      <c r="G2229" s="51" t="s">
        <v>2874</v>
      </c>
      <c r="H2229" s="51" t="s">
        <v>2844</v>
      </c>
      <c r="I2229" s="20" t="s">
        <v>2845</v>
      </c>
      <c r="J2229" s="20" t="s">
        <v>2846</v>
      </c>
      <c r="K2229" s="20" t="str">
        <f>VLOOKUP(H2229,[1]媒体表!C:T,18,0)</f>
        <v>北京多彩</v>
      </c>
      <c r="L2229" s="51" t="s">
        <v>2875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2876</v>
      </c>
      <c r="F2230" s="51" t="s">
        <v>2876</v>
      </c>
      <c r="G2230" s="51" t="s">
        <v>2876</v>
      </c>
      <c r="H2230" s="51" t="s">
        <v>2844</v>
      </c>
      <c r="I2230" s="20" t="s">
        <v>2845</v>
      </c>
      <c r="J2230" s="20" t="s">
        <v>2846</v>
      </c>
      <c r="K2230" s="20" t="str">
        <f>VLOOKUP(H2230,[1]媒体表!C:T,18,0)</f>
        <v>北京多彩</v>
      </c>
      <c r="L2230" s="51" t="s">
        <v>2877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2844</v>
      </c>
      <c r="I2231" s="20" t="s">
        <v>2845</v>
      </c>
      <c r="J2231" s="20" t="s">
        <v>2846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2844</v>
      </c>
      <c r="I2232" s="20" t="s">
        <v>2845</v>
      </c>
      <c r="J2232" s="20" t="s">
        <v>2846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2844</v>
      </c>
      <c r="I2233" s="20" t="s">
        <v>2845</v>
      </c>
      <c r="J2233" s="20" t="s">
        <v>2846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2844</v>
      </c>
      <c r="I2234" s="20" t="s">
        <v>2845</v>
      </c>
      <c r="J2234" s="20" t="s">
        <v>2846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2878</v>
      </c>
      <c r="F2235" s="51" t="s">
        <v>2878</v>
      </c>
      <c r="G2235" s="51" t="s">
        <v>2878</v>
      </c>
      <c r="H2235" s="51" t="s">
        <v>2844</v>
      </c>
      <c r="I2235" s="20" t="s">
        <v>2845</v>
      </c>
      <c r="J2235" s="20" t="s">
        <v>2846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1522</v>
      </c>
      <c r="F2236" s="51" t="s">
        <v>1522</v>
      </c>
      <c r="G2236" s="51" t="s">
        <v>1541</v>
      </c>
      <c r="H2236" s="51" t="s">
        <v>2844</v>
      </c>
      <c r="I2236" s="20" t="s">
        <v>2845</v>
      </c>
      <c r="J2236" s="20" t="s">
        <v>2846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87" t="s">
        <v>3315</v>
      </c>
      <c r="P2236" s="52">
        <v>0</v>
      </c>
      <c r="Q2236" s="53"/>
      <c r="R2236" s="51"/>
      <c r="S2236" s="45">
        <v>0</v>
      </c>
      <c r="T2236" s="85">
        <v>49270.072992700698</v>
      </c>
      <c r="U2236" s="54">
        <v>0</v>
      </c>
      <c r="V2236" s="45">
        <f t="shared" si="248"/>
        <v>49270.072992700698</v>
      </c>
      <c r="W2236" s="32">
        <f t="shared" si="254"/>
        <v>0</v>
      </c>
      <c r="X2236" s="32"/>
      <c r="Y2236" s="32">
        <f t="shared" si="255"/>
        <v>0</v>
      </c>
      <c r="Z2236" s="55">
        <f t="shared" si="256"/>
        <v>0</v>
      </c>
      <c r="AA2236" s="45">
        <f t="shared" si="253"/>
        <v>0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2879</v>
      </c>
      <c r="F2237" s="51" t="s">
        <v>2879</v>
      </c>
      <c r="G2237" s="51" t="s">
        <v>2879</v>
      </c>
      <c r="H2237" s="51" t="s">
        <v>2844</v>
      </c>
      <c r="I2237" s="20" t="s">
        <v>2845</v>
      </c>
      <c r="J2237" s="20" t="s">
        <v>2846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2844</v>
      </c>
      <c r="I2238" s="20" t="s">
        <v>2845</v>
      </c>
      <c r="J2238" s="20" t="s">
        <v>2846</v>
      </c>
      <c r="K2238" s="20" t="str">
        <f>VLOOKUP(H2238,[1]媒体表!C:T,18,0)</f>
        <v>北京多彩</v>
      </c>
      <c r="L2238" s="51" t="s">
        <v>2880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2844</v>
      </c>
      <c r="I2239" s="20" t="s">
        <v>2845</v>
      </c>
      <c r="J2239" s="20" t="s">
        <v>2846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1598</v>
      </c>
      <c r="F2240" s="51" t="s">
        <v>1598</v>
      </c>
      <c r="G2240" s="51" t="s">
        <v>1598</v>
      </c>
      <c r="H2240" s="51" t="s">
        <v>2844</v>
      </c>
      <c r="I2240" s="20" t="s">
        <v>2845</v>
      </c>
      <c r="J2240" s="20" t="s">
        <v>2846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1602</v>
      </c>
      <c r="F2241" s="51" t="s">
        <v>1602</v>
      </c>
      <c r="G2241" s="51" t="s">
        <v>1602</v>
      </c>
      <c r="H2241" s="51" t="s">
        <v>2844</v>
      </c>
      <c r="I2241" s="20" t="s">
        <v>2845</v>
      </c>
      <c r="J2241" s="20" t="s">
        <v>2846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2881</v>
      </c>
      <c r="F2242" s="51" t="s">
        <v>2881</v>
      </c>
      <c r="G2242" s="51" t="s">
        <v>2881</v>
      </c>
      <c r="H2242" s="51" t="s">
        <v>2844</v>
      </c>
      <c r="I2242" s="20" t="s">
        <v>2845</v>
      </c>
      <c r="J2242" s="20" t="s">
        <v>2846</v>
      </c>
      <c r="K2242" s="20" t="str">
        <f>VLOOKUP(H2242,[1]媒体表!C:T,18,0)</f>
        <v>北京多彩</v>
      </c>
      <c r="L2242" s="52" t="s">
        <v>2881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2882</v>
      </c>
      <c r="F2243" s="51" t="s">
        <v>2883</v>
      </c>
      <c r="G2243" s="51" t="s">
        <v>2882</v>
      </c>
      <c r="H2243" s="51" t="s">
        <v>2844</v>
      </c>
      <c r="I2243" s="20" t="s">
        <v>2845</v>
      </c>
      <c r="J2243" s="20" t="s">
        <v>2846</v>
      </c>
      <c r="K2243" s="20" t="str">
        <f>VLOOKUP(H2243,[1]媒体表!C:T,18,0)</f>
        <v>北京多彩</v>
      </c>
      <c r="L2243" s="52" t="s">
        <v>2884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2882</v>
      </c>
      <c r="F2244" s="51" t="s">
        <v>2885</v>
      </c>
      <c r="G2244" s="51" t="s">
        <v>2882</v>
      </c>
      <c r="H2244" s="51" t="s">
        <v>2844</v>
      </c>
      <c r="I2244" s="20" t="s">
        <v>2845</v>
      </c>
      <c r="J2244" s="20" t="s">
        <v>2846</v>
      </c>
      <c r="K2244" s="20" t="str">
        <f>VLOOKUP(H2244,[1]媒体表!C:T,18,0)</f>
        <v>北京多彩</v>
      </c>
      <c r="L2244" s="52" t="s">
        <v>2886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2844</v>
      </c>
      <c r="I2245" s="20" t="s">
        <v>2845</v>
      </c>
      <c r="J2245" s="20" t="s">
        <v>2846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1892</v>
      </c>
      <c r="F2246" s="51" t="s">
        <v>1893</v>
      </c>
      <c r="G2246" s="51" t="s">
        <v>1892</v>
      </c>
      <c r="H2246" s="51" t="s">
        <v>2844</v>
      </c>
      <c r="I2246" s="20" t="s">
        <v>2845</v>
      </c>
      <c r="J2246" s="20" t="s">
        <v>2846</v>
      </c>
      <c r="K2246" s="20" t="str">
        <f>VLOOKUP(H2246,[1]媒体表!C:T,18,0)</f>
        <v>北京多彩</v>
      </c>
      <c r="L2246" s="52" t="s">
        <v>1892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2874</v>
      </c>
      <c r="F2247" s="51" t="s">
        <v>2874</v>
      </c>
      <c r="G2247" s="51" t="s">
        <v>2874</v>
      </c>
      <c r="H2247" s="51" t="s">
        <v>2844</v>
      </c>
      <c r="I2247" s="20" t="s">
        <v>2845</v>
      </c>
      <c r="J2247" s="20" t="s">
        <v>2846</v>
      </c>
      <c r="K2247" s="20" t="str">
        <f>VLOOKUP(H2247,[1]媒体表!C:T,18,0)</f>
        <v>北京多彩</v>
      </c>
      <c r="L2247" s="52" t="s">
        <v>2875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2874</v>
      </c>
      <c r="F2248" s="51" t="s">
        <v>2874</v>
      </c>
      <c r="G2248" s="51" t="s">
        <v>2874</v>
      </c>
      <c r="H2248" s="51" t="s">
        <v>2844</v>
      </c>
      <c r="I2248" s="20" t="s">
        <v>2845</v>
      </c>
      <c r="J2248" s="20" t="s">
        <v>2846</v>
      </c>
      <c r="K2248" s="20" t="str">
        <f>VLOOKUP(H2248,[1]媒体表!C:T,18,0)</f>
        <v>北京多彩</v>
      </c>
      <c r="L2248" s="52" t="s">
        <v>2875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1737</v>
      </c>
      <c r="F2249" s="51" t="s">
        <v>2851</v>
      </c>
      <c r="G2249" s="51" t="s">
        <v>1737</v>
      </c>
      <c r="H2249" s="51" t="s">
        <v>2844</v>
      </c>
      <c r="I2249" s="20" t="s">
        <v>2845</v>
      </c>
      <c r="J2249" s="20" t="s">
        <v>2846</v>
      </c>
      <c r="K2249" s="20" t="str">
        <f>VLOOKUP(H2249,[1]媒体表!C:T,18,0)</f>
        <v>北京多彩</v>
      </c>
      <c r="L2249" s="52" t="s">
        <v>1739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1737</v>
      </c>
      <c r="F2250" s="51" t="s">
        <v>2852</v>
      </c>
      <c r="G2250" s="51" t="s">
        <v>1737</v>
      </c>
      <c r="H2250" s="51" t="s">
        <v>2844</v>
      </c>
      <c r="I2250" s="20" t="s">
        <v>2845</v>
      </c>
      <c r="J2250" s="20" t="s">
        <v>2846</v>
      </c>
      <c r="K2250" s="20" t="str">
        <f>VLOOKUP(H2250,[1]媒体表!C:T,18,0)</f>
        <v>北京多彩</v>
      </c>
      <c r="L2250" s="52" t="s">
        <v>1739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2854</v>
      </c>
      <c r="F2251" s="51" t="s">
        <v>2887</v>
      </c>
      <c r="G2251" s="51" t="s">
        <v>2854</v>
      </c>
      <c r="H2251" s="51" t="s">
        <v>2844</v>
      </c>
      <c r="I2251" s="20" t="s">
        <v>2845</v>
      </c>
      <c r="J2251" s="20" t="s">
        <v>2846</v>
      </c>
      <c r="K2251" s="20" t="str">
        <f>VLOOKUP(H2251,[1]媒体表!C:T,18,0)</f>
        <v>北京多彩</v>
      </c>
      <c r="L2251" s="52" t="s">
        <v>2856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2888</v>
      </c>
      <c r="G2252" s="51" t="s">
        <v>544</v>
      </c>
      <c r="H2252" s="51" t="s">
        <v>2844</v>
      </c>
      <c r="I2252" s="20" t="s">
        <v>2845</v>
      </c>
      <c r="J2252" s="20" t="s">
        <v>2846</v>
      </c>
      <c r="K2252" s="20" t="str">
        <f>VLOOKUP(H2252,[1]媒体表!C:T,18,0)</f>
        <v>北京多彩</v>
      </c>
      <c r="L2252" s="52" t="s">
        <v>1742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1751</v>
      </c>
      <c r="F2253" s="51" t="s">
        <v>2889</v>
      </c>
      <c r="G2253" s="51" t="s">
        <v>1751</v>
      </c>
      <c r="H2253" s="51" t="s">
        <v>2844</v>
      </c>
      <c r="I2253" s="20" t="s">
        <v>2845</v>
      </c>
      <c r="J2253" s="20" t="s">
        <v>2846</v>
      </c>
      <c r="K2253" s="20" t="str">
        <f>VLOOKUP(H2253,[1]媒体表!C:T,18,0)</f>
        <v>北京多彩</v>
      </c>
      <c r="L2253" s="52" t="s">
        <v>2859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54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1751</v>
      </c>
      <c r="F2254" s="51" t="s">
        <v>2889</v>
      </c>
      <c r="G2254" s="51" t="s">
        <v>1751</v>
      </c>
      <c r="H2254" s="51" t="s">
        <v>2844</v>
      </c>
      <c r="I2254" s="20" t="s">
        <v>2845</v>
      </c>
      <c r="J2254" s="20" t="s">
        <v>2846</v>
      </c>
      <c r="K2254" s="20" t="str">
        <f>VLOOKUP(H2254,[1]媒体表!C:T,18,0)</f>
        <v>北京多彩</v>
      </c>
      <c r="L2254" s="52" t="s">
        <v>1753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54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1751</v>
      </c>
      <c r="F2255" s="51" t="s">
        <v>2889</v>
      </c>
      <c r="G2255" s="51" t="s">
        <v>1751</v>
      </c>
      <c r="H2255" s="51" t="s">
        <v>2844</v>
      </c>
      <c r="I2255" s="20" t="s">
        <v>2845</v>
      </c>
      <c r="J2255" s="20" t="s">
        <v>2846</v>
      </c>
      <c r="K2255" s="20" t="str">
        <f>VLOOKUP(H2255,[1]媒体表!C:T,18,0)</f>
        <v>北京多彩</v>
      </c>
      <c r="L2255" s="52" t="s">
        <v>1753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54">
        <v>576797.80000000005</v>
      </c>
      <c r="V2255" s="45">
        <f t="shared" si="259"/>
        <v>0</v>
      </c>
      <c r="W2255" s="32">
        <f t="shared" si="258"/>
        <v>549331.23809523811</v>
      </c>
      <c r="X2255" s="32"/>
      <c r="Y2255" s="32">
        <f t="shared" si="255"/>
        <v>549331.23809523811</v>
      </c>
      <c r="Z2255" s="55">
        <f t="shared" si="257"/>
        <v>27466.56190476194</v>
      </c>
      <c r="AA2255" s="45">
        <f t="shared" si="253"/>
        <v>576797.80000000005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2860</v>
      </c>
      <c r="F2256" s="51" t="s">
        <v>2861</v>
      </c>
      <c r="G2256" s="51" t="s">
        <v>2860</v>
      </c>
      <c r="H2256" s="51" t="s">
        <v>2844</v>
      </c>
      <c r="I2256" s="20" t="s">
        <v>2845</v>
      </c>
      <c r="J2256" s="20" t="s">
        <v>2846</v>
      </c>
      <c r="K2256" s="20" t="str">
        <f>VLOOKUP(H2256,[1]媒体表!C:T,18,0)</f>
        <v>北京多彩</v>
      </c>
      <c r="L2256" s="52" t="s">
        <v>1747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54">
        <v>4401218.71</v>
      </c>
      <c r="V2256" s="45">
        <f t="shared" si="259"/>
        <v>0</v>
      </c>
      <c r="W2256" s="32">
        <f t="shared" si="258"/>
        <v>4177427.9281355934</v>
      </c>
      <c r="X2256" s="32"/>
      <c r="Y2256" s="32">
        <f t="shared" si="255"/>
        <v>4177427.9281355934</v>
      </c>
      <c r="Z2256" s="55">
        <f t="shared" si="257"/>
        <v>223790.78186440654</v>
      </c>
      <c r="AA2256" s="45">
        <f t="shared" si="253"/>
        <v>4401218.71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2860</v>
      </c>
      <c r="F2257" s="51" t="s">
        <v>2861</v>
      </c>
      <c r="G2257" s="51" t="s">
        <v>2860</v>
      </c>
      <c r="H2257" s="51" t="s">
        <v>2844</v>
      </c>
      <c r="I2257" s="20" t="s">
        <v>2845</v>
      </c>
      <c r="J2257" s="20" t="s">
        <v>2846</v>
      </c>
      <c r="K2257" s="20" t="str">
        <f>VLOOKUP(H2257,[1]媒体表!C:T,18,0)</f>
        <v>北京多彩</v>
      </c>
      <c r="L2257" s="52" t="s">
        <v>1747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54">
        <v>2941887.54</v>
      </c>
      <c r="V2257" s="45">
        <f t="shared" si="259"/>
        <v>0</v>
      </c>
      <c r="W2257" s="32">
        <f t="shared" si="258"/>
        <v>2792300.0379661014</v>
      </c>
      <c r="X2257" s="32"/>
      <c r="Y2257" s="32">
        <f t="shared" si="255"/>
        <v>2792300.0379661014</v>
      </c>
      <c r="Z2257" s="55">
        <f t="shared" si="257"/>
        <v>149587.50203389861</v>
      </c>
      <c r="AA2257" s="45">
        <f t="shared" si="253"/>
        <v>2941887.54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1749</v>
      </c>
      <c r="F2258" s="51" t="s">
        <v>1749</v>
      </c>
      <c r="G2258" s="51" t="s">
        <v>1749</v>
      </c>
      <c r="H2258" s="51" t="s">
        <v>2844</v>
      </c>
      <c r="I2258" s="20" t="s">
        <v>2845</v>
      </c>
      <c r="J2258" s="20" t="s">
        <v>2846</v>
      </c>
      <c r="K2258" s="20" t="str">
        <f>VLOOKUP(H2258,[1]媒体表!C:T,18,0)</f>
        <v>北京多彩</v>
      </c>
      <c r="L2258" s="52" t="s">
        <v>1749</v>
      </c>
      <c r="M2258" s="51"/>
      <c r="N2258" s="51" t="s">
        <v>59</v>
      </c>
      <c r="O2258" s="45" t="s">
        <v>74</v>
      </c>
      <c r="P2258" s="52">
        <v>0.96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22696.045918367399</v>
      </c>
      <c r="X2258" s="32"/>
      <c r="Y2258" s="32">
        <f t="shared" si="255"/>
        <v>22696.045918367399</v>
      </c>
      <c r="Z2258" s="55">
        <f t="shared" si="257"/>
        <v>21788.204081632703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1749</v>
      </c>
      <c r="F2259" s="51" t="s">
        <v>1749</v>
      </c>
      <c r="G2259" s="51" t="s">
        <v>1749</v>
      </c>
      <c r="H2259" s="51" t="s">
        <v>2844</v>
      </c>
      <c r="I2259" s="20" t="s">
        <v>2845</v>
      </c>
      <c r="J2259" s="20" t="s">
        <v>2846</v>
      </c>
      <c r="K2259" s="20" t="str">
        <f>VLOOKUP(H2259,[1]媒体表!C:T,18,0)</f>
        <v>北京多彩</v>
      </c>
      <c r="L2259" s="52" t="s">
        <v>1749</v>
      </c>
      <c r="M2259" s="51"/>
      <c r="N2259" s="51" t="s">
        <v>110</v>
      </c>
      <c r="O2259" s="45" t="s">
        <v>74</v>
      </c>
      <c r="P2259" s="52">
        <v>0.95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4631.4974358974359</v>
      </c>
      <c r="X2259" s="32"/>
      <c r="Y2259" s="32">
        <f t="shared" si="255"/>
        <v>4631.4974358974359</v>
      </c>
      <c r="Z2259" s="55">
        <f t="shared" si="257"/>
        <v>4399.9225641025641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2890</v>
      </c>
      <c r="F2260" s="51" t="s">
        <v>2890</v>
      </c>
      <c r="G2260" s="51" t="s">
        <v>2890</v>
      </c>
      <c r="H2260" s="51" t="s">
        <v>2844</v>
      </c>
      <c r="I2260" s="20" t="s">
        <v>2845</v>
      </c>
      <c r="J2260" s="20" t="s">
        <v>2846</v>
      </c>
      <c r="K2260" s="20" t="str">
        <f>VLOOKUP(H2260,[1]媒体表!C:T,18,0)</f>
        <v>北京多彩</v>
      </c>
      <c r="L2260" s="52" t="s">
        <v>2891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2844</v>
      </c>
      <c r="I2261" s="20" t="s">
        <v>2845</v>
      </c>
      <c r="J2261" s="20" t="s">
        <v>2846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2844</v>
      </c>
      <c r="I2262" s="20" t="s">
        <v>2845</v>
      </c>
      <c r="J2262" s="20" t="s">
        <v>2846</v>
      </c>
      <c r="K2262" s="20" t="str">
        <f>VLOOKUP(H2262,[1]媒体表!C:T,18,0)</f>
        <v>北京多彩</v>
      </c>
      <c r="L2262" s="52" t="s">
        <v>2892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2844</v>
      </c>
      <c r="I2263" s="20" t="s">
        <v>2845</v>
      </c>
      <c r="J2263" s="20" t="s">
        <v>2846</v>
      </c>
      <c r="K2263" s="20" t="str">
        <f>VLOOKUP(H2263,[1]媒体表!C:T,18,0)</f>
        <v>北京多彩</v>
      </c>
      <c r="L2263" s="52" t="s">
        <v>2870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2844</v>
      </c>
      <c r="I2264" s="20" t="s">
        <v>2845</v>
      </c>
      <c r="J2264" s="20" t="s">
        <v>2846</v>
      </c>
      <c r="K2264" s="20" t="str">
        <f>VLOOKUP(H2264,[1]媒体表!C:T,18,0)</f>
        <v>北京多彩</v>
      </c>
      <c r="L2264" s="52" t="s">
        <v>2870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2844</v>
      </c>
      <c r="I2265" s="20" t="s">
        <v>2845</v>
      </c>
      <c r="J2265" s="20" t="s">
        <v>2846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2844</v>
      </c>
      <c r="I2266" s="20" t="s">
        <v>2845</v>
      </c>
      <c r="J2266" s="20" t="s">
        <v>2846</v>
      </c>
      <c r="K2266" s="20" t="str">
        <f>VLOOKUP(H2266,[1]媒体表!C:T,18,0)</f>
        <v>北京多彩</v>
      </c>
      <c r="L2266" s="52" t="s">
        <v>2873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81618.580000000104</v>
      </c>
      <c r="T2266" s="45"/>
      <c r="U2266" s="54">
        <v>81618.580000000104</v>
      </c>
      <c r="V2266" s="45">
        <f t="shared" si="259"/>
        <v>0</v>
      </c>
      <c r="W2266" s="32">
        <f t="shared" si="258"/>
        <v>79241.339805825337</v>
      </c>
      <c r="X2266" s="32"/>
      <c r="Y2266" s="32">
        <f t="shared" si="255"/>
        <v>79241.339805825337</v>
      </c>
      <c r="Z2266" s="55">
        <f t="shared" si="257"/>
        <v>2377.2401941747667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2844</v>
      </c>
      <c r="I2267" s="20" t="s">
        <v>2845</v>
      </c>
      <c r="J2267" s="20" t="s">
        <v>2846</v>
      </c>
      <c r="K2267" s="20" t="str">
        <f>VLOOKUP(H2267,[1]媒体表!C:T,18,0)</f>
        <v>北京多彩</v>
      </c>
      <c r="L2267" s="52" t="s">
        <v>2873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1688</v>
      </c>
      <c r="F2268" s="51" t="s">
        <v>2843</v>
      </c>
      <c r="G2268" s="51" t="s">
        <v>1688</v>
      </c>
      <c r="H2268" s="51" t="s">
        <v>2844</v>
      </c>
      <c r="I2268" s="20" t="s">
        <v>2845</v>
      </c>
      <c r="J2268" s="20" t="s">
        <v>2846</v>
      </c>
      <c r="K2268" s="20" t="str">
        <f>VLOOKUP(H2268,[1]媒体表!C:T,18,0)</f>
        <v>北京多彩</v>
      </c>
      <c r="L2268" s="52" t="s">
        <v>2847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2893</v>
      </c>
      <c r="F2269" s="51" t="s">
        <v>2893</v>
      </c>
      <c r="G2269" s="51" t="s">
        <v>2893</v>
      </c>
      <c r="H2269" s="51" t="s">
        <v>2844</v>
      </c>
      <c r="I2269" s="20" t="s">
        <v>2845</v>
      </c>
      <c r="J2269" s="20" t="s">
        <v>2846</v>
      </c>
      <c r="K2269" s="20" t="str">
        <f>VLOOKUP(H2269,[1]媒体表!C:T,18,0)</f>
        <v>北京多彩</v>
      </c>
      <c r="L2269" s="52" t="s">
        <v>2880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2894</v>
      </c>
      <c r="F2270" s="51" t="s">
        <v>2894</v>
      </c>
      <c r="G2270" s="51" t="s">
        <v>2894</v>
      </c>
      <c r="H2270" s="51" t="s">
        <v>2844</v>
      </c>
      <c r="I2270" s="20" t="s">
        <v>2845</v>
      </c>
      <c r="J2270" s="20" t="s">
        <v>2846</v>
      </c>
      <c r="K2270" s="20" t="str">
        <f>VLOOKUP(H2270,[1]媒体表!C:T,18,0)</f>
        <v>北京多彩</v>
      </c>
      <c r="L2270" s="52" t="s">
        <v>2880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1626</v>
      </c>
      <c r="F2271" s="51" t="s">
        <v>1626</v>
      </c>
      <c r="G2271" s="51" t="s">
        <v>1626</v>
      </c>
      <c r="H2271" s="51" t="s">
        <v>2844</v>
      </c>
      <c r="I2271" s="20" t="s">
        <v>2845</v>
      </c>
      <c r="J2271" s="20" t="s">
        <v>2846</v>
      </c>
      <c r="K2271" s="20" t="str">
        <f>VLOOKUP(H2271,[1]媒体表!C:T,18,0)</f>
        <v>北京多彩</v>
      </c>
      <c r="L2271" s="52" t="s">
        <v>2880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2880</v>
      </c>
      <c r="F2272" s="51" t="s">
        <v>2895</v>
      </c>
      <c r="G2272" s="51" t="s">
        <v>2880</v>
      </c>
      <c r="H2272" s="51" t="s">
        <v>2844</v>
      </c>
      <c r="I2272" s="20" t="s">
        <v>2845</v>
      </c>
      <c r="J2272" s="20" t="s">
        <v>2846</v>
      </c>
      <c r="K2272" s="20" t="str">
        <f>VLOOKUP(H2272,[1]媒体表!C:T,18,0)</f>
        <v>北京多彩</v>
      </c>
      <c r="L2272" s="52" t="s">
        <v>2880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2880</v>
      </c>
      <c r="F2273" s="51" t="s">
        <v>2895</v>
      </c>
      <c r="G2273" s="51" t="s">
        <v>2880</v>
      </c>
      <c r="H2273" s="51" t="s">
        <v>2844</v>
      </c>
      <c r="I2273" s="20" t="s">
        <v>2845</v>
      </c>
      <c r="J2273" s="20" t="s">
        <v>2846</v>
      </c>
      <c r="K2273" s="20" t="str">
        <f>VLOOKUP(H2273,[1]媒体表!C:T,18,0)</f>
        <v>北京多彩</v>
      </c>
      <c r="L2273" s="52" t="s">
        <v>2880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2896</v>
      </c>
      <c r="F2274" s="51" t="s">
        <v>2897</v>
      </c>
      <c r="G2274" s="51" t="s">
        <v>2896</v>
      </c>
      <c r="H2274" s="51" t="s">
        <v>2844</v>
      </c>
      <c r="I2274" s="20" t="s">
        <v>2845</v>
      </c>
      <c r="J2274" s="20" t="s">
        <v>2846</v>
      </c>
      <c r="K2274" s="20" t="str">
        <f>VLOOKUP(H2274,[1]媒体表!C:T,18,0)</f>
        <v>北京多彩</v>
      </c>
      <c r="L2274" s="52" t="s">
        <v>2880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1737</v>
      </c>
      <c r="F2275" s="51" t="s">
        <v>2850</v>
      </c>
      <c r="G2275" s="51" t="s">
        <v>1737</v>
      </c>
      <c r="H2275" s="51" t="s">
        <v>2844</v>
      </c>
      <c r="I2275" s="20" t="s">
        <v>2845</v>
      </c>
      <c r="J2275" s="20" t="s">
        <v>2846</v>
      </c>
      <c r="K2275" s="20" t="str">
        <f>VLOOKUP(H2275,[1]媒体表!C:T,18,0)</f>
        <v>北京多彩</v>
      </c>
      <c r="L2275" s="52" t="s">
        <v>1739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2898</v>
      </c>
      <c r="F2276" s="51" t="s">
        <v>2898</v>
      </c>
      <c r="G2276" s="51" t="s">
        <v>2898</v>
      </c>
      <c r="H2276" s="51" t="s">
        <v>2844</v>
      </c>
      <c r="I2276" s="20" t="s">
        <v>2845</v>
      </c>
      <c r="J2276" s="20" t="s">
        <v>2846</v>
      </c>
      <c r="K2276" s="20" t="str">
        <f>VLOOKUP(H2276,[1]媒体表!C:T,18,0)</f>
        <v>北京多彩</v>
      </c>
      <c r="L2276" s="52" t="s">
        <v>2899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2869</v>
      </c>
      <c r="F2277" s="51" t="s">
        <v>2869</v>
      </c>
      <c r="G2277" s="51" t="s">
        <v>2869</v>
      </c>
      <c r="H2277" s="51" t="s">
        <v>2844</v>
      </c>
      <c r="I2277" s="20" t="s">
        <v>2845</v>
      </c>
      <c r="J2277" s="20" t="s">
        <v>2846</v>
      </c>
      <c r="K2277" s="20" t="str">
        <f>VLOOKUP(H2277,[1]媒体表!C:T,18,0)</f>
        <v>北京多彩</v>
      </c>
      <c r="L2277" s="52" t="s">
        <v>1801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2866</v>
      </c>
      <c r="F2278" s="51" t="s">
        <v>2866</v>
      </c>
      <c r="G2278" s="51" t="s">
        <v>2866</v>
      </c>
      <c r="H2278" s="51" t="s">
        <v>2844</v>
      </c>
      <c r="I2278" s="20" t="s">
        <v>2845</v>
      </c>
      <c r="J2278" s="20" t="s">
        <v>2846</v>
      </c>
      <c r="K2278" s="20" t="str">
        <f>VLOOKUP(H2278,[1]媒体表!C:T,18,0)</f>
        <v>北京多彩</v>
      </c>
      <c r="L2278" s="52" t="s">
        <v>2867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2900</v>
      </c>
      <c r="F2279" s="51" t="s">
        <v>2900</v>
      </c>
      <c r="G2279" s="51" t="s">
        <v>2900</v>
      </c>
      <c r="H2279" s="51" t="s">
        <v>2844</v>
      </c>
      <c r="I2279" s="20" t="s">
        <v>2845</v>
      </c>
      <c r="J2279" s="20" t="s">
        <v>2846</v>
      </c>
      <c r="K2279" s="20" t="str">
        <f>VLOOKUP(H2279,[1]媒体表!C:T,18,0)</f>
        <v>北京多彩</v>
      </c>
      <c r="L2279" s="52" t="s">
        <v>2900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2205</v>
      </c>
      <c r="F2280" s="51" t="s">
        <v>2205</v>
      </c>
      <c r="G2280" s="51" t="s">
        <v>2205</v>
      </c>
      <c r="H2280" s="51" t="s">
        <v>2844</v>
      </c>
      <c r="I2280" s="20" t="s">
        <v>2845</v>
      </c>
      <c r="J2280" s="20" t="s">
        <v>2846</v>
      </c>
      <c r="K2280" s="20" t="str">
        <f>VLOOKUP(H2280,[1]媒体表!C:T,18,0)</f>
        <v>北京多彩</v>
      </c>
      <c r="L2280" s="52" t="s">
        <v>2205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2346</v>
      </c>
      <c r="F2281" s="51" t="s">
        <v>2346</v>
      </c>
      <c r="G2281" s="51" t="s">
        <v>2346</v>
      </c>
      <c r="H2281" s="51" t="s">
        <v>2844</v>
      </c>
      <c r="I2281" s="20" t="s">
        <v>2845</v>
      </c>
      <c r="J2281" s="20" t="s">
        <v>2846</v>
      </c>
      <c r="K2281" s="20" t="str">
        <f>VLOOKUP(H2281,[1]媒体表!C:T,18,0)</f>
        <v>北京多彩</v>
      </c>
      <c r="L2281" s="52" t="s">
        <v>2346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2901</v>
      </c>
      <c r="F2282" s="51" t="s">
        <v>2902</v>
      </c>
      <c r="G2282" s="51" t="s">
        <v>2901</v>
      </c>
      <c r="H2282" s="51" t="s">
        <v>2844</v>
      </c>
      <c r="I2282" s="20" t="s">
        <v>2845</v>
      </c>
      <c r="J2282" s="20" t="s">
        <v>2846</v>
      </c>
      <c r="K2282" s="20" t="str">
        <f>VLOOKUP(H2282,[1]媒体表!C:T,18,0)</f>
        <v>北京多彩</v>
      </c>
      <c r="L2282" s="52" t="s">
        <v>2903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2904</v>
      </c>
      <c r="F2283" s="51" t="s">
        <v>2904</v>
      </c>
      <c r="G2283" s="51" t="s">
        <v>2904</v>
      </c>
      <c r="H2283" s="51" t="s">
        <v>2844</v>
      </c>
      <c r="I2283" s="20" t="s">
        <v>2845</v>
      </c>
      <c r="J2283" s="20" t="s">
        <v>2846</v>
      </c>
      <c r="K2283" s="20" t="str">
        <f>VLOOKUP(H2283,[1]媒体表!C:T,18,0)</f>
        <v>北京多彩</v>
      </c>
      <c r="L2283" s="52" t="s">
        <v>2905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1667</v>
      </c>
      <c r="F2284" s="51" t="s">
        <v>2871</v>
      </c>
      <c r="G2284" s="51" t="s">
        <v>1667</v>
      </c>
      <c r="H2284" s="51" t="s">
        <v>2844</v>
      </c>
      <c r="I2284" s="20" t="s">
        <v>2845</v>
      </c>
      <c r="J2284" s="20" t="s">
        <v>2846</v>
      </c>
      <c r="K2284" s="20" t="str">
        <f>VLOOKUP(H2284,[1]媒体表!C:T,18,0)</f>
        <v>北京多彩</v>
      </c>
      <c r="L2284" s="52" t="s">
        <v>1668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2906</v>
      </c>
      <c r="F2285" s="51" t="s">
        <v>2907</v>
      </c>
      <c r="G2285" s="51" t="s">
        <v>2906</v>
      </c>
      <c r="H2285" s="51" t="s">
        <v>2844</v>
      </c>
      <c r="I2285" s="20" t="s">
        <v>2845</v>
      </c>
      <c r="J2285" s="20" t="s">
        <v>2846</v>
      </c>
      <c r="K2285" s="20" t="str">
        <f>VLOOKUP(H2285,[1]媒体表!C:T,18,0)</f>
        <v>北京多彩</v>
      </c>
      <c r="L2285" s="52" t="s">
        <v>2906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2908</v>
      </c>
      <c r="F2286" s="51" t="s">
        <v>2908</v>
      </c>
      <c r="G2286" s="51" t="s">
        <v>2908</v>
      </c>
      <c r="H2286" s="51" t="s">
        <v>2844</v>
      </c>
      <c r="I2286" s="20" t="s">
        <v>2845</v>
      </c>
      <c r="J2286" s="20" t="s">
        <v>2846</v>
      </c>
      <c r="K2286" s="20" t="str">
        <f>VLOOKUP(H2286,[1]媒体表!C:T,18,0)</f>
        <v>北京多彩</v>
      </c>
      <c r="L2286" s="52" t="s">
        <v>2908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2844</v>
      </c>
      <c r="I2287" s="20" t="s">
        <v>2845</v>
      </c>
      <c r="J2287" s="20" t="s">
        <v>2846</v>
      </c>
      <c r="K2287" s="20" t="str">
        <f>VLOOKUP(H2287,[1]媒体表!C:T,18,0)</f>
        <v>北京多彩</v>
      </c>
      <c r="L2287" s="52" t="s">
        <v>2880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104793.970821918</v>
      </c>
      <c r="T2287" s="45"/>
      <c r="U2287" s="45">
        <v>0</v>
      </c>
      <c r="V2287" s="45">
        <f t="shared" si="260"/>
        <v>104793.970821918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2844</v>
      </c>
      <c r="I2288" s="20" t="s">
        <v>2845</v>
      </c>
      <c r="J2288" s="20" t="s">
        <v>2846</v>
      </c>
      <c r="K2288" s="20" t="str">
        <f>VLOOKUP(H2288,[1]媒体表!C:T,18,0)</f>
        <v>北京多彩</v>
      </c>
      <c r="L2288" s="52" t="s">
        <v>2880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2844</v>
      </c>
      <c r="I2289" s="20" t="s">
        <v>2845</v>
      </c>
      <c r="J2289" s="20" t="s">
        <v>2846</v>
      </c>
      <c r="K2289" s="20" t="str">
        <f>VLOOKUP(H2289,[1]媒体表!C:T,18,0)</f>
        <v>北京多彩</v>
      </c>
      <c r="L2289" s="52" t="s">
        <v>2880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2844</v>
      </c>
      <c r="I2290" s="20" t="s">
        <v>2845</v>
      </c>
      <c r="J2290" s="20" t="s">
        <v>2846</v>
      </c>
      <c r="K2290" s="20" t="str">
        <f>VLOOKUP(H2290,[1]媒体表!C:T,18,0)</f>
        <v>北京多彩</v>
      </c>
      <c r="L2290" s="52" t="s">
        <v>2880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2844</v>
      </c>
      <c r="I2291" s="20" t="s">
        <v>2845</v>
      </c>
      <c r="J2291" s="20" t="s">
        <v>2846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2909</v>
      </c>
      <c r="F2292" s="51" t="s">
        <v>2909</v>
      </c>
      <c r="G2292" s="51" t="s">
        <v>2909</v>
      </c>
      <c r="H2292" s="51" t="s">
        <v>2844</v>
      </c>
      <c r="I2292" s="20" t="s">
        <v>2845</v>
      </c>
      <c r="J2292" s="20" t="s">
        <v>2846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2844</v>
      </c>
      <c r="I2293" s="20" t="s">
        <v>2845</v>
      </c>
      <c r="J2293" s="20" t="s">
        <v>2846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2844</v>
      </c>
      <c r="I2294" s="20" t="s">
        <v>2845</v>
      </c>
      <c r="J2294" s="20" t="s">
        <v>2846</v>
      </c>
      <c r="K2294" s="20" t="str">
        <f>VLOOKUP(H2294,[1]媒体表!C:T,18,0)</f>
        <v>北京多彩</v>
      </c>
      <c r="L2294" s="52" t="s">
        <v>2910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2844</v>
      </c>
      <c r="I2295" s="20" t="s">
        <v>2845</v>
      </c>
      <c r="J2295" s="20" t="s">
        <v>2846</v>
      </c>
      <c r="K2295" s="20" t="str">
        <f>VLOOKUP(H2295,[1]媒体表!C:T,18,0)</f>
        <v>北京多彩</v>
      </c>
      <c r="L2295" s="52" t="s">
        <v>2910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2901</v>
      </c>
      <c r="F2296" s="51" t="s">
        <v>2902</v>
      </c>
      <c r="G2296" s="51" t="s">
        <v>2901</v>
      </c>
      <c r="H2296" s="51" t="s">
        <v>2844</v>
      </c>
      <c r="I2296" s="20" t="s">
        <v>2845</v>
      </c>
      <c r="J2296" s="20" t="s">
        <v>2846</v>
      </c>
      <c r="K2296" s="20" t="str">
        <f>VLOOKUP(H2296,[1]媒体表!C:T,18,0)</f>
        <v>北京多彩</v>
      </c>
      <c r="L2296" s="52" t="s">
        <v>2911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2912</v>
      </c>
      <c r="F2297" s="51" t="s">
        <v>2912</v>
      </c>
      <c r="G2297" s="51" t="s">
        <v>2912</v>
      </c>
      <c r="H2297" s="51" t="s">
        <v>2844</v>
      </c>
      <c r="I2297" s="20" t="s">
        <v>2845</v>
      </c>
      <c r="J2297" s="20" t="s">
        <v>2846</v>
      </c>
      <c r="K2297" s="20" t="str">
        <f>VLOOKUP(H2297,[1]媒体表!C:T,18,0)</f>
        <v>北京多彩</v>
      </c>
      <c r="L2297" s="52" t="s">
        <v>2912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2488</v>
      </c>
      <c r="F2298" s="51" t="s">
        <v>2488</v>
      </c>
      <c r="G2298" s="51" t="s">
        <v>2488</v>
      </c>
      <c r="H2298" s="51" t="s">
        <v>2844</v>
      </c>
      <c r="I2298" s="20" t="s">
        <v>2845</v>
      </c>
      <c r="J2298" s="20" t="s">
        <v>2846</v>
      </c>
      <c r="K2298" s="20" t="str">
        <f>VLOOKUP(H2298,[1]媒体表!C:T,18,0)</f>
        <v>北京多彩</v>
      </c>
      <c r="L2298" s="52" t="s">
        <v>2488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2913</v>
      </c>
      <c r="F2299" s="51" t="s">
        <v>2913</v>
      </c>
      <c r="G2299" s="51" t="s">
        <v>2913</v>
      </c>
      <c r="H2299" s="51" t="s">
        <v>2844</v>
      </c>
      <c r="I2299" s="20" t="s">
        <v>2845</v>
      </c>
      <c r="J2299" s="20" t="s">
        <v>2846</v>
      </c>
      <c r="K2299" s="20" t="str">
        <f>VLOOKUP(H2299,[1]媒体表!C:T,18,0)</f>
        <v>北京多彩</v>
      </c>
      <c r="L2299" s="52" t="s">
        <v>2913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2869</v>
      </c>
      <c r="F2300" s="51" t="s">
        <v>2869</v>
      </c>
      <c r="G2300" s="51" t="s">
        <v>2869</v>
      </c>
      <c r="H2300" s="51" t="s">
        <v>2844</v>
      </c>
      <c r="I2300" s="20" t="s">
        <v>2845</v>
      </c>
      <c r="J2300" s="20" t="s">
        <v>2846</v>
      </c>
      <c r="K2300" s="20" t="str">
        <f>VLOOKUP(H2300,[1]媒体表!C:T,18,0)</f>
        <v>北京多彩</v>
      </c>
      <c r="L2300" s="52" t="s">
        <v>1801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2914</v>
      </c>
      <c r="F2301" s="51" t="s">
        <v>2914</v>
      </c>
      <c r="G2301" s="51" t="s">
        <v>2914</v>
      </c>
      <c r="H2301" s="51" t="s">
        <v>2844</v>
      </c>
      <c r="I2301" s="20" t="s">
        <v>2845</v>
      </c>
      <c r="J2301" s="20" t="s">
        <v>2846</v>
      </c>
      <c r="K2301" s="20" t="str">
        <f>VLOOKUP(H2301,[1]媒体表!C:T,18,0)</f>
        <v>北京多彩</v>
      </c>
      <c r="L2301" s="52" t="s">
        <v>2914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2915</v>
      </c>
      <c r="F2302" s="51" t="s">
        <v>2916</v>
      </c>
      <c r="G2302" s="51" t="s">
        <v>2915</v>
      </c>
      <c r="H2302" s="51" t="s">
        <v>2844</v>
      </c>
      <c r="I2302" s="20" t="s">
        <v>2845</v>
      </c>
      <c r="J2302" s="20" t="s">
        <v>2846</v>
      </c>
      <c r="K2302" s="20" t="str">
        <f>VLOOKUP(H2302,[1]媒体表!C:T,18,0)</f>
        <v>北京多彩</v>
      </c>
      <c r="L2302" s="52" t="s">
        <v>2915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2844</v>
      </c>
      <c r="I2303" s="20" t="s">
        <v>2845</v>
      </c>
      <c r="J2303" s="20" t="s">
        <v>2846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2237</v>
      </c>
      <c r="F2304" s="51" t="s">
        <v>2237</v>
      </c>
      <c r="G2304" s="51" t="s">
        <v>2237</v>
      </c>
      <c r="H2304" s="51" t="s">
        <v>2844</v>
      </c>
      <c r="I2304" s="20" t="s">
        <v>2845</v>
      </c>
      <c r="J2304" s="20" t="s">
        <v>2846</v>
      </c>
      <c r="K2304" s="20" t="str">
        <f>VLOOKUP(H2304,[1]媒体表!C:T,18,0)</f>
        <v>北京多彩</v>
      </c>
      <c r="L2304" s="52" t="s">
        <v>2238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2844</v>
      </c>
      <c r="I2305" s="20" t="s">
        <v>2845</v>
      </c>
      <c r="J2305" s="20" t="s">
        <v>2846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2917</v>
      </c>
      <c r="F2306" s="51" t="s">
        <v>2918</v>
      </c>
      <c r="G2306" s="51" t="s">
        <v>2917</v>
      </c>
      <c r="H2306" s="51" t="s">
        <v>2844</v>
      </c>
      <c r="I2306" s="20" t="s">
        <v>2845</v>
      </c>
      <c r="J2306" s="20" t="s">
        <v>2846</v>
      </c>
      <c r="K2306" s="20" t="str">
        <f>VLOOKUP(H2306,[1]媒体表!C:T,18,0)</f>
        <v>北京多彩</v>
      </c>
      <c r="L2306" s="52" t="s">
        <v>2917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2844</v>
      </c>
      <c r="I2307" s="20" t="s">
        <v>2845</v>
      </c>
      <c r="J2307" s="20" t="s">
        <v>2846</v>
      </c>
      <c r="K2307" s="20" t="str">
        <f>VLOOKUP(H2307,[1]媒体表!C:T,18,0)</f>
        <v>北京多彩</v>
      </c>
      <c r="L2307" s="52" t="s">
        <v>2892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2844</v>
      </c>
      <c r="I2308" s="20" t="s">
        <v>2845</v>
      </c>
      <c r="J2308" s="20" t="s">
        <v>2846</v>
      </c>
      <c r="K2308" s="20" t="str">
        <f>VLOOKUP(H2308,[1]媒体表!C:T,18,0)</f>
        <v>北京多彩</v>
      </c>
      <c r="L2308" s="52" t="s">
        <v>2919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2909</v>
      </c>
      <c r="F2309" s="51" t="s">
        <v>2909</v>
      </c>
      <c r="G2309" s="51" t="s">
        <v>2909</v>
      </c>
      <c r="H2309" s="51" t="s">
        <v>2844</v>
      </c>
      <c r="I2309" s="20" t="s">
        <v>2845</v>
      </c>
      <c r="J2309" s="20" t="s">
        <v>2846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2920</v>
      </c>
      <c r="F2310" s="51" t="s">
        <v>2920</v>
      </c>
      <c r="G2310" s="51" t="s">
        <v>2920</v>
      </c>
      <c r="H2310" s="51" t="s">
        <v>2844</v>
      </c>
      <c r="I2310" s="20" t="s">
        <v>2845</v>
      </c>
      <c r="J2310" s="20" t="s">
        <v>2846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45" t="s">
        <v>43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2844</v>
      </c>
      <c r="I2311" s="20" t="s">
        <v>2845</v>
      </c>
      <c r="J2311" s="20" t="s">
        <v>2846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2921</v>
      </c>
      <c r="F2312" s="51" t="s">
        <v>2921</v>
      </c>
      <c r="G2312" s="51" t="s">
        <v>2921</v>
      </c>
      <c r="H2312" s="51" t="s">
        <v>2844</v>
      </c>
      <c r="I2312" s="20" t="s">
        <v>2845</v>
      </c>
      <c r="J2312" s="20" t="s">
        <v>2846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3318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2921</v>
      </c>
      <c r="F2313" s="51" t="s">
        <v>2921</v>
      </c>
      <c r="G2313" s="51" t="s">
        <v>2921</v>
      </c>
      <c r="H2313" s="51" t="s">
        <v>2844</v>
      </c>
      <c r="I2313" s="20" t="s">
        <v>2845</v>
      </c>
      <c r="J2313" s="20" t="s">
        <v>2846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2844</v>
      </c>
      <c r="I2314" s="20" t="s">
        <v>2845</v>
      </c>
      <c r="J2314" s="20" t="s">
        <v>2846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2922</v>
      </c>
      <c r="F2315" s="51" t="s">
        <v>2923</v>
      </c>
      <c r="G2315" s="51" t="s">
        <v>2922</v>
      </c>
      <c r="H2315" s="51" t="s">
        <v>2844</v>
      </c>
      <c r="I2315" s="20" t="s">
        <v>2845</v>
      </c>
      <c r="J2315" s="20" t="s">
        <v>2846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2844</v>
      </c>
      <c r="I2316" s="20" t="s">
        <v>2845</v>
      </c>
      <c r="J2316" s="20" t="s">
        <v>2846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2844</v>
      </c>
      <c r="I2317" s="20" t="s">
        <v>2845</v>
      </c>
      <c r="J2317" s="20" t="s">
        <v>2846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2844</v>
      </c>
      <c r="I2318" s="20" t="s">
        <v>2845</v>
      </c>
      <c r="J2318" s="20" t="s">
        <v>2846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2844</v>
      </c>
      <c r="I2319" s="20" t="s">
        <v>2845</v>
      </c>
      <c r="J2319" s="20" t="s">
        <v>2846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2896</v>
      </c>
      <c r="F2320" s="51" t="s">
        <v>2897</v>
      </c>
      <c r="G2320" s="51" t="s">
        <v>2896</v>
      </c>
      <c r="H2320" s="51" t="s">
        <v>2844</v>
      </c>
      <c r="I2320" s="20" t="s">
        <v>2845</v>
      </c>
      <c r="J2320" s="20" t="s">
        <v>2846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2924</v>
      </c>
      <c r="F2321" s="51" t="s">
        <v>2924</v>
      </c>
      <c r="G2321" s="51" t="s">
        <v>2924</v>
      </c>
      <c r="H2321" s="51" t="s">
        <v>2844</v>
      </c>
      <c r="I2321" s="20" t="s">
        <v>2845</v>
      </c>
      <c r="J2321" s="20" t="s">
        <v>2846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2878</v>
      </c>
      <c r="F2322" s="51" t="s">
        <v>2878</v>
      </c>
      <c r="G2322" s="51" t="s">
        <v>2878</v>
      </c>
      <c r="H2322" s="51" t="s">
        <v>2844</v>
      </c>
      <c r="I2322" s="20" t="s">
        <v>2845</v>
      </c>
      <c r="J2322" s="20" t="s">
        <v>2846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2844</v>
      </c>
      <c r="I2323" s="20" t="s">
        <v>2845</v>
      </c>
      <c r="J2323" s="20" t="s">
        <v>2846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2844</v>
      </c>
      <c r="I2324" s="20" t="s">
        <v>2845</v>
      </c>
      <c r="J2324" s="20" t="s">
        <v>2846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2844</v>
      </c>
      <c r="I2325" s="20" t="s">
        <v>2845</v>
      </c>
      <c r="J2325" s="20" t="s">
        <v>2846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2879</v>
      </c>
      <c r="F2326" s="51" t="s">
        <v>2879</v>
      </c>
      <c r="G2326" s="51" t="s">
        <v>2879</v>
      </c>
      <c r="H2326" s="51" t="s">
        <v>2844</v>
      </c>
      <c r="I2326" s="20" t="s">
        <v>2845</v>
      </c>
      <c r="J2326" s="20" t="s">
        <v>2846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2925</v>
      </c>
      <c r="F2327" s="51" t="s">
        <v>2925</v>
      </c>
      <c r="G2327" s="51" t="s">
        <v>2925</v>
      </c>
      <c r="H2327" s="51" t="s">
        <v>2844</v>
      </c>
      <c r="I2327" s="20" t="s">
        <v>2845</v>
      </c>
      <c r="J2327" s="20" t="s">
        <v>2846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2926</v>
      </c>
      <c r="F2328" s="51" t="s">
        <v>2926</v>
      </c>
      <c r="G2328" s="51" t="s">
        <v>2926</v>
      </c>
      <c r="H2328" s="51" t="s">
        <v>2844</v>
      </c>
      <c r="I2328" s="20" t="s">
        <v>2845</v>
      </c>
      <c r="J2328" s="20" t="s">
        <v>2846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2894</v>
      </c>
      <c r="F2329" s="51" t="s">
        <v>2894</v>
      </c>
      <c r="G2329" s="51" t="s">
        <v>2894</v>
      </c>
      <c r="H2329" s="51" t="s">
        <v>2844</v>
      </c>
      <c r="I2329" s="20" t="s">
        <v>2845</v>
      </c>
      <c r="J2329" s="20" t="s">
        <v>2846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2894</v>
      </c>
      <c r="F2330" s="51" t="s">
        <v>2894</v>
      </c>
      <c r="G2330" s="51" t="s">
        <v>2894</v>
      </c>
      <c r="H2330" s="51" t="s">
        <v>2844</v>
      </c>
      <c r="I2330" s="20" t="s">
        <v>2845</v>
      </c>
      <c r="J2330" s="20" t="s">
        <v>2846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2927</v>
      </c>
      <c r="F2331" s="51" t="s">
        <v>2927</v>
      </c>
      <c r="G2331" s="51" t="s">
        <v>2927</v>
      </c>
      <c r="H2331" s="51" t="s">
        <v>2844</v>
      </c>
      <c r="I2331" s="20" t="s">
        <v>2845</v>
      </c>
      <c r="J2331" s="20" t="s">
        <v>2846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2928</v>
      </c>
      <c r="F2332" s="51" t="s">
        <v>2928</v>
      </c>
      <c r="G2332" s="51" t="s">
        <v>2928</v>
      </c>
      <c r="H2332" s="51" t="s">
        <v>2844</v>
      </c>
      <c r="I2332" s="20" t="s">
        <v>2845</v>
      </c>
      <c r="J2332" s="20" t="s">
        <v>2846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2929</v>
      </c>
      <c r="F2333" s="51" t="s">
        <v>2929</v>
      </c>
      <c r="G2333" s="51" t="s">
        <v>2929</v>
      </c>
      <c r="H2333" s="51" t="s">
        <v>2844</v>
      </c>
      <c r="I2333" s="20" t="s">
        <v>2845</v>
      </c>
      <c r="J2333" s="20" t="s">
        <v>2846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2930</v>
      </c>
      <c r="F2334" s="51" t="s">
        <v>2930</v>
      </c>
      <c r="G2334" s="51" t="s">
        <v>2930</v>
      </c>
      <c r="H2334" s="51" t="s">
        <v>2844</v>
      </c>
      <c r="I2334" s="20" t="s">
        <v>2845</v>
      </c>
      <c r="J2334" s="20" t="s">
        <v>2846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1609</v>
      </c>
      <c r="F2335" s="51" t="s">
        <v>1609</v>
      </c>
      <c r="G2335" s="51" t="s">
        <v>1609</v>
      </c>
      <c r="H2335" s="51" t="s">
        <v>2844</v>
      </c>
      <c r="I2335" s="20" t="s">
        <v>2845</v>
      </c>
      <c r="J2335" s="20" t="s">
        <v>2846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1609</v>
      </c>
      <c r="F2336" s="51" t="s">
        <v>1609</v>
      </c>
      <c r="G2336" s="51" t="s">
        <v>1609</v>
      </c>
      <c r="H2336" s="51" t="s">
        <v>2844</v>
      </c>
      <c r="I2336" s="20" t="s">
        <v>2845</v>
      </c>
      <c r="J2336" s="20" t="s">
        <v>2846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1609</v>
      </c>
      <c r="F2337" s="51" t="s">
        <v>1609</v>
      </c>
      <c r="G2337" s="51" t="s">
        <v>1609</v>
      </c>
      <c r="H2337" s="51" t="s">
        <v>2844</v>
      </c>
      <c r="I2337" s="20" t="s">
        <v>2845</v>
      </c>
      <c r="J2337" s="20" t="s">
        <v>2846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2931</v>
      </c>
      <c r="F2338" s="51" t="s">
        <v>2931</v>
      </c>
      <c r="G2338" s="51" t="s">
        <v>2931</v>
      </c>
      <c r="H2338" s="51" t="s">
        <v>2844</v>
      </c>
      <c r="I2338" s="20" t="s">
        <v>2845</v>
      </c>
      <c r="J2338" s="20" t="s">
        <v>2846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2932</v>
      </c>
      <c r="F2339" s="51" t="s">
        <v>2932</v>
      </c>
      <c r="G2339" s="51" t="s">
        <v>2932</v>
      </c>
      <c r="H2339" s="51" t="s">
        <v>2844</v>
      </c>
      <c r="I2339" s="20" t="s">
        <v>2845</v>
      </c>
      <c r="J2339" s="20" t="s">
        <v>2846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2933</v>
      </c>
      <c r="F2340" s="51" t="s">
        <v>2933</v>
      </c>
      <c r="G2340" s="51" t="s">
        <v>2933</v>
      </c>
      <c r="H2340" s="51" t="s">
        <v>2844</v>
      </c>
      <c r="I2340" s="20" t="s">
        <v>2845</v>
      </c>
      <c r="J2340" s="20" t="s">
        <v>2846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2933</v>
      </c>
      <c r="F2341" s="51" t="s">
        <v>2933</v>
      </c>
      <c r="G2341" s="51" t="s">
        <v>2933</v>
      </c>
      <c r="H2341" s="51" t="s">
        <v>2844</v>
      </c>
      <c r="I2341" s="20" t="s">
        <v>2845</v>
      </c>
      <c r="J2341" s="20" t="s">
        <v>2846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2934</v>
      </c>
      <c r="F2342" s="51" t="s">
        <v>2934</v>
      </c>
      <c r="G2342" s="51" t="s">
        <v>2934</v>
      </c>
      <c r="H2342" s="51" t="s">
        <v>2844</v>
      </c>
      <c r="I2342" s="20" t="s">
        <v>2845</v>
      </c>
      <c r="J2342" s="20" t="s">
        <v>2846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2934</v>
      </c>
      <c r="F2343" s="51" t="s">
        <v>2934</v>
      </c>
      <c r="G2343" s="51" t="s">
        <v>2934</v>
      </c>
      <c r="H2343" s="51" t="s">
        <v>2844</v>
      </c>
      <c r="I2343" s="20" t="s">
        <v>2845</v>
      </c>
      <c r="J2343" s="20" t="s">
        <v>2846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3318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2844</v>
      </c>
      <c r="I2344" s="20" t="s">
        <v>2845</v>
      </c>
      <c r="J2344" s="20" t="s">
        <v>2846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2844</v>
      </c>
      <c r="I2345" s="20" t="s">
        <v>2845</v>
      </c>
      <c r="J2345" s="20" t="s">
        <v>2846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1523</v>
      </c>
      <c r="F2346" s="87" t="s">
        <v>3316</v>
      </c>
      <c r="G2346" s="51" t="s">
        <v>1541</v>
      </c>
      <c r="H2346" s="51" t="s">
        <v>2844</v>
      </c>
      <c r="I2346" s="20" t="s">
        <v>2845</v>
      </c>
      <c r="J2346" s="20" t="s">
        <v>2846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2935</v>
      </c>
      <c r="F2347" s="51" t="s">
        <v>2935</v>
      </c>
      <c r="G2347" s="51" t="s">
        <v>2935</v>
      </c>
      <c r="H2347" s="51" t="s">
        <v>2844</v>
      </c>
      <c r="I2347" s="20" t="s">
        <v>2845</v>
      </c>
      <c r="J2347" s="20" t="s">
        <v>2846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2935</v>
      </c>
      <c r="F2348" s="51" t="s">
        <v>2935</v>
      </c>
      <c r="G2348" s="51" t="s">
        <v>2935</v>
      </c>
      <c r="H2348" s="51" t="s">
        <v>2844</v>
      </c>
      <c r="I2348" s="20" t="s">
        <v>2845</v>
      </c>
      <c r="J2348" s="20" t="s">
        <v>2846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2936</v>
      </c>
      <c r="F2349" s="51" t="s">
        <v>2936</v>
      </c>
      <c r="G2349" s="51" t="s">
        <v>2936</v>
      </c>
      <c r="H2349" s="51" t="s">
        <v>2844</v>
      </c>
      <c r="I2349" s="20" t="s">
        <v>2845</v>
      </c>
      <c r="J2349" s="20" t="s">
        <v>2846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2937</v>
      </c>
      <c r="F2350" s="51" t="s">
        <v>2937</v>
      </c>
      <c r="G2350" s="51" t="s">
        <v>2937</v>
      </c>
      <c r="H2350" s="51" t="s">
        <v>2844</v>
      </c>
      <c r="I2350" s="20" t="s">
        <v>2845</v>
      </c>
      <c r="J2350" s="20" t="s">
        <v>2846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2938</v>
      </c>
      <c r="G2351" s="51" t="s">
        <v>1563</v>
      </c>
      <c r="H2351" s="51" t="s">
        <v>2844</v>
      </c>
      <c r="I2351" s="20" t="s">
        <v>2845</v>
      </c>
      <c r="J2351" s="20" t="s">
        <v>2846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2939</v>
      </c>
      <c r="G2352" s="51" t="s">
        <v>1524</v>
      </c>
      <c r="H2352" s="51" t="s">
        <v>2844</v>
      </c>
      <c r="I2352" s="20" t="s">
        <v>2845</v>
      </c>
      <c r="J2352" s="20" t="s">
        <v>2846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2844</v>
      </c>
      <c r="I2353" s="20" t="s">
        <v>2845</v>
      </c>
      <c r="J2353" s="20" t="s">
        <v>2846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3317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2844</v>
      </c>
      <c r="I2354" s="20" t="s">
        <v>2845</v>
      </c>
      <c r="J2354" s="20" t="s">
        <v>2846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2940</v>
      </c>
      <c r="F2355" s="51" t="s">
        <v>2940</v>
      </c>
      <c r="G2355" s="51" t="s">
        <v>2940</v>
      </c>
      <c r="H2355" s="51" t="s">
        <v>2844</v>
      </c>
      <c r="I2355" s="20" t="s">
        <v>2845</v>
      </c>
      <c r="J2355" s="20" t="s">
        <v>2846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2941</v>
      </c>
      <c r="F2356" s="51" t="s">
        <v>2941</v>
      </c>
      <c r="G2356" s="51" t="s">
        <v>2941</v>
      </c>
      <c r="H2356" s="51" t="s">
        <v>2844</v>
      </c>
      <c r="I2356" s="20" t="s">
        <v>2845</v>
      </c>
      <c r="J2356" s="20" t="s">
        <v>2846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2844</v>
      </c>
      <c r="I2357" s="20" t="s">
        <v>2845</v>
      </c>
      <c r="J2357" s="20" t="s">
        <v>2846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1597</v>
      </c>
      <c r="F2358" s="51" t="s">
        <v>1597</v>
      </c>
      <c r="G2358" s="51" t="s">
        <v>1597</v>
      </c>
      <c r="H2358" s="51" t="s">
        <v>2844</v>
      </c>
      <c r="I2358" s="20" t="s">
        <v>2845</v>
      </c>
      <c r="J2358" s="20" t="s">
        <v>2846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2942</v>
      </c>
      <c r="F2359" s="51" t="s">
        <v>2942</v>
      </c>
      <c r="G2359" s="51" t="s">
        <v>2942</v>
      </c>
      <c r="H2359" s="51" t="s">
        <v>2844</v>
      </c>
      <c r="I2359" s="20" t="s">
        <v>2845</v>
      </c>
      <c r="J2359" s="20" t="s">
        <v>2846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2844</v>
      </c>
      <c r="I2360" s="20" t="s">
        <v>2845</v>
      </c>
      <c r="J2360" s="20" t="s">
        <v>2846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2943</v>
      </c>
      <c r="F2361" s="51" t="s">
        <v>2943</v>
      </c>
      <c r="G2361" s="51" t="s">
        <v>2943</v>
      </c>
      <c r="H2361" s="51" t="s">
        <v>2844</v>
      </c>
      <c r="I2361" s="20" t="s">
        <v>2845</v>
      </c>
      <c r="J2361" s="20" t="s">
        <v>2846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2944</v>
      </c>
      <c r="F2362" s="51" t="s">
        <v>2944</v>
      </c>
      <c r="G2362" s="51" t="s">
        <v>2944</v>
      </c>
      <c r="H2362" s="51" t="s">
        <v>2844</v>
      </c>
      <c r="I2362" s="20" t="s">
        <v>2845</v>
      </c>
      <c r="J2362" s="20" t="s">
        <v>2846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2945</v>
      </c>
      <c r="F2363" s="51" t="s">
        <v>2945</v>
      </c>
      <c r="G2363" s="51" t="s">
        <v>2945</v>
      </c>
      <c r="H2363" s="51" t="s">
        <v>2844</v>
      </c>
      <c r="I2363" s="20" t="s">
        <v>2845</v>
      </c>
      <c r="J2363" s="20" t="s">
        <v>2846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2844</v>
      </c>
      <c r="I2364" s="20" t="s">
        <v>2845</v>
      </c>
      <c r="J2364" s="20" t="s">
        <v>2846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103025.61</v>
      </c>
      <c r="T2364" s="45"/>
      <c r="U2364" s="45">
        <v>0</v>
      </c>
      <c r="V2364" s="45">
        <f t="shared" si="266"/>
        <v>103025.61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2844</v>
      </c>
      <c r="I2365" s="20" t="s">
        <v>2845</v>
      </c>
      <c r="J2365" s="20" t="s">
        <v>2846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2844</v>
      </c>
      <c r="I2366" s="20" t="s">
        <v>2845</v>
      </c>
      <c r="J2366" s="20" t="s">
        <v>2846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2946</v>
      </c>
      <c r="F2367" s="51" t="s">
        <v>2946</v>
      </c>
      <c r="G2367" s="51" t="s">
        <v>2946</v>
      </c>
      <c r="H2367" s="51" t="s">
        <v>2844</v>
      </c>
      <c r="I2367" s="20" t="s">
        <v>2845</v>
      </c>
      <c r="J2367" s="20" t="s">
        <v>2846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2844</v>
      </c>
      <c r="I2368" s="20" t="s">
        <v>2845</v>
      </c>
      <c r="J2368" s="20" t="s">
        <v>2846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2844</v>
      </c>
      <c r="I2369" s="20" t="s">
        <v>2845</v>
      </c>
      <c r="J2369" s="20" t="s">
        <v>2846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2947</v>
      </c>
      <c r="F2370" s="51" t="s">
        <v>2947</v>
      </c>
      <c r="G2370" s="51" t="s">
        <v>2947</v>
      </c>
      <c r="H2370" s="51" t="s">
        <v>2844</v>
      </c>
      <c r="I2370" s="20" t="s">
        <v>2845</v>
      </c>
      <c r="J2370" s="20" t="s">
        <v>2846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2948</v>
      </c>
      <c r="F2371" s="51" t="s">
        <v>2948</v>
      </c>
      <c r="G2371" s="51" t="s">
        <v>2948</v>
      </c>
      <c r="H2371" s="51" t="s">
        <v>2844</v>
      </c>
      <c r="I2371" s="20" t="s">
        <v>2845</v>
      </c>
      <c r="J2371" s="20" t="s">
        <v>2846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2844</v>
      </c>
      <c r="I2372" s="20" t="s">
        <v>2845</v>
      </c>
      <c r="J2372" s="20" t="s">
        <v>2846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2949</v>
      </c>
      <c r="F2373" s="51" t="s">
        <v>2949</v>
      </c>
      <c r="G2373" s="51" t="s">
        <v>2949</v>
      </c>
      <c r="H2373" s="51" t="s">
        <v>2844</v>
      </c>
      <c r="I2373" s="20" t="s">
        <v>2845</v>
      </c>
      <c r="J2373" s="20" t="s">
        <v>2846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2950</v>
      </c>
      <c r="F2374" s="51" t="s">
        <v>2950</v>
      </c>
      <c r="G2374" s="51" t="s">
        <v>2950</v>
      </c>
      <c r="H2374" s="51" t="s">
        <v>2844</v>
      </c>
      <c r="I2374" s="20" t="s">
        <v>2845</v>
      </c>
      <c r="J2374" s="20" t="s">
        <v>2846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27659.690273972599</v>
      </c>
      <c r="T2374" s="45"/>
      <c r="U2374" s="45">
        <v>0</v>
      </c>
      <c r="V2374" s="45">
        <f t="shared" si="266"/>
        <v>27659.690273972599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2934</v>
      </c>
      <c r="F2375" s="51" t="s">
        <v>2934</v>
      </c>
      <c r="G2375" s="51" t="s">
        <v>2934</v>
      </c>
      <c r="H2375" s="51" t="s">
        <v>2844</v>
      </c>
      <c r="I2375" s="20" t="s">
        <v>2845</v>
      </c>
      <c r="J2375" s="20" t="s">
        <v>2846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2951</v>
      </c>
      <c r="F2376" s="51" t="s">
        <v>2951</v>
      </c>
      <c r="G2376" s="51" t="s">
        <v>2951</v>
      </c>
      <c r="H2376" s="51" t="s">
        <v>2844</v>
      </c>
      <c r="I2376" s="20" t="s">
        <v>2845</v>
      </c>
      <c r="J2376" s="20" t="s">
        <v>2846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1635</v>
      </c>
      <c r="F2377" s="51" t="s">
        <v>1635</v>
      </c>
      <c r="G2377" s="51" t="s">
        <v>1635</v>
      </c>
      <c r="H2377" s="51" t="s">
        <v>2844</v>
      </c>
      <c r="I2377" s="20" t="s">
        <v>2845</v>
      </c>
      <c r="J2377" s="20" t="s">
        <v>2846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2952</v>
      </c>
      <c r="F2378" s="51" t="s">
        <v>2952</v>
      </c>
      <c r="G2378" s="51" t="s">
        <v>2952</v>
      </c>
      <c r="H2378" s="51" t="s">
        <v>2844</v>
      </c>
      <c r="I2378" s="20" t="s">
        <v>2845</v>
      </c>
      <c r="J2378" s="20" t="s">
        <v>2846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2953</v>
      </c>
      <c r="F2379" s="51" t="s">
        <v>2953</v>
      </c>
      <c r="G2379" s="51" t="s">
        <v>2953</v>
      </c>
      <c r="H2379" s="51" t="s">
        <v>2844</v>
      </c>
      <c r="I2379" s="20" t="s">
        <v>2845</v>
      </c>
      <c r="J2379" s="20" t="s">
        <v>2846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2954</v>
      </c>
      <c r="F2380" s="51" t="s">
        <v>2954</v>
      </c>
      <c r="G2380" s="51" t="s">
        <v>2954</v>
      </c>
      <c r="H2380" s="51" t="s">
        <v>2844</v>
      </c>
      <c r="I2380" s="20" t="s">
        <v>2845</v>
      </c>
      <c r="J2380" s="20" t="s">
        <v>2846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2955</v>
      </c>
      <c r="F2381" s="51" t="s">
        <v>2955</v>
      </c>
      <c r="G2381" s="51" t="s">
        <v>2955</v>
      </c>
      <c r="H2381" s="51" t="s">
        <v>2844</v>
      </c>
      <c r="I2381" s="20" t="s">
        <v>2845</v>
      </c>
      <c r="J2381" s="20" t="s">
        <v>2846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2844</v>
      </c>
      <c r="I2382" s="20" t="s">
        <v>2845</v>
      </c>
      <c r="J2382" s="20" t="s">
        <v>2846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2956</v>
      </c>
      <c r="F2383" s="51" t="s">
        <v>2956</v>
      </c>
      <c r="G2383" s="51" t="s">
        <v>2956</v>
      </c>
      <c r="H2383" s="51" t="s">
        <v>2844</v>
      </c>
      <c r="I2383" s="20" t="s">
        <v>2845</v>
      </c>
      <c r="J2383" s="20" t="s">
        <v>2846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2844</v>
      </c>
      <c r="I2384" s="20" t="s">
        <v>2845</v>
      </c>
      <c r="J2384" s="20" t="s">
        <v>2846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2844</v>
      </c>
      <c r="I2385" s="20" t="s">
        <v>2845</v>
      </c>
      <c r="J2385" s="20" t="s">
        <v>2846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1626</v>
      </c>
      <c r="F2386" s="51" t="s">
        <v>1626</v>
      </c>
      <c r="G2386" s="51" t="s">
        <v>1626</v>
      </c>
      <c r="H2386" s="51" t="s">
        <v>2844</v>
      </c>
      <c r="I2386" s="20" t="s">
        <v>2845</v>
      </c>
      <c r="J2386" s="20" t="s">
        <v>2846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2957</v>
      </c>
      <c r="F2387" s="51" t="s">
        <v>2957</v>
      </c>
      <c r="G2387" s="51" t="s">
        <v>2957</v>
      </c>
      <c r="H2387" s="51" t="s">
        <v>2844</v>
      </c>
      <c r="I2387" s="20" t="s">
        <v>2845</v>
      </c>
      <c r="J2387" s="20" t="s">
        <v>2846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2844</v>
      </c>
      <c r="I2388" s="20" t="s">
        <v>2845</v>
      </c>
      <c r="J2388" s="20" t="s">
        <v>2846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 t="shared" si="270"/>
        <v>11197.559593023256</v>
      </c>
      <c r="X2388" s="32"/>
      <c r="Y2388" s="32">
        <f t="shared" si="268"/>
        <v>11197.559593023256</v>
      </c>
      <c r="Z2388" s="55">
        <f t="shared" si="269"/>
        <v>2860.6904069767443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2958</v>
      </c>
      <c r="G2389" s="51" t="s">
        <v>354</v>
      </c>
      <c r="H2389" s="51" t="s">
        <v>2844</v>
      </c>
      <c r="I2389" s="20" t="s">
        <v>2845</v>
      </c>
      <c r="J2389" s="20" t="s">
        <v>2846</v>
      </c>
      <c r="K2389" s="20" t="str">
        <f>VLOOKUP(H2389,[1]媒体表!C:T,18,0)</f>
        <v>北京多彩</v>
      </c>
      <c r="L2389" s="52" t="s">
        <v>2959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1681</v>
      </c>
      <c r="F2390" s="51" t="s">
        <v>1682</v>
      </c>
      <c r="G2390" s="51" t="s">
        <v>1681</v>
      </c>
      <c r="H2390" s="51" t="s">
        <v>2844</v>
      </c>
      <c r="I2390" s="20" t="s">
        <v>2845</v>
      </c>
      <c r="J2390" s="20" t="s">
        <v>2846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2896</v>
      </c>
      <c r="F2391" s="51" t="s">
        <v>2896</v>
      </c>
      <c r="G2391" s="51" t="s">
        <v>2896</v>
      </c>
      <c r="H2391" s="51" t="s">
        <v>2844</v>
      </c>
      <c r="I2391" s="20" t="s">
        <v>2845</v>
      </c>
      <c r="J2391" s="20" t="s">
        <v>2846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45">
        <v>6553.27</v>
      </c>
      <c r="V2391" s="45">
        <f t="shared" si="266"/>
        <v>13446.73</v>
      </c>
      <c r="W2391" s="32">
        <f t="shared" si="270"/>
        <v>6553.2700000000013</v>
      </c>
      <c r="X2391" s="32"/>
      <c r="Y2391" s="32">
        <f t="shared" si="268"/>
        <v>6553.2700000000013</v>
      </c>
      <c r="Z2391" s="55">
        <f t="shared" si="269"/>
        <v>0</v>
      </c>
      <c r="AA2391" s="45">
        <f t="shared" si="267"/>
        <v>6553.27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2926</v>
      </c>
      <c r="F2392" s="51" t="s">
        <v>2926</v>
      </c>
      <c r="G2392" s="51" t="s">
        <v>2926</v>
      </c>
      <c r="H2392" s="51" t="s">
        <v>2844</v>
      </c>
      <c r="I2392" s="20" t="s">
        <v>2845</v>
      </c>
      <c r="J2392" s="20" t="s">
        <v>2846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2926</v>
      </c>
      <c r="F2393" s="51" t="s">
        <v>2926</v>
      </c>
      <c r="G2393" s="51" t="s">
        <v>2926</v>
      </c>
      <c r="H2393" s="51" t="s">
        <v>2844</v>
      </c>
      <c r="I2393" s="20" t="s">
        <v>2845</v>
      </c>
      <c r="J2393" s="20" t="s">
        <v>2846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2960</v>
      </c>
      <c r="F2394" s="51" t="s">
        <v>2960</v>
      </c>
      <c r="G2394" s="51" t="s">
        <v>2960</v>
      </c>
      <c r="H2394" s="51" t="s">
        <v>2844</v>
      </c>
      <c r="I2394" s="20" t="s">
        <v>2845</v>
      </c>
      <c r="J2394" s="20" t="s">
        <v>2846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2844</v>
      </c>
      <c r="I2395" s="20" t="s">
        <v>2845</v>
      </c>
      <c r="J2395" s="20" t="s">
        <v>2846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2961</v>
      </c>
      <c r="F2396" s="51" t="s">
        <v>2961</v>
      </c>
      <c r="G2396" s="51" t="s">
        <v>2961</v>
      </c>
      <c r="H2396" s="51" t="s">
        <v>2844</v>
      </c>
      <c r="I2396" s="20" t="s">
        <v>2845</v>
      </c>
      <c r="J2396" s="20" t="s">
        <v>2846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2844</v>
      </c>
      <c r="I2397" s="20" t="s">
        <v>2845</v>
      </c>
      <c r="J2397" s="20" t="s">
        <v>2846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2944</v>
      </c>
      <c r="F2398" s="51" t="s">
        <v>2944</v>
      </c>
      <c r="G2398" s="51" t="s">
        <v>2944</v>
      </c>
      <c r="H2398" s="51" t="s">
        <v>2844</v>
      </c>
      <c r="I2398" s="20" t="s">
        <v>2845</v>
      </c>
      <c r="J2398" s="20" t="s">
        <v>2846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2962</v>
      </c>
      <c r="F2399" s="51" t="s">
        <v>2962</v>
      </c>
      <c r="G2399" s="51" t="s">
        <v>2962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2963</v>
      </c>
      <c r="F2400" s="51" t="s">
        <v>2964</v>
      </c>
      <c r="G2400" s="51" t="s">
        <v>2963</v>
      </c>
      <c r="H2400" s="51" t="s">
        <v>2965</v>
      </c>
      <c r="I2400" s="20" t="s">
        <v>2966</v>
      </c>
      <c r="J2400" s="20" t="s">
        <v>2967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2968</v>
      </c>
      <c r="F2401" s="51" t="s">
        <v>2968</v>
      </c>
      <c r="G2401" s="51" t="s">
        <v>2968</v>
      </c>
      <c r="H2401" s="51" t="s">
        <v>2965</v>
      </c>
      <c r="I2401" s="20" t="s">
        <v>2966</v>
      </c>
      <c r="J2401" s="20" t="s">
        <v>2967</v>
      </c>
      <c r="K2401" s="20" t="str">
        <f>VLOOKUP(H2401,[1]媒体表!C:T,18,0)</f>
        <v>北京多彩</v>
      </c>
      <c r="L2401" s="51" t="s">
        <v>2969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2965</v>
      </c>
      <c r="I2402" s="20" t="s">
        <v>2966</v>
      </c>
      <c r="J2402" s="20" t="s">
        <v>2967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2970</v>
      </c>
      <c r="F2403" s="51" t="s">
        <v>2970</v>
      </c>
      <c r="G2403" s="51" t="s">
        <v>2970</v>
      </c>
      <c r="H2403" s="51" t="s">
        <v>2965</v>
      </c>
      <c r="I2403" s="20" t="s">
        <v>2966</v>
      </c>
      <c r="J2403" s="20" t="s">
        <v>2967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2971</v>
      </c>
      <c r="F2404" s="51" t="s">
        <v>2971</v>
      </c>
      <c r="G2404" s="51" t="s">
        <v>2971</v>
      </c>
      <c r="H2404" s="51" t="s">
        <v>2965</v>
      </c>
      <c r="I2404" s="20" t="s">
        <v>2966</v>
      </c>
      <c r="J2404" s="20" t="s">
        <v>2967</v>
      </c>
      <c r="K2404" s="20" t="str">
        <f>VLOOKUP(H2404,[1]媒体表!C:T,18,0)</f>
        <v>北京多彩</v>
      </c>
      <c r="L2404" s="51" t="s">
        <v>2972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2971</v>
      </c>
      <c r="F2405" s="51" t="s">
        <v>2971</v>
      </c>
      <c r="G2405" s="51" t="s">
        <v>2971</v>
      </c>
      <c r="H2405" s="51" t="s">
        <v>2965</v>
      </c>
      <c r="I2405" s="20" t="s">
        <v>2966</v>
      </c>
      <c r="J2405" s="20" t="s">
        <v>2967</v>
      </c>
      <c r="K2405" s="20" t="str">
        <f>VLOOKUP(H2405,[1]媒体表!C:T,18,0)</f>
        <v>北京多彩</v>
      </c>
      <c r="L2405" s="51" t="s">
        <v>2973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2971</v>
      </c>
      <c r="F2406" s="51" t="s">
        <v>2971</v>
      </c>
      <c r="G2406" s="51" t="s">
        <v>2971</v>
      </c>
      <c r="H2406" s="51" t="s">
        <v>2965</v>
      </c>
      <c r="I2406" s="20" t="s">
        <v>2966</v>
      </c>
      <c r="J2406" s="20" t="s">
        <v>2967</v>
      </c>
      <c r="K2406" s="20" t="str">
        <f>VLOOKUP(H2406,[1]媒体表!C:T,18,0)</f>
        <v>北京多彩</v>
      </c>
      <c r="L2406" s="51" t="s">
        <v>2974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2965</v>
      </c>
      <c r="I2407" s="20" t="s">
        <v>2966</v>
      </c>
      <c r="J2407" s="20" t="s">
        <v>2967</v>
      </c>
      <c r="K2407" s="20" t="str">
        <f>VLOOKUP(H2407,[1]媒体表!C:T,18,0)</f>
        <v>北京多彩</v>
      </c>
      <c r="L2407" s="51" t="s">
        <v>2975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2976</v>
      </c>
      <c r="F2408" s="51" t="s">
        <v>2976</v>
      </c>
      <c r="G2408" s="51" t="s">
        <v>2976</v>
      </c>
      <c r="H2408" s="51" t="s">
        <v>2965</v>
      </c>
      <c r="I2408" s="20" t="s">
        <v>2966</v>
      </c>
      <c r="J2408" s="20" t="s">
        <v>2967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2060</v>
      </c>
      <c r="F2409" s="51" t="s">
        <v>2060</v>
      </c>
      <c r="G2409" s="51" t="s">
        <v>2060</v>
      </c>
      <c r="H2409" s="51" t="s">
        <v>2965</v>
      </c>
      <c r="I2409" s="20" t="s">
        <v>2966</v>
      </c>
      <c r="J2409" s="20" t="s">
        <v>2967</v>
      </c>
      <c r="K2409" s="20" t="str">
        <f>VLOOKUP(H2409,[1]媒体表!C:T,18,0)</f>
        <v>北京多彩</v>
      </c>
      <c r="L2409" s="51" t="s">
        <v>2061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2965</v>
      </c>
      <c r="I2410" s="20" t="s">
        <v>2966</v>
      </c>
      <c r="J2410" s="20" t="s">
        <v>2967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2965</v>
      </c>
      <c r="I2411" s="20" t="s">
        <v>2966</v>
      </c>
      <c r="J2411" s="20" t="s">
        <v>2967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2965</v>
      </c>
      <c r="I2412" s="20" t="s">
        <v>2966</v>
      </c>
      <c r="J2412" s="20" t="s">
        <v>2967</v>
      </c>
      <c r="K2412" s="20" t="str">
        <f>VLOOKUP(H2412,[1]媒体表!C:T,18,0)</f>
        <v>北京多彩</v>
      </c>
      <c r="L2412" s="51" t="s">
        <v>2977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2965</v>
      </c>
      <c r="I2413" s="20" t="s">
        <v>2966</v>
      </c>
      <c r="J2413" s="20" t="s">
        <v>2967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2965</v>
      </c>
      <c r="I2414" s="20" t="s">
        <v>2966</v>
      </c>
      <c r="J2414" s="20" t="s">
        <v>2967</v>
      </c>
      <c r="K2414" s="20" t="str">
        <f>VLOOKUP(H2414,[1]媒体表!C:T,18,0)</f>
        <v>北京多彩</v>
      </c>
      <c r="L2414" s="51" t="s">
        <v>2978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1643</v>
      </c>
      <c r="G2415" s="51" t="s">
        <v>216</v>
      </c>
      <c r="H2415" s="51" t="s">
        <v>2965</v>
      </c>
      <c r="I2415" s="20" t="s">
        <v>2966</v>
      </c>
      <c r="J2415" s="20" t="s">
        <v>2967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2076</v>
      </c>
      <c r="F2416" s="51" t="s">
        <v>2076</v>
      </c>
      <c r="G2416" s="51" t="s">
        <v>2076</v>
      </c>
      <c r="H2416" s="51" t="s">
        <v>2965</v>
      </c>
      <c r="I2416" s="20" t="s">
        <v>2966</v>
      </c>
      <c r="J2416" s="20" t="s">
        <v>2967</v>
      </c>
      <c r="K2416" s="20" t="str">
        <f>VLOOKUP(H2416,[1]媒体表!C:T,18,0)</f>
        <v>北京多彩</v>
      </c>
      <c r="L2416" s="51" t="s">
        <v>2076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2965</v>
      </c>
      <c r="I2417" s="20" t="s">
        <v>2966</v>
      </c>
      <c r="J2417" s="20" t="s">
        <v>2967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2965</v>
      </c>
      <c r="I2418" s="20" t="s">
        <v>2966</v>
      </c>
      <c r="J2418" s="20" t="s">
        <v>2967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2979</v>
      </c>
      <c r="F2419" s="51" t="s">
        <v>2979</v>
      </c>
      <c r="G2419" s="51" t="s">
        <v>2979</v>
      </c>
      <c r="H2419" s="51" t="s">
        <v>2965</v>
      </c>
      <c r="I2419" s="20" t="s">
        <v>2966</v>
      </c>
      <c r="J2419" s="20" t="s">
        <v>2967</v>
      </c>
      <c r="K2419" s="20" t="str">
        <f>VLOOKUP(H2419,[1]媒体表!C:T,18,0)</f>
        <v>北京多彩</v>
      </c>
      <c r="L2419" s="51" t="s">
        <v>2979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2980</v>
      </c>
      <c r="G2420" s="51" t="s">
        <v>233</v>
      </c>
      <c r="H2420" s="51" t="s">
        <v>2965</v>
      </c>
      <c r="I2420" s="20" t="s">
        <v>2966</v>
      </c>
      <c r="J2420" s="20" t="s">
        <v>2967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2980</v>
      </c>
      <c r="G2421" s="51" t="s">
        <v>233</v>
      </c>
      <c r="H2421" s="51" t="s">
        <v>2965</v>
      </c>
      <c r="I2421" s="20" t="s">
        <v>2966</v>
      </c>
      <c r="J2421" s="20" t="s">
        <v>2967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2981</v>
      </c>
      <c r="G2422" s="51" t="s">
        <v>233</v>
      </c>
      <c r="H2422" s="51" t="s">
        <v>2965</v>
      </c>
      <c r="I2422" s="20" t="s">
        <v>2966</v>
      </c>
      <c r="J2422" s="20" t="s">
        <v>2967</v>
      </c>
      <c r="K2422" s="20" t="str">
        <f>VLOOKUP(H2422,[1]媒体表!C:T,18,0)</f>
        <v>北京多彩</v>
      </c>
      <c r="L2422" s="51" t="s">
        <v>2982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2085</v>
      </c>
      <c r="F2423" s="51" t="s">
        <v>2086</v>
      </c>
      <c r="G2423" s="51" t="s">
        <v>2085</v>
      </c>
      <c r="H2423" s="51" t="s">
        <v>2965</v>
      </c>
      <c r="I2423" s="20" t="s">
        <v>2966</v>
      </c>
      <c r="J2423" s="20" t="s">
        <v>2967</v>
      </c>
      <c r="K2423" s="20" t="str">
        <f>VLOOKUP(H2423,[1]媒体表!C:T,18,0)</f>
        <v>北京多彩</v>
      </c>
      <c r="L2423" s="51" t="s">
        <v>2085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2983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2085</v>
      </c>
      <c r="F2424" s="51" t="s">
        <v>2984</v>
      </c>
      <c r="G2424" s="51" t="s">
        <v>2085</v>
      </c>
      <c r="H2424" s="51" t="s">
        <v>2965</v>
      </c>
      <c r="I2424" s="20" t="s">
        <v>2966</v>
      </c>
      <c r="J2424" s="20" t="s">
        <v>2967</v>
      </c>
      <c r="K2424" s="20" t="str">
        <f>VLOOKUP(H2424,[1]媒体表!C:T,18,0)</f>
        <v>北京多彩</v>
      </c>
      <c r="L2424" s="51" t="s">
        <v>2085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2985</v>
      </c>
      <c r="F2425" s="51" t="s">
        <v>2985</v>
      </c>
      <c r="G2425" s="51" t="s">
        <v>2985</v>
      </c>
      <c r="H2425" s="51" t="s">
        <v>2965</v>
      </c>
      <c r="I2425" s="20" t="s">
        <v>2966</v>
      </c>
      <c r="J2425" s="20" t="s">
        <v>2967</v>
      </c>
      <c r="K2425" s="20" t="str">
        <f>VLOOKUP(H2425,[1]媒体表!C:T,18,0)</f>
        <v>北京多彩</v>
      </c>
      <c r="L2425" s="51" t="s">
        <v>2985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2986</v>
      </c>
      <c r="F2426" s="51" t="s">
        <v>2986</v>
      </c>
      <c r="G2426" s="51" t="s">
        <v>2986</v>
      </c>
      <c r="H2426" s="51" t="s">
        <v>2965</v>
      </c>
      <c r="I2426" s="20" t="s">
        <v>2966</v>
      </c>
      <c r="J2426" s="20" t="s">
        <v>2967</v>
      </c>
      <c r="K2426" s="20" t="str">
        <f>VLOOKUP(H2426,[1]媒体表!C:T,18,0)</f>
        <v>北京多彩</v>
      </c>
      <c r="L2426" s="51" t="s">
        <v>2987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2988</v>
      </c>
      <c r="F2427" s="51" t="s">
        <v>2988</v>
      </c>
      <c r="G2427" s="51" t="s">
        <v>2988</v>
      </c>
      <c r="H2427" s="51" t="s">
        <v>2965</v>
      </c>
      <c r="I2427" s="20" t="s">
        <v>2966</v>
      </c>
      <c r="J2427" s="20" t="s">
        <v>2967</v>
      </c>
      <c r="K2427" s="20" t="str">
        <f>VLOOKUP(H2427,[1]媒体表!C:T,18,0)</f>
        <v>北京多彩</v>
      </c>
      <c r="L2427" s="51" t="s">
        <v>2977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2965</v>
      </c>
      <c r="I2428" s="20" t="s">
        <v>2966</v>
      </c>
      <c r="J2428" s="20" t="s">
        <v>2967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2989</v>
      </c>
      <c r="F2429" s="51" t="s">
        <v>2989</v>
      </c>
      <c r="G2429" s="51" t="s">
        <v>2989</v>
      </c>
      <c r="H2429" s="51" t="s">
        <v>2965</v>
      </c>
      <c r="I2429" s="20" t="s">
        <v>2966</v>
      </c>
      <c r="J2429" s="20" t="s">
        <v>2967</v>
      </c>
      <c r="K2429" s="20" t="str">
        <f>VLOOKUP(H2429,[1]媒体表!C:T,18,0)</f>
        <v>北京多彩</v>
      </c>
      <c r="L2429" s="51" t="s">
        <v>2989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2965</v>
      </c>
      <c r="I2430" s="20" t="s">
        <v>2966</v>
      </c>
      <c r="J2430" s="20" t="s">
        <v>2967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2965</v>
      </c>
      <c r="I2431" s="20" t="s">
        <v>2966</v>
      </c>
      <c r="J2431" s="20" t="s">
        <v>2967</v>
      </c>
      <c r="K2431" s="20" t="str">
        <f>VLOOKUP(H2431,[1]媒体表!C:T,18,0)</f>
        <v>北京多彩</v>
      </c>
      <c r="L2431" s="51" t="s">
        <v>2105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2965</v>
      </c>
      <c r="I2432" s="20" t="s">
        <v>2966</v>
      </c>
      <c r="J2432" s="20" t="s">
        <v>2967</v>
      </c>
      <c r="K2432" s="20" t="str">
        <f>VLOOKUP(H2432,[1]媒体表!C:T,18,0)</f>
        <v>北京多彩</v>
      </c>
      <c r="L2432" s="51" t="s">
        <v>2990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2991</v>
      </c>
      <c r="F2433" s="51" t="s">
        <v>2991</v>
      </c>
      <c r="G2433" s="51" t="s">
        <v>2991</v>
      </c>
      <c r="H2433" s="51" t="s">
        <v>2965</v>
      </c>
      <c r="I2433" s="20" t="s">
        <v>2966</v>
      </c>
      <c r="J2433" s="20" t="s">
        <v>2967</v>
      </c>
      <c r="K2433" s="20" t="str">
        <f>VLOOKUP(H2433,[1]媒体表!C:T,18,0)</f>
        <v>北京多彩</v>
      </c>
      <c r="L2433" s="51" t="s">
        <v>2991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2965</v>
      </c>
      <c r="I2434" s="20" t="s">
        <v>2966</v>
      </c>
      <c r="J2434" s="20" t="s">
        <v>2967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2992</v>
      </c>
      <c r="G2435" s="51" t="s">
        <v>342</v>
      </c>
      <c r="H2435" s="51" t="s">
        <v>2965</v>
      </c>
      <c r="I2435" s="20" t="s">
        <v>2966</v>
      </c>
      <c r="J2435" s="20" t="s">
        <v>2967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2965</v>
      </c>
      <c r="I2436" s="20" t="s">
        <v>2966</v>
      </c>
      <c r="J2436" s="20" t="s">
        <v>2967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2965</v>
      </c>
      <c r="I2437" s="20" t="s">
        <v>2966</v>
      </c>
      <c r="J2437" s="20" t="s">
        <v>2967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1688</v>
      </c>
      <c r="F2438" s="51" t="s">
        <v>1689</v>
      </c>
      <c r="G2438" s="51" t="s">
        <v>1688</v>
      </c>
      <c r="H2438" s="51" t="s">
        <v>2965</v>
      </c>
      <c r="I2438" s="20" t="s">
        <v>2966</v>
      </c>
      <c r="J2438" s="20" t="s">
        <v>2967</v>
      </c>
      <c r="K2438" s="20" t="str">
        <f>VLOOKUP(H2438,[1]媒体表!C:T,18,0)</f>
        <v>北京多彩</v>
      </c>
      <c r="L2438" s="51" t="s">
        <v>2993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1688</v>
      </c>
      <c r="F2439" s="51" t="s">
        <v>1689</v>
      </c>
      <c r="G2439" s="51" t="s">
        <v>1688</v>
      </c>
      <c r="H2439" s="51" t="s">
        <v>2965</v>
      </c>
      <c r="I2439" s="20" t="s">
        <v>2966</v>
      </c>
      <c r="J2439" s="20" t="s">
        <v>2967</v>
      </c>
      <c r="K2439" s="20" t="str">
        <f>VLOOKUP(H2439,[1]媒体表!C:T,18,0)</f>
        <v>北京多彩</v>
      </c>
      <c r="L2439" s="51" t="s">
        <v>1688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1688</v>
      </c>
      <c r="F2440" s="51" t="s">
        <v>2994</v>
      </c>
      <c r="G2440" s="51" t="s">
        <v>1688</v>
      </c>
      <c r="H2440" s="51" t="s">
        <v>2965</v>
      </c>
      <c r="I2440" s="20" t="s">
        <v>2966</v>
      </c>
      <c r="J2440" s="20" t="s">
        <v>2967</v>
      </c>
      <c r="K2440" s="20" t="str">
        <f>VLOOKUP(H2440,[1]媒体表!C:T,18,0)</f>
        <v>北京多彩</v>
      </c>
      <c r="L2440" s="51" t="s">
        <v>2847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2965</v>
      </c>
      <c r="I2441" s="20" t="s">
        <v>2966</v>
      </c>
      <c r="J2441" s="20" t="s">
        <v>2967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2965</v>
      </c>
      <c r="I2442" s="20" t="s">
        <v>2966</v>
      </c>
      <c r="J2442" s="20" t="s">
        <v>2967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2965</v>
      </c>
      <c r="I2443" s="20" t="s">
        <v>2966</v>
      </c>
      <c r="J2443" s="20" t="s">
        <v>2967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2995</v>
      </c>
      <c r="F2444" s="51" t="s">
        <v>2995</v>
      </c>
      <c r="G2444" s="51" t="s">
        <v>2995</v>
      </c>
      <c r="H2444" s="51" t="s">
        <v>2965</v>
      </c>
      <c r="I2444" s="20" t="s">
        <v>2966</v>
      </c>
      <c r="J2444" s="20" t="s">
        <v>2967</v>
      </c>
      <c r="K2444" s="20" t="str">
        <f>VLOOKUP(H2444,[1]媒体表!C:T,18,0)</f>
        <v>北京多彩</v>
      </c>
      <c r="L2444" s="51" t="s">
        <v>2995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2996</v>
      </c>
      <c r="F2445" s="51" t="s">
        <v>2996</v>
      </c>
      <c r="G2445" s="51" t="s">
        <v>2996</v>
      </c>
      <c r="H2445" s="51" t="s">
        <v>2965</v>
      </c>
      <c r="I2445" s="20" t="s">
        <v>2966</v>
      </c>
      <c r="J2445" s="20" t="s">
        <v>2967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2965</v>
      </c>
      <c r="I2446" s="20" t="s">
        <v>2966</v>
      </c>
      <c r="J2446" s="20" t="s">
        <v>2967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2965</v>
      </c>
      <c r="I2447" s="20" t="s">
        <v>2966</v>
      </c>
      <c r="J2447" s="20" t="s">
        <v>2967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2144</v>
      </c>
      <c r="F2448" s="51" t="s">
        <v>2144</v>
      </c>
      <c r="G2448" s="51" t="s">
        <v>2144</v>
      </c>
      <c r="H2448" s="51" t="s">
        <v>2965</v>
      </c>
      <c r="I2448" s="20" t="s">
        <v>2966</v>
      </c>
      <c r="J2448" s="20" t="s">
        <v>2967</v>
      </c>
      <c r="K2448" s="20" t="str">
        <f>VLOOKUP(H2448,[1]媒体表!C:T,18,0)</f>
        <v>北京多彩</v>
      </c>
      <c r="L2448" s="51" t="s">
        <v>2997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2965</v>
      </c>
      <c r="I2449" s="20" t="s">
        <v>2966</v>
      </c>
      <c r="J2449" s="20" t="s">
        <v>2967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2965</v>
      </c>
      <c r="I2450" s="20" t="s">
        <v>2966</v>
      </c>
      <c r="J2450" s="20" t="s">
        <v>2967</v>
      </c>
      <c r="K2450" s="20" t="str">
        <f>VLOOKUP(H2450,[1]媒体表!C:T,18,0)</f>
        <v>北京多彩</v>
      </c>
      <c r="L2450" s="51" t="s">
        <v>1759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2965</v>
      </c>
      <c r="I2451" s="20" t="s">
        <v>2966</v>
      </c>
      <c r="J2451" s="20" t="s">
        <v>2967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2965</v>
      </c>
      <c r="I2452" s="20" t="s">
        <v>2966</v>
      </c>
      <c r="J2452" s="20" t="s">
        <v>2967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2183</v>
      </c>
      <c r="F2453" s="51" t="s">
        <v>2183</v>
      </c>
      <c r="G2453" s="51" t="s">
        <v>2183</v>
      </c>
      <c r="H2453" s="51" t="s">
        <v>2965</v>
      </c>
      <c r="I2453" s="20" t="s">
        <v>2966</v>
      </c>
      <c r="J2453" s="20" t="s">
        <v>2967</v>
      </c>
      <c r="K2453" s="20" t="str">
        <f>VLOOKUP(H2453,[1]媒体表!C:T,18,0)</f>
        <v>北京多彩</v>
      </c>
      <c r="L2453" s="51" t="s">
        <v>2998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2999</v>
      </c>
      <c r="F2454" s="51" t="s">
        <v>2999</v>
      </c>
      <c r="G2454" s="51" t="s">
        <v>2999</v>
      </c>
      <c r="H2454" s="51" t="s">
        <v>2965</v>
      </c>
      <c r="I2454" s="20" t="s">
        <v>2966</v>
      </c>
      <c r="J2454" s="20" t="s">
        <v>2967</v>
      </c>
      <c r="K2454" s="20" t="str">
        <f>VLOOKUP(H2454,[1]媒体表!C:T,18,0)</f>
        <v>北京多彩</v>
      </c>
      <c r="L2454" s="51" t="s">
        <v>3000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2965</v>
      </c>
      <c r="I2455" s="20" t="s">
        <v>2966</v>
      </c>
      <c r="J2455" s="20" t="s">
        <v>2967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2187</v>
      </c>
      <c r="F2456" s="51" t="s">
        <v>2187</v>
      </c>
      <c r="G2456" s="51" t="s">
        <v>2187</v>
      </c>
      <c r="H2456" s="51" t="s">
        <v>2965</v>
      </c>
      <c r="I2456" s="20" t="s">
        <v>2966</v>
      </c>
      <c r="J2456" s="20" t="s">
        <v>2967</v>
      </c>
      <c r="K2456" s="20" t="str">
        <f>VLOOKUP(H2456,[1]媒体表!C:T,18,0)</f>
        <v>北京多彩</v>
      </c>
      <c r="L2456" s="51" t="s">
        <v>2187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3001</v>
      </c>
      <c r="F2457" s="51" t="s">
        <v>3001</v>
      </c>
      <c r="G2457" s="51" t="s">
        <v>3001</v>
      </c>
      <c r="H2457" s="51" t="s">
        <v>2965</v>
      </c>
      <c r="I2457" s="20" t="s">
        <v>2966</v>
      </c>
      <c r="J2457" s="20" t="s">
        <v>2967</v>
      </c>
      <c r="K2457" s="20" t="str">
        <f>VLOOKUP(H2457,[1]媒体表!C:T,18,0)</f>
        <v>北京多彩</v>
      </c>
      <c r="L2457" s="58" t="s">
        <v>3001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3002</v>
      </c>
      <c r="F2458" s="51" t="s">
        <v>3003</v>
      </c>
      <c r="G2458" s="51" t="s">
        <v>3002</v>
      </c>
      <c r="H2458" s="51" t="s">
        <v>2965</v>
      </c>
      <c r="I2458" s="20" t="s">
        <v>2966</v>
      </c>
      <c r="J2458" s="20" t="s">
        <v>2967</v>
      </c>
      <c r="K2458" s="20" t="str">
        <f>VLOOKUP(H2458,[1]媒体表!C:T,18,0)</f>
        <v>北京多彩</v>
      </c>
      <c r="L2458" s="58" t="s">
        <v>3004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2965</v>
      </c>
      <c r="I2459" s="20" t="s">
        <v>2966</v>
      </c>
      <c r="J2459" s="20" t="s">
        <v>2967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2965</v>
      </c>
      <c r="I2460" s="20" t="s">
        <v>2966</v>
      </c>
      <c r="J2460" s="20" t="s">
        <v>2967</v>
      </c>
      <c r="K2460" s="20" t="str">
        <f>VLOOKUP(H2460,[1]媒体表!C:T,18,0)</f>
        <v>北京多彩</v>
      </c>
      <c r="L2460" s="58" t="s">
        <v>3005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2965</v>
      </c>
      <c r="I2461" s="20" t="s">
        <v>2966</v>
      </c>
      <c r="J2461" s="20" t="s">
        <v>2967</v>
      </c>
      <c r="K2461" s="20" t="str">
        <f>VLOOKUP(H2461,[1]媒体表!C:T,18,0)</f>
        <v>北京多彩</v>
      </c>
      <c r="L2461" s="58" t="s">
        <v>3006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2965</v>
      </c>
      <c r="I2462" s="20" t="s">
        <v>2966</v>
      </c>
      <c r="J2462" s="20" t="s">
        <v>2967</v>
      </c>
      <c r="K2462" s="20" t="str">
        <f>VLOOKUP(H2462,[1]媒体表!C:T,18,0)</f>
        <v>北京多彩</v>
      </c>
      <c r="L2462" s="58" t="s">
        <v>3007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2965</v>
      </c>
      <c r="I2463" s="20" t="s">
        <v>2966</v>
      </c>
      <c r="J2463" s="20" t="s">
        <v>2967</v>
      </c>
      <c r="K2463" s="20" t="str">
        <f>VLOOKUP(H2463,[1]媒体表!C:T,18,0)</f>
        <v>北京多彩</v>
      </c>
      <c r="L2463" s="58" t="s">
        <v>3008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2965</v>
      </c>
      <c r="I2464" s="20" t="s">
        <v>2966</v>
      </c>
      <c r="J2464" s="20" t="s">
        <v>2967</v>
      </c>
      <c r="K2464" s="20" t="str">
        <f>VLOOKUP(H2464,[1]媒体表!C:T,18,0)</f>
        <v>北京多彩</v>
      </c>
      <c r="L2464" s="58" t="s">
        <v>3009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2240</v>
      </c>
      <c r="F2465" s="51" t="s">
        <v>2240</v>
      </c>
      <c r="G2465" s="51" t="s">
        <v>2240</v>
      </c>
      <c r="H2465" s="51" t="s">
        <v>2965</v>
      </c>
      <c r="I2465" s="20" t="s">
        <v>2966</v>
      </c>
      <c r="J2465" s="20" t="s">
        <v>2967</v>
      </c>
      <c r="K2465" s="20" t="str">
        <f>VLOOKUP(H2465,[1]媒体表!C:T,18,0)</f>
        <v>北京多彩</v>
      </c>
      <c r="L2465" s="58" t="s">
        <v>2240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2965</v>
      </c>
      <c r="I2466" s="20" t="s">
        <v>2966</v>
      </c>
      <c r="J2466" s="20" t="s">
        <v>2967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2965</v>
      </c>
      <c r="I2467" s="20" t="s">
        <v>2966</v>
      </c>
      <c r="J2467" s="20" t="s">
        <v>2967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1720</v>
      </c>
      <c r="F2468" s="51" t="s">
        <v>1721</v>
      </c>
      <c r="G2468" s="51" t="s">
        <v>1720</v>
      </c>
      <c r="H2468" s="51" t="s">
        <v>2965</v>
      </c>
      <c r="I2468" s="20" t="s">
        <v>2966</v>
      </c>
      <c r="J2468" s="20" t="s">
        <v>2967</v>
      </c>
      <c r="K2468" s="20" t="str">
        <f>VLOOKUP(H2468,[1]媒体表!C:T,18,0)</f>
        <v>北京多彩</v>
      </c>
      <c r="L2468" s="58" t="s">
        <v>1720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2965</v>
      </c>
      <c r="I2469" s="20" t="s">
        <v>2966</v>
      </c>
      <c r="J2469" s="20" t="s">
        <v>2967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2965</v>
      </c>
      <c r="I2470" s="20" t="s">
        <v>2966</v>
      </c>
      <c r="J2470" s="20" t="s">
        <v>2967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2280</v>
      </c>
      <c r="F2471" s="51" t="s">
        <v>2280</v>
      </c>
      <c r="G2471" s="51" t="s">
        <v>2280</v>
      </c>
      <c r="H2471" s="51" t="s">
        <v>2965</v>
      </c>
      <c r="I2471" s="20" t="s">
        <v>2966</v>
      </c>
      <c r="J2471" s="20" t="s">
        <v>2967</v>
      </c>
      <c r="K2471" s="20" t="str">
        <f>VLOOKUP(H2471,[1]媒体表!C:T,18,0)</f>
        <v>北京多彩</v>
      </c>
      <c r="L2471" s="58" t="s">
        <v>2280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3010</v>
      </c>
      <c r="E2472" s="51" t="s">
        <v>2290</v>
      </c>
      <c r="F2472" s="51" t="s">
        <v>2290</v>
      </c>
      <c r="G2472" s="51" t="s">
        <v>2290</v>
      </c>
      <c r="H2472" s="51" t="s">
        <v>2965</v>
      </c>
      <c r="I2472" s="20" t="s">
        <v>2966</v>
      </c>
      <c r="J2472" s="20" t="s">
        <v>2967</v>
      </c>
      <c r="K2472" s="20" t="str">
        <f>VLOOKUP(H2472,[1]媒体表!C:T,18,0)</f>
        <v>北京多彩</v>
      </c>
      <c r="L2472" s="58" t="s">
        <v>2290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2290</v>
      </c>
      <c r="F2473" s="51" t="s">
        <v>2290</v>
      </c>
      <c r="G2473" s="51" t="s">
        <v>2290</v>
      </c>
      <c r="H2473" s="51" t="s">
        <v>2965</v>
      </c>
      <c r="I2473" s="20" t="s">
        <v>2966</v>
      </c>
      <c r="J2473" s="20" t="s">
        <v>2967</v>
      </c>
      <c r="K2473" s="20" t="str">
        <f>VLOOKUP(H2473,[1]媒体表!C:T,18,0)</f>
        <v>北京多彩</v>
      </c>
      <c r="L2473" s="58" t="s">
        <v>3011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1733</v>
      </c>
      <c r="F2474" s="51" t="s">
        <v>1733</v>
      </c>
      <c r="G2474" s="51" t="s">
        <v>1733</v>
      </c>
      <c r="H2474" s="51" t="s">
        <v>2965</v>
      </c>
      <c r="I2474" s="20" t="s">
        <v>2966</v>
      </c>
      <c r="J2474" s="20" t="s">
        <v>2967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2965</v>
      </c>
      <c r="I2475" s="20" t="s">
        <v>2966</v>
      </c>
      <c r="J2475" s="20" t="s">
        <v>2967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3012</v>
      </c>
      <c r="F2476" s="51" t="s">
        <v>3012</v>
      </c>
      <c r="G2476" s="51" t="s">
        <v>3012</v>
      </c>
      <c r="H2476" s="51" t="s">
        <v>2965</v>
      </c>
      <c r="I2476" s="20" t="s">
        <v>2966</v>
      </c>
      <c r="J2476" s="20" t="s">
        <v>2967</v>
      </c>
      <c r="K2476" s="20" t="str">
        <f>VLOOKUP(H2476,[1]媒体表!C:T,18,0)</f>
        <v>北京多彩</v>
      </c>
      <c r="L2476" s="58" t="s">
        <v>3012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3013</v>
      </c>
      <c r="F2477" s="51" t="s">
        <v>3013</v>
      </c>
      <c r="G2477" s="51" t="s">
        <v>3013</v>
      </c>
      <c r="H2477" s="51" t="s">
        <v>2965</v>
      </c>
      <c r="I2477" s="20" t="s">
        <v>2966</v>
      </c>
      <c r="J2477" s="20" t="s">
        <v>2967</v>
      </c>
      <c r="K2477" s="20" t="str">
        <f>VLOOKUP(H2477,[1]媒体表!C:T,18,0)</f>
        <v>北京多彩</v>
      </c>
      <c r="L2477" s="58" t="s">
        <v>3013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3014</v>
      </c>
      <c r="F2478" s="51" t="s">
        <v>1754</v>
      </c>
      <c r="G2478" s="51" t="s">
        <v>1754</v>
      </c>
      <c r="H2478" s="51" t="s">
        <v>2965</v>
      </c>
      <c r="I2478" s="20" t="s">
        <v>2966</v>
      </c>
      <c r="J2478" s="20" t="s">
        <v>2967</v>
      </c>
      <c r="K2478" s="20" t="str">
        <f>VLOOKUP(H2478,[1]媒体表!C:T,18,0)</f>
        <v>北京多彩</v>
      </c>
      <c r="L2478" s="58" t="s">
        <v>3015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3016</v>
      </c>
      <c r="F2479" s="51" t="s">
        <v>3016</v>
      </c>
      <c r="G2479" s="51" t="s">
        <v>3016</v>
      </c>
      <c r="H2479" s="51" t="s">
        <v>2965</v>
      </c>
      <c r="I2479" s="20" t="s">
        <v>2966</v>
      </c>
      <c r="J2479" s="20" t="s">
        <v>2967</v>
      </c>
      <c r="K2479" s="20" t="str">
        <f>VLOOKUP(H2479,[1]媒体表!C:T,18,0)</f>
        <v>北京多彩</v>
      </c>
      <c r="L2479" s="58" t="s">
        <v>3016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2965</v>
      </c>
      <c r="I2480" s="20" t="s">
        <v>2966</v>
      </c>
      <c r="J2480" s="20" t="s">
        <v>2967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3017</v>
      </c>
      <c r="F2481" s="51" t="s">
        <v>3018</v>
      </c>
      <c r="G2481" s="51" t="s">
        <v>3017</v>
      </c>
      <c r="H2481" s="51" t="s">
        <v>2965</v>
      </c>
      <c r="I2481" s="20" t="s">
        <v>2966</v>
      </c>
      <c r="J2481" s="20" t="s">
        <v>2967</v>
      </c>
      <c r="K2481" s="20" t="str">
        <f>VLOOKUP(H2481,[1]媒体表!C:T,18,0)</f>
        <v>北京多彩</v>
      </c>
      <c r="L2481" s="58" t="s">
        <v>2325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1756</v>
      </c>
      <c r="G2482" s="51" t="s">
        <v>810</v>
      </c>
      <c r="H2482" s="51" t="s">
        <v>2965</v>
      </c>
      <c r="I2482" s="20" t="s">
        <v>2966</v>
      </c>
      <c r="J2482" s="20" t="s">
        <v>2967</v>
      </c>
      <c r="K2482" s="20" t="str">
        <f>VLOOKUP(H2482,[1]媒体表!C:T,18,0)</f>
        <v>北京多彩</v>
      </c>
      <c r="L2482" s="58" t="s">
        <v>2325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2965</v>
      </c>
      <c r="I2483" s="20" t="s">
        <v>2966</v>
      </c>
      <c r="J2483" s="20" t="s">
        <v>2967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3019</v>
      </c>
      <c r="F2484" s="51" t="s">
        <v>3019</v>
      </c>
      <c r="G2484" s="51" t="s">
        <v>3019</v>
      </c>
      <c r="H2484" s="51" t="s">
        <v>2965</v>
      </c>
      <c r="I2484" s="20" t="s">
        <v>2966</v>
      </c>
      <c r="J2484" s="20" t="s">
        <v>2967</v>
      </c>
      <c r="K2484" s="20" t="str">
        <f>VLOOKUP(H2484,[1]媒体表!C:T,18,0)</f>
        <v>北京多彩</v>
      </c>
      <c r="L2484" s="58" t="s">
        <v>2325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3020</v>
      </c>
      <c r="F2485" s="51" t="s">
        <v>3021</v>
      </c>
      <c r="G2485" s="60" t="s">
        <v>3021</v>
      </c>
      <c r="H2485" s="51" t="s">
        <v>2965</v>
      </c>
      <c r="I2485" s="20" t="s">
        <v>2966</v>
      </c>
      <c r="J2485" s="20" t="s">
        <v>2967</v>
      </c>
      <c r="K2485" s="20" t="str">
        <f>VLOOKUP(H2485,[1]媒体表!C:T,18,0)</f>
        <v>北京多彩</v>
      </c>
      <c r="L2485" s="58" t="s">
        <v>3022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3023</v>
      </c>
      <c r="F2486" s="51" t="s">
        <v>874</v>
      </c>
      <c r="G2486" s="51" t="s">
        <v>874</v>
      </c>
      <c r="H2486" s="51" t="s">
        <v>2965</v>
      </c>
      <c r="I2486" s="20" t="s">
        <v>2966</v>
      </c>
      <c r="J2486" s="20" t="s">
        <v>2967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2965</v>
      </c>
      <c r="I2487" s="20" t="s">
        <v>2966</v>
      </c>
      <c r="J2487" s="20" t="s">
        <v>2967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2355</v>
      </c>
      <c r="F2488" s="51" t="s">
        <v>2355</v>
      </c>
      <c r="G2488" s="51" t="s">
        <v>2355</v>
      </c>
      <c r="H2488" s="51" t="s">
        <v>2965</v>
      </c>
      <c r="I2488" s="20" t="s">
        <v>2966</v>
      </c>
      <c r="J2488" s="20" t="s">
        <v>2967</v>
      </c>
      <c r="K2488" s="20" t="str">
        <f>VLOOKUP(H2488,[1]媒体表!C:T,18,0)</f>
        <v>北京多彩</v>
      </c>
      <c r="L2488" s="58" t="s">
        <v>2356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2965</v>
      </c>
      <c r="I2489" s="20" t="s">
        <v>2966</v>
      </c>
      <c r="J2489" s="20" t="s">
        <v>2967</v>
      </c>
      <c r="K2489" s="20" t="str">
        <f>VLOOKUP(H2489,[1]媒体表!C:T,18,0)</f>
        <v>北京多彩</v>
      </c>
      <c r="L2489" s="58" t="s">
        <v>3024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2965</v>
      </c>
      <c r="I2490" s="20" t="s">
        <v>2966</v>
      </c>
      <c r="J2490" s="20" t="s">
        <v>2967</v>
      </c>
      <c r="K2490" s="20" t="str">
        <f>VLOOKUP(H2490,[1]媒体表!C:T,18,0)</f>
        <v>北京多彩</v>
      </c>
      <c r="L2490" s="58" t="s">
        <v>3025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3026</v>
      </c>
      <c r="G2491" s="51" t="s">
        <v>901</v>
      </c>
      <c r="H2491" s="51" t="s">
        <v>2965</v>
      </c>
      <c r="I2491" s="20" t="s">
        <v>2966</v>
      </c>
      <c r="J2491" s="20" t="s">
        <v>2967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2965</v>
      </c>
      <c r="I2492" s="20" t="s">
        <v>2966</v>
      </c>
      <c r="J2492" s="20" t="s">
        <v>2967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3027</v>
      </c>
      <c r="F2493" s="51" t="s">
        <v>3027</v>
      </c>
      <c r="G2493" s="51" t="s">
        <v>3027</v>
      </c>
      <c r="H2493" s="51" t="s">
        <v>2965</v>
      </c>
      <c r="I2493" s="20" t="s">
        <v>2966</v>
      </c>
      <c r="J2493" s="20" t="s">
        <v>2967</v>
      </c>
      <c r="K2493" s="20" t="str">
        <f>VLOOKUP(H2493,[1]媒体表!C:T,18,0)</f>
        <v>北京多彩</v>
      </c>
      <c r="L2493" s="58" t="s">
        <v>3028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3029</v>
      </c>
      <c r="F2494" s="51" t="s">
        <v>3029</v>
      </c>
      <c r="G2494" s="51" t="s">
        <v>3029</v>
      </c>
      <c r="H2494" s="51" t="s">
        <v>2965</v>
      </c>
      <c r="I2494" s="20" t="s">
        <v>2966</v>
      </c>
      <c r="J2494" s="20" t="s">
        <v>2967</v>
      </c>
      <c r="K2494" s="20" t="str">
        <f>VLOOKUP(H2494,[1]媒体表!C:T,18,0)</f>
        <v>北京多彩</v>
      </c>
      <c r="L2494" s="58" t="s">
        <v>3029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2965</v>
      </c>
      <c r="I2495" s="20" t="s">
        <v>2966</v>
      </c>
      <c r="J2495" s="20" t="s">
        <v>2967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2965</v>
      </c>
      <c r="I2496" s="20" t="s">
        <v>2966</v>
      </c>
      <c r="J2496" s="20" t="s">
        <v>2967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3030</v>
      </c>
      <c r="F2497" s="51" t="s">
        <v>3030</v>
      </c>
      <c r="G2497" s="51" t="s">
        <v>3030</v>
      </c>
      <c r="H2497" s="51" t="s">
        <v>2965</v>
      </c>
      <c r="I2497" s="20" t="s">
        <v>2966</v>
      </c>
      <c r="J2497" s="20" t="s">
        <v>2967</v>
      </c>
      <c r="K2497" s="20" t="str">
        <f>VLOOKUP(H2497,[1]媒体表!C:T,18,0)</f>
        <v>北京多彩</v>
      </c>
      <c r="L2497" s="58" t="s">
        <v>3030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2965</v>
      </c>
      <c r="I2498" s="20" t="s">
        <v>2966</v>
      </c>
      <c r="J2498" s="20" t="s">
        <v>2967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3031</v>
      </c>
      <c r="F2499" s="51" t="s">
        <v>3032</v>
      </c>
      <c r="G2499" s="51" t="s">
        <v>3031</v>
      </c>
      <c r="H2499" s="51" t="s">
        <v>2965</v>
      </c>
      <c r="I2499" s="20" t="s">
        <v>2966</v>
      </c>
      <c r="J2499" s="20" t="s">
        <v>2967</v>
      </c>
      <c r="K2499" s="20" t="str">
        <f>VLOOKUP(H2499,[1]媒体表!C:T,18,0)</f>
        <v>北京多彩</v>
      </c>
      <c r="L2499" s="58" t="s">
        <v>3031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3033</v>
      </c>
      <c r="F2500" s="51" t="s">
        <v>3033</v>
      </c>
      <c r="G2500" s="51" t="s">
        <v>3033</v>
      </c>
      <c r="H2500" s="51" t="s">
        <v>2965</v>
      </c>
      <c r="I2500" s="20" t="s">
        <v>2966</v>
      </c>
      <c r="J2500" s="20" t="s">
        <v>2967</v>
      </c>
      <c r="K2500" s="20" t="str">
        <f>VLOOKUP(H2500,[1]媒体表!C:T,18,0)</f>
        <v>北京多彩</v>
      </c>
      <c r="L2500" s="58" t="s">
        <v>3033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2494</v>
      </c>
      <c r="G2501" s="51" t="s">
        <v>216</v>
      </c>
      <c r="H2501" s="51" t="s">
        <v>2965</v>
      </c>
      <c r="I2501" s="20" t="s">
        <v>2966</v>
      </c>
      <c r="J2501" s="20" t="s">
        <v>2967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3034</v>
      </c>
      <c r="F2502" s="51" t="s">
        <v>3034</v>
      </c>
      <c r="G2502" s="51" t="s">
        <v>3034</v>
      </c>
      <c r="H2502" s="51" t="s">
        <v>2965</v>
      </c>
      <c r="I2502" s="20" t="s">
        <v>2966</v>
      </c>
      <c r="J2502" s="20" t="s">
        <v>2967</v>
      </c>
      <c r="K2502" s="20" t="str">
        <f>VLOOKUP(H2502,[1]媒体表!C:T,18,0)</f>
        <v>北京多彩</v>
      </c>
      <c r="L2502" s="58" t="s">
        <v>3034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2965</v>
      </c>
      <c r="I2503" s="20" t="s">
        <v>2966</v>
      </c>
      <c r="J2503" s="20" t="s">
        <v>2967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3035</v>
      </c>
      <c r="F2504" s="51" t="s">
        <v>3035</v>
      </c>
      <c r="G2504" s="51" t="s">
        <v>3035</v>
      </c>
      <c r="H2504" s="51" t="s">
        <v>2965</v>
      </c>
      <c r="I2504" s="20" t="s">
        <v>2966</v>
      </c>
      <c r="J2504" s="20" t="s">
        <v>2967</v>
      </c>
      <c r="K2504" s="20" t="str">
        <f>VLOOKUP(H2504,[1]媒体表!C:T,18,0)</f>
        <v>北京多彩</v>
      </c>
      <c r="L2504" s="58" t="s">
        <v>3035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2529</v>
      </c>
      <c r="F2505" s="51" t="s">
        <v>2529</v>
      </c>
      <c r="G2505" s="51" t="s">
        <v>2529</v>
      </c>
      <c r="H2505" s="51" t="s">
        <v>2965</v>
      </c>
      <c r="I2505" s="20" t="s">
        <v>2966</v>
      </c>
      <c r="J2505" s="20" t="s">
        <v>2967</v>
      </c>
      <c r="K2505" s="20" t="str">
        <f>VLOOKUP(H2505,[1]媒体表!C:T,18,0)</f>
        <v>北京多彩</v>
      </c>
      <c r="L2505" s="58" t="s">
        <v>2529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2532</v>
      </c>
      <c r="F2506" s="51" t="s">
        <v>2532</v>
      </c>
      <c r="G2506" s="51" t="s">
        <v>2532</v>
      </c>
      <c r="H2506" s="51" t="s">
        <v>2965</v>
      </c>
      <c r="I2506" s="20" t="s">
        <v>2966</v>
      </c>
      <c r="J2506" s="20" t="s">
        <v>2967</v>
      </c>
      <c r="K2506" s="20" t="str">
        <f>VLOOKUP(H2506,[1]媒体表!C:T,18,0)</f>
        <v>北京多彩</v>
      </c>
      <c r="L2506" s="58" t="s">
        <v>2532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2537</v>
      </c>
      <c r="F2507" s="51" t="s">
        <v>2538</v>
      </c>
      <c r="G2507" s="51" t="s">
        <v>2537</v>
      </c>
      <c r="H2507" s="51" t="s">
        <v>2965</v>
      </c>
      <c r="I2507" s="20" t="s">
        <v>2966</v>
      </c>
      <c r="J2507" s="20" t="s">
        <v>2967</v>
      </c>
      <c r="K2507" s="20" t="str">
        <f>VLOOKUP(H2507,[1]媒体表!C:T,18,0)</f>
        <v>北京多彩</v>
      </c>
      <c r="L2507" s="58" t="s">
        <v>2537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2537</v>
      </c>
      <c r="F2508" s="51" t="s">
        <v>2538</v>
      </c>
      <c r="G2508" s="51" t="s">
        <v>2537</v>
      </c>
      <c r="H2508" s="51" t="s">
        <v>2965</v>
      </c>
      <c r="I2508" s="20" t="s">
        <v>2966</v>
      </c>
      <c r="J2508" s="20" t="s">
        <v>2967</v>
      </c>
      <c r="K2508" s="20" t="str">
        <f>VLOOKUP(H2508,[1]媒体表!C:T,18,0)</f>
        <v>北京多彩</v>
      </c>
      <c r="L2508" s="58" t="s">
        <v>2540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2545</v>
      </c>
      <c r="F2509" s="51" t="s">
        <v>2545</v>
      </c>
      <c r="G2509" s="51" t="s">
        <v>2545</v>
      </c>
      <c r="H2509" s="51" t="s">
        <v>2965</v>
      </c>
      <c r="I2509" s="20" t="s">
        <v>2966</v>
      </c>
      <c r="J2509" s="20" t="s">
        <v>2967</v>
      </c>
      <c r="K2509" s="20" t="str">
        <f>VLOOKUP(H2509,[1]媒体表!C:T,18,0)</f>
        <v>北京多彩</v>
      </c>
      <c r="L2509" s="58" t="s">
        <v>2545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2553</v>
      </c>
      <c r="F2510" s="51" t="s">
        <v>2553</v>
      </c>
      <c r="G2510" s="51" t="s">
        <v>2553</v>
      </c>
      <c r="H2510" s="51" t="s">
        <v>2965</v>
      </c>
      <c r="I2510" s="20" t="s">
        <v>2966</v>
      </c>
      <c r="J2510" s="20" t="s">
        <v>2967</v>
      </c>
      <c r="K2510" s="20" t="str">
        <f>VLOOKUP(H2510,[1]媒体表!C:T,18,0)</f>
        <v>北京多彩</v>
      </c>
      <c r="L2510" s="58" t="s">
        <v>2554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2568</v>
      </c>
      <c r="F2511" s="51" t="s">
        <v>2568</v>
      </c>
      <c r="G2511" s="51" t="s">
        <v>2568</v>
      </c>
      <c r="H2511" s="51" t="s">
        <v>2965</v>
      </c>
      <c r="I2511" s="20" t="s">
        <v>2966</v>
      </c>
      <c r="J2511" s="20" t="s">
        <v>2967</v>
      </c>
      <c r="K2511" s="20" t="str">
        <f>VLOOKUP(H2511,[1]媒体表!C:T,18,0)</f>
        <v>北京多彩</v>
      </c>
      <c r="L2511" s="58" t="s">
        <v>2568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3036</v>
      </c>
      <c r="E2512" s="51" t="s">
        <v>1101</v>
      </c>
      <c r="F2512" s="51" t="s">
        <v>1101</v>
      </c>
      <c r="G2512" s="51" t="s">
        <v>1101</v>
      </c>
      <c r="H2512" s="51" t="s">
        <v>2965</v>
      </c>
      <c r="I2512" s="20" t="s">
        <v>2966</v>
      </c>
      <c r="J2512" s="20" t="s">
        <v>2967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2965</v>
      </c>
      <c r="I2513" s="20" t="s">
        <v>2966</v>
      </c>
      <c r="J2513" s="20" t="s">
        <v>2967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3037</v>
      </c>
      <c r="F2514" s="51" t="s">
        <v>3037</v>
      </c>
      <c r="G2514" s="51" t="s">
        <v>3037</v>
      </c>
      <c r="H2514" s="51" t="s">
        <v>2965</v>
      </c>
      <c r="I2514" s="20" t="s">
        <v>2966</v>
      </c>
      <c r="J2514" s="20" t="s">
        <v>2967</v>
      </c>
      <c r="K2514" s="20" t="str">
        <f>VLOOKUP(H2514,[1]媒体表!C:T,18,0)</f>
        <v>北京多彩</v>
      </c>
      <c r="L2514" s="58" t="s">
        <v>3037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3038</v>
      </c>
      <c r="F2515" s="51" t="s">
        <v>3038</v>
      </c>
      <c r="G2515" s="51" t="s">
        <v>3038</v>
      </c>
      <c r="H2515" s="51" t="s">
        <v>2965</v>
      </c>
      <c r="I2515" s="20" t="s">
        <v>2966</v>
      </c>
      <c r="J2515" s="20" t="s">
        <v>2967</v>
      </c>
      <c r="K2515" s="20" t="str">
        <f>VLOOKUP(H2515,[1]媒体表!C:T,18,0)</f>
        <v>北京多彩</v>
      </c>
      <c r="L2515" s="58" t="s">
        <v>3038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2965</v>
      </c>
      <c r="I2516" s="20" t="s">
        <v>2966</v>
      </c>
      <c r="J2516" s="20" t="s">
        <v>2967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3039</v>
      </c>
      <c r="F2517" s="51" t="s">
        <v>3039</v>
      </c>
      <c r="G2517" s="51" t="s">
        <v>3039</v>
      </c>
      <c r="H2517" s="51" t="s">
        <v>2965</v>
      </c>
      <c r="I2517" s="20" t="s">
        <v>2966</v>
      </c>
      <c r="J2517" s="20" t="s">
        <v>2967</v>
      </c>
      <c r="K2517" s="20" t="str">
        <f>VLOOKUP(H2517,[1]媒体表!C:T,18,0)</f>
        <v>北京多彩</v>
      </c>
      <c r="L2517" s="58" t="s">
        <v>3040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2965</v>
      </c>
      <c r="I2518" s="20" t="s">
        <v>2966</v>
      </c>
      <c r="J2518" s="20" t="s">
        <v>2967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2965</v>
      </c>
      <c r="I2519" s="20" t="s">
        <v>2966</v>
      </c>
      <c r="J2519" s="20" t="s">
        <v>2967</v>
      </c>
      <c r="K2519" s="20" t="str">
        <f>VLOOKUP(H2519,[1]媒体表!C:T,18,0)</f>
        <v>北京多彩</v>
      </c>
      <c r="L2519" s="58" t="s">
        <v>3041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2965</v>
      </c>
      <c r="I2520" s="20" t="s">
        <v>2966</v>
      </c>
      <c r="J2520" s="20" t="s">
        <v>2967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1848</v>
      </c>
      <c r="F2521" s="51" t="s">
        <v>1848</v>
      </c>
      <c r="G2521" s="51" t="s">
        <v>1848</v>
      </c>
      <c r="H2521" s="51" t="s">
        <v>2965</v>
      </c>
      <c r="I2521" s="20" t="s">
        <v>2966</v>
      </c>
      <c r="J2521" s="20" t="s">
        <v>2967</v>
      </c>
      <c r="K2521" s="20" t="str">
        <f>VLOOKUP(H2521,[1]媒体表!C:T,18,0)</f>
        <v>北京多彩</v>
      </c>
      <c r="L2521" s="58" t="s">
        <v>1849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3042</v>
      </c>
      <c r="F2522" s="51" t="s">
        <v>3043</v>
      </c>
      <c r="G2522" s="51" t="s">
        <v>3043</v>
      </c>
      <c r="H2522" s="51" t="s">
        <v>2965</v>
      </c>
      <c r="I2522" s="20" t="s">
        <v>2966</v>
      </c>
      <c r="J2522" s="20" t="s">
        <v>2967</v>
      </c>
      <c r="K2522" s="20" t="str">
        <f>VLOOKUP(H2522,[1]媒体表!C:T,18,0)</f>
        <v>北京多彩</v>
      </c>
      <c r="L2522" s="58" t="s">
        <v>3043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2965</v>
      </c>
      <c r="I2523" s="20" t="s">
        <v>2966</v>
      </c>
      <c r="J2523" s="20" t="s">
        <v>2967</v>
      </c>
      <c r="K2523" s="20" t="str">
        <f>VLOOKUP(H2523,[1]媒体表!C:T,18,0)</f>
        <v>北京多彩</v>
      </c>
      <c r="L2523" s="58" t="s">
        <v>2642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2965</v>
      </c>
      <c r="I2524" s="20" t="s">
        <v>2966</v>
      </c>
      <c r="J2524" s="20" t="s">
        <v>2967</v>
      </c>
      <c r="K2524" s="20" t="str">
        <f>VLOOKUP(H2524,[1]媒体表!C:T,18,0)</f>
        <v>北京多彩</v>
      </c>
      <c r="L2524" s="58" t="s">
        <v>2646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1855</v>
      </c>
      <c r="G2525" s="51" t="s">
        <v>872</v>
      </c>
      <c r="H2525" s="51" t="s">
        <v>2965</v>
      </c>
      <c r="I2525" s="20" t="s">
        <v>2966</v>
      </c>
      <c r="J2525" s="20" t="s">
        <v>2967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3044</v>
      </c>
      <c r="F2526" s="51" t="s">
        <v>3044</v>
      </c>
      <c r="G2526" s="51" t="s">
        <v>3044</v>
      </c>
      <c r="H2526" s="51" t="s">
        <v>2965</v>
      </c>
      <c r="I2526" s="20" t="s">
        <v>2966</v>
      </c>
      <c r="J2526" s="20" t="s">
        <v>2967</v>
      </c>
      <c r="K2526" s="20" t="str">
        <f>VLOOKUP(H2526,[1]媒体表!C:T,18,0)</f>
        <v>北京多彩</v>
      </c>
      <c r="L2526" s="58" t="s">
        <v>3044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2965</v>
      </c>
      <c r="I2527" s="20" t="s">
        <v>2966</v>
      </c>
      <c r="J2527" s="20" t="s">
        <v>2967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2965</v>
      </c>
      <c r="I2528" s="20" t="s">
        <v>2966</v>
      </c>
      <c r="J2528" s="20" t="s">
        <v>2967</v>
      </c>
      <c r="K2528" s="20" t="str">
        <f>VLOOKUP(H2528,[1]媒体表!C:T,18,0)</f>
        <v>北京多彩</v>
      </c>
      <c r="L2528" s="58" t="s">
        <v>3045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2965</v>
      </c>
      <c r="I2529" s="20" t="s">
        <v>2966</v>
      </c>
      <c r="J2529" s="20" t="s">
        <v>2967</v>
      </c>
      <c r="K2529" s="20" t="str">
        <f>VLOOKUP(H2529,[1]媒体表!C:T,18,0)</f>
        <v>北京多彩</v>
      </c>
      <c r="L2529" s="58" t="s">
        <v>3046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2698</v>
      </c>
      <c r="F2530" s="51" t="s">
        <v>2698</v>
      </c>
      <c r="G2530" s="51" t="s">
        <v>2698</v>
      </c>
      <c r="H2530" s="51" t="s">
        <v>2965</v>
      </c>
      <c r="I2530" s="20" t="s">
        <v>2966</v>
      </c>
      <c r="J2530" s="20" t="s">
        <v>2967</v>
      </c>
      <c r="K2530" s="20" t="str">
        <f>VLOOKUP(H2530,[1]媒体表!C:T,18,0)</f>
        <v>北京多彩</v>
      </c>
      <c r="L2530" s="58" t="s">
        <v>3047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3048</v>
      </c>
      <c r="F2531" s="51" t="s">
        <v>3048</v>
      </c>
      <c r="G2531" s="51" t="s">
        <v>3048</v>
      </c>
      <c r="H2531" s="51" t="s">
        <v>2965</v>
      </c>
      <c r="I2531" s="20" t="s">
        <v>2966</v>
      </c>
      <c r="J2531" s="20" t="s">
        <v>2967</v>
      </c>
      <c r="K2531" s="20" t="str">
        <f>VLOOKUP(H2531,[1]媒体表!C:T,18,0)</f>
        <v>北京多彩</v>
      </c>
      <c r="L2531" s="58" t="s">
        <v>3049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3050</v>
      </c>
      <c r="F2532" s="51" t="s">
        <v>3050</v>
      </c>
      <c r="G2532" s="51" t="s">
        <v>3050</v>
      </c>
      <c r="H2532" s="51" t="s">
        <v>2965</v>
      </c>
      <c r="I2532" s="20" t="s">
        <v>2966</v>
      </c>
      <c r="J2532" s="20" t="s">
        <v>2967</v>
      </c>
      <c r="K2532" s="20" t="str">
        <f>VLOOKUP(H2532,[1]媒体表!C:T,18,0)</f>
        <v>北京多彩</v>
      </c>
      <c r="L2532" s="58" t="s">
        <v>3050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2965</v>
      </c>
      <c r="I2533" s="20" t="s">
        <v>2966</v>
      </c>
      <c r="J2533" s="20" t="s">
        <v>2967</v>
      </c>
      <c r="K2533" s="20" t="str">
        <f>VLOOKUP(H2533,[1]媒体表!C:T,18,0)</f>
        <v>北京多彩</v>
      </c>
      <c r="L2533" s="58" t="s">
        <v>3051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3052</v>
      </c>
      <c r="F2534" s="51" t="s">
        <v>3053</v>
      </c>
      <c r="G2534" s="51" t="s">
        <v>3053</v>
      </c>
      <c r="H2534" s="51" t="s">
        <v>2965</v>
      </c>
      <c r="I2534" s="20" t="s">
        <v>2966</v>
      </c>
      <c r="J2534" s="20" t="s">
        <v>2967</v>
      </c>
      <c r="K2534" s="20" t="str">
        <f>VLOOKUP(H2534,[1]媒体表!C:T,18,0)</f>
        <v>北京多彩</v>
      </c>
      <c r="L2534" s="58" t="s">
        <v>3053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2965</v>
      </c>
      <c r="I2535" s="20" t="s">
        <v>2966</v>
      </c>
      <c r="J2535" s="20" t="s">
        <v>2967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2965</v>
      </c>
      <c r="I2536" s="20" t="s">
        <v>2966</v>
      </c>
      <c r="J2536" s="20" t="s">
        <v>2967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2741</v>
      </c>
      <c r="F2537" s="51" t="s">
        <v>2741</v>
      </c>
      <c r="G2537" s="51" t="s">
        <v>2741</v>
      </c>
      <c r="H2537" s="51" t="s">
        <v>2965</v>
      </c>
      <c r="I2537" s="20" t="s">
        <v>2966</v>
      </c>
      <c r="J2537" s="20" t="s">
        <v>2967</v>
      </c>
      <c r="K2537" s="20" t="str">
        <f>VLOOKUP(H2537,[1]媒体表!C:T,18,0)</f>
        <v>北京多彩</v>
      </c>
      <c r="L2537" s="58" t="s">
        <v>2741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2965</v>
      </c>
      <c r="I2538" s="20" t="s">
        <v>2966</v>
      </c>
      <c r="J2538" s="20" t="s">
        <v>2967</v>
      </c>
      <c r="K2538" s="20" t="str">
        <f>VLOOKUP(H2538,[1]媒体表!C:T,18,0)</f>
        <v>北京多彩</v>
      </c>
      <c r="L2538" s="58" t="s">
        <v>3054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3055</v>
      </c>
      <c r="F2539" s="51" t="s">
        <v>3056</v>
      </c>
      <c r="G2539" s="51" t="s">
        <v>3055</v>
      </c>
      <c r="H2539" s="51" t="s">
        <v>2965</v>
      </c>
      <c r="I2539" s="20" t="s">
        <v>2966</v>
      </c>
      <c r="J2539" s="20" t="s">
        <v>2967</v>
      </c>
      <c r="K2539" s="20" t="str">
        <f>VLOOKUP(H2539,[1]媒体表!C:T,18,0)</f>
        <v>北京多彩</v>
      </c>
      <c r="L2539" s="58" t="s">
        <v>3057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3058</v>
      </c>
      <c r="F2540" s="51" t="s">
        <v>3058</v>
      </c>
      <c r="G2540" s="51" t="s">
        <v>3058</v>
      </c>
      <c r="H2540" s="51" t="s">
        <v>2965</v>
      </c>
      <c r="I2540" s="20" t="s">
        <v>63</v>
      </c>
      <c r="J2540" s="20" t="s">
        <v>2967</v>
      </c>
      <c r="K2540" s="20" t="str">
        <f>VLOOKUP(H2540,[1]媒体表!C:T,18,0)</f>
        <v>北京多彩</v>
      </c>
      <c r="L2540" s="58" t="s">
        <v>3058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2965</v>
      </c>
      <c r="I2541" s="20" t="s">
        <v>2966</v>
      </c>
      <c r="J2541" s="20" t="s">
        <v>2967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3059</v>
      </c>
      <c r="F2542" s="51" t="s">
        <v>3059</v>
      </c>
      <c r="G2542" s="51" t="s">
        <v>3059</v>
      </c>
      <c r="H2542" s="51" t="s">
        <v>2965</v>
      </c>
      <c r="I2542" s="20" t="s">
        <v>2966</v>
      </c>
      <c r="J2542" s="20" t="s">
        <v>2967</v>
      </c>
      <c r="K2542" s="20" t="str">
        <f>VLOOKUP(H2542,[1]媒体表!C:T,18,0)</f>
        <v>北京多彩</v>
      </c>
      <c r="L2542" s="58" t="s">
        <v>3059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1886</v>
      </c>
      <c r="E2543" s="51" t="s">
        <v>3060</v>
      </c>
      <c r="F2543" s="51" t="s">
        <v>3061</v>
      </c>
      <c r="G2543" s="51" t="s">
        <v>3060</v>
      </c>
      <c r="H2543" s="51" t="s">
        <v>2965</v>
      </c>
      <c r="I2543" s="20" t="s">
        <v>2966</v>
      </c>
      <c r="J2543" s="20" t="s">
        <v>2967</v>
      </c>
      <c r="K2543" s="20" t="str">
        <f>VLOOKUP(H2543,[1]媒体表!C:T,18,0)</f>
        <v>北京多彩</v>
      </c>
      <c r="L2543" s="58" t="s">
        <v>3060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3062</v>
      </c>
      <c r="F2544" s="51" t="s">
        <v>3062</v>
      </c>
      <c r="G2544" s="51" t="s">
        <v>3062</v>
      </c>
      <c r="H2544" s="51" t="s">
        <v>2965</v>
      </c>
      <c r="I2544" s="20" t="s">
        <v>2966</v>
      </c>
      <c r="J2544" s="20" t="s">
        <v>2967</v>
      </c>
      <c r="K2544" s="20" t="str">
        <f>VLOOKUP(H2544,[1]媒体表!C:T,18,0)</f>
        <v>北京多彩</v>
      </c>
      <c r="L2544" s="58" t="s">
        <v>3062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2965</v>
      </c>
      <c r="I2545" s="20" t="s">
        <v>2966</v>
      </c>
      <c r="J2545" s="20" t="s">
        <v>2967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3063</v>
      </c>
      <c r="F2546" s="51" t="s">
        <v>3063</v>
      </c>
      <c r="G2546" s="51" t="s">
        <v>3063</v>
      </c>
      <c r="H2546" s="51" t="s">
        <v>2965</v>
      </c>
      <c r="I2546" s="20" t="s">
        <v>2966</v>
      </c>
      <c r="J2546" s="20" t="s">
        <v>2967</v>
      </c>
      <c r="K2546" s="20" t="str">
        <f>VLOOKUP(H2546,[1]媒体表!C:T,18,0)</f>
        <v>北京多彩</v>
      </c>
      <c r="L2546" s="58" t="s">
        <v>3064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2965</v>
      </c>
      <c r="I2547" s="20" t="s">
        <v>2966</v>
      </c>
      <c r="J2547" s="20" t="s">
        <v>2967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2965</v>
      </c>
      <c r="I2548" s="20" t="s">
        <v>2966</v>
      </c>
      <c r="J2548" s="20" t="s">
        <v>2967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2965</v>
      </c>
      <c r="I2549" s="20" t="s">
        <v>2966</v>
      </c>
      <c r="J2549" s="20" t="s">
        <v>2967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2965</v>
      </c>
      <c r="I2550" s="20" t="s">
        <v>2966</v>
      </c>
      <c r="J2550" s="20" t="s">
        <v>2967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2965</v>
      </c>
      <c r="I2551" s="20" t="s">
        <v>2966</v>
      </c>
      <c r="J2551" s="20" t="s">
        <v>2967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3065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3066</v>
      </c>
      <c r="F2552" s="51" t="s">
        <v>3066</v>
      </c>
      <c r="G2552" s="51" t="s">
        <v>3066</v>
      </c>
      <c r="H2552" s="51" t="s">
        <v>2965</v>
      </c>
      <c r="I2552" s="20" t="s">
        <v>2966</v>
      </c>
      <c r="J2552" s="20" t="s">
        <v>2967</v>
      </c>
      <c r="K2552" s="20" t="str">
        <f>VLOOKUP(H2552,[1]媒体表!C:T,18,0)</f>
        <v>北京多彩</v>
      </c>
      <c r="L2552" s="58" t="s">
        <v>3067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3068</v>
      </c>
      <c r="F2553" s="51" t="s">
        <v>3068</v>
      </c>
      <c r="G2553" s="51" t="s">
        <v>3068</v>
      </c>
      <c r="H2553" s="51" t="s">
        <v>2965</v>
      </c>
      <c r="I2553" s="20" t="s">
        <v>2966</v>
      </c>
      <c r="J2553" s="20" t="s">
        <v>2967</v>
      </c>
      <c r="K2553" s="20" t="str">
        <f>VLOOKUP(H2553,[1]媒体表!C:T,18,0)</f>
        <v>北京多彩</v>
      </c>
      <c r="L2553" s="58" t="s">
        <v>3069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3070</v>
      </c>
      <c r="F2554" s="51" t="s">
        <v>3070</v>
      </c>
      <c r="G2554" s="51" t="s">
        <v>3070</v>
      </c>
      <c r="H2554" s="51" t="s">
        <v>2965</v>
      </c>
      <c r="I2554" s="20" t="s">
        <v>2966</v>
      </c>
      <c r="J2554" s="20" t="s">
        <v>2967</v>
      </c>
      <c r="K2554" s="20" t="str">
        <f>VLOOKUP(H2554,[1]媒体表!C:T,18,0)</f>
        <v>北京多彩</v>
      </c>
      <c r="L2554" s="58" t="s">
        <v>3071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2817</v>
      </c>
      <c r="F2555" s="51" t="s">
        <v>2817</v>
      </c>
      <c r="G2555" s="51" t="s">
        <v>2817</v>
      </c>
      <c r="H2555" s="51" t="s">
        <v>2965</v>
      </c>
      <c r="I2555" s="20" t="s">
        <v>2966</v>
      </c>
      <c r="J2555" s="20" t="s">
        <v>2967</v>
      </c>
      <c r="K2555" s="20" t="str">
        <f>VLOOKUP(H2555,[1]媒体表!C:T,18,0)</f>
        <v>北京多彩</v>
      </c>
      <c r="L2555" s="58" t="s">
        <v>2818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2965</v>
      </c>
      <c r="I2556" s="20" t="s">
        <v>2966</v>
      </c>
      <c r="J2556" s="20" t="s">
        <v>2967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3072</v>
      </c>
      <c r="F2557" s="51" t="s">
        <v>3072</v>
      </c>
      <c r="G2557" s="51" t="s">
        <v>3072</v>
      </c>
      <c r="H2557" s="51" t="s">
        <v>2965</v>
      </c>
      <c r="I2557" s="20" t="s">
        <v>2966</v>
      </c>
      <c r="J2557" s="20" t="s">
        <v>2967</v>
      </c>
      <c r="K2557" s="20" t="str">
        <f>VLOOKUP(H2557,[1]媒体表!C:T,18,0)</f>
        <v>北京多彩</v>
      </c>
      <c r="L2557" s="58" t="s">
        <v>3073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3074</v>
      </c>
      <c r="G2558" s="51" t="s">
        <v>289</v>
      </c>
      <c r="H2558" s="51" t="s">
        <v>2965</v>
      </c>
      <c r="I2558" s="20" t="s">
        <v>2966</v>
      </c>
      <c r="J2558" s="20" t="s">
        <v>2967</v>
      </c>
      <c r="K2558" s="20" t="str">
        <f>VLOOKUP(H2558,[1]媒体表!C:T,18,0)</f>
        <v>北京多彩</v>
      </c>
      <c r="L2558" s="58" t="s">
        <v>3073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2965</v>
      </c>
      <c r="I2559" s="20" t="s">
        <v>2966</v>
      </c>
      <c r="J2559" s="20" t="s">
        <v>2967</v>
      </c>
      <c r="K2559" s="20" t="str">
        <f>VLOOKUP(H2559,[1]媒体表!C:T,18,0)</f>
        <v>北京多彩</v>
      </c>
      <c r="L2559" s="58" t="s">
        <v>3075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3076</v>
      </c>
      <c r="F2560" s="51" t="s">
        <v>3077</v>
      </c>
      <c r="G2560" s="51" t="s">
        <v>1051</v>
      </c>
      <c r="H2560" s="51" t="s">
        <v>2965</v>
      </c>
      <c r="I2560" s="20" t="s">
        <v>2966</v>
      </c>
      <c r="J2560" s="20" t="s">
        <v>2967</v>
      </c>
      <c r="K2560" s="20" t="str">
        <f>VLOOKUP(H2560,[1]媒体表!C:T,18,0)</f>
        <v>北京多彩</v>
      </c>
      <c r="L2560" s="58" t="s">
        <v>3078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3079</v>
      </c>
      <c r="F2561" s="51" t="s">
        <v>3080</v>
      </c>
      <c r="G2561" s="51" t="s">
        <v>1927</v>
      </c>
      <c r="H2561" s="51" t="s">
        <v>2965</v>
      </c>
      <c r="I2561" s="20" t="s">
        <v>2966</v>
      </c>
      <c r="J2561" s="20" t="s">
        <v>2967</v>
      </c>
      <c r="K2561" s="20" t="str">
        <f>VLOOKUP(H2561,[1]媒体表!C:T,18,0)</f>
        <v>北京多彩</v>
      </c>
      <c r="L2561" s="58" t="s">
        <v>3079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1933</v>
      </c>
      <c r="C2562" s="51" t="s">
        <v>650</v>
      </c>
      <c r="D2562" s="51" t="s">
        <v>714</v>
      </c>
      <c r="E2562" s="51" t="s">
        <v>810</v>
      </c>
      <c r="F2562" s="51" t="s">
        <v>3081</v>
      </c>
      <c r="G2562" s="51" t="s">
        <v>1936</v>
      </c>
      <c r="H2562" s="51" t="s">
        <v>2965</v>
      </c>
      <c r="I2562" s="20" t="s">
        <v>2966</v>
      </c>
      <c r="J2562" s="20" t="s">
        <v>2967</v>
      </c>
      <c r="K2562" s="20" t="str">
        <f>VLOOKUP(H2562,[1]媒体表!C:T,18,0)</f>
        <v>北京多彩</v>
      </c>
      <c r="L2562" s="58" t="s">
        <v>2325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1933</v>
      </c>
      <c r="C2563" s="51" t="s">
        <v>650</v>
      </c>
      <c r="D2563" s="51" t="s">
        <v>714</v>
      </c>
      <c r="E2563" s="51" t="s">
        <v>1317</v>
      </c>
      <c r="F2563" s="51" t="s">
        <v>3082</v>
      </c>
      <c r="G2563" s="51" t="s">
        <v>1936</v>
      </c>
      <c r="H2563" s="51" t="s">
        <v>2965</v>
      </c>
      <c r="I2563" s="20" t="s">
        <v>2966</v>
      </c>
      <c r="J2563" s="20" t="s">
        <v>2967</v>
      </c>
      <c r="K2563" s="20" t="str">
        <f>VLOOKUP(H2563,[1]媒体表!C:T,18,0)</f>
        <v>北京多彩</v>
      </c>
      <c r="L2563" s="58" t="s">
        <v>2325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1933</v>
      </c>
      <c r="C2564" s="51" t="s">
        <v>650</v>
      </c>
      <c r="D2564" s="51" t="s">
        <v>714</v>
      </c>
      <c r="E2564" s="51" t="s">
        <v>818</v>
      </c>
      <c r="F2564" s="51" t="s">
        <v>3083</v>
      </c>
      <c r="G2564" s="51" t="s">
        <v>1936</v>
      </c>
      <c r="H2564" s="51" t="s">
        <v>2965</v>
      </c>
      <c r="I2564" s="20" t="s">
        <v>2966</v>
      </c>
      <c r="J2564" s="20" t="s">
        <v>2967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3084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3085</v>
      </c>
      <c r="F2566" s="51" t="s">
        <v>3085</v>
      </c>
      <c r="G2566" s="51" t="s">
        <v>3085</v>
      </c>
      <c r="H2566" s="51" t="s">
        <v>3086</v>
      </c>
      <c r="I2566" s="20" t="s">
        <v>108</v>
      </c>
      <c r="J2566" s="20" t="s">
        <v>3087</v>
      </c>
      <c r="K2566" s="20" t="str">
        <f>VLOOKUP(H2566,[1]媒体表!C:T,18,0)</f>
        <v>北京多彩</v>
      </c>
      <c r="L2566" s="51" t="s">
        <v>3085</v>
      </c>
      <c r="M2566" s="51"/>
      <c r="N2566" s="51" t="s">
        <v>3088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2860</v>
      </c>
      <c r="F2567" s="51" t="s">
        <v>3089</v>
      </c>
      <c r="G2567" s="51" t="s">
        <v>76</v>
      </c>
      <c r="H2567" s="51" t="s">
        <v>3090</v>
      </c>
      <c r="I2567" s="20" t="s">
        <v>108</v>
      </c>
      <c r="J2567" s="20" t="s">
        <v>3091</v>
      </c>
      <c r="K2567" s="20" t="str">
        <f>VLOOKUP(H2567,[1]媒体表!C:T,18,0)</f>
        <v>霍尔果斯多彩</v>
      </c>
      <c r="L2567" s="51" t="s">
        <v>2860</v>
      </c>
      <c r="M2567" s="51"/>
      <c r="N2567" s="51" t="s">
        <v>3092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1751</v>
      </c>
      <c r="F2568" s="51" t="s">
        <v>3093</v>
      </c>
      <c r="G2568" s="51" t="s">
        <v>76</v>
      </c>
      <c r="H2568" s="51" t="s">
        <v>3090</v>
      </c>
      <c r="I2568" s="20" t="s">
        <v>108</v>
      </c>
      <c r="J2568" s="20" t="s">
        <v>3091</v>
      </c>
      <c r="K2568" s="20" t="str">
        <f>VLOOKUP(H2568,[1]媒体表!C:T,18,0)</f>
        <v>霍尔果斯多彩</v>
      </c>
      <c r="L2568" s="51" t="s">
        <v>1751</v>
      </c>
      <c r="M2568" s="51"/>
      <c r="N2568" s="51" t="s">
        <v>3092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3094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1751</v>
      </c>
      <c r="F2569" s="51" t="s">
        <v>3095</v>
      </c>
      <c r="G2569" s="51" t="s">
        <v>76</v>
      </c>
      <c r="H2569" s="51" t="s">
        <v>3090</v>
      </c>
      <c r="I2569" s="20" t="s">
        <v>108</v>
      </c>
      <c r="J2569" s="20" t="s">
        <v>3091</v>
      </c>
      <c r="K2569" s="20" t="str">
        <f>VLOOKUP(H2569,[1]媒体表!C:T,18,0)</f>
        <v>霍尔果斯多彩</v>
      </c>
      <c r="L2569" s="51" t="s">
        <v>1751</v>
      </c>
      <c r="M2569" s="51"/>
      <c r="N2569" s="51" t="s">
        <v>3092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2860</v>
      </c>
      <c r="F2570" s="51" t="s">
        <v>3096</v>
      </c>
      <c r="G2570" s="51" t="s">
        <v>76</v>
      </c>
      <c r="H2570" s="51" t="s">
        <v>3090</v>
      </c>
      <c r="I2570" s="20" t="s">
        <v>108</v>
      </c>
      <c r="J2570" s="20" t="s">
        <v>3091</v>
      </c>
      <c r="K2570" s="20" t="str">
        <f>VLOOKUP(H2570,[1]媒体表!C:T,18,0)</f>
        <v>霍尔果斯多彩</v>
      </c>
      <c r="L2570" s="51" t="s">
        <v>2860</v>
      </c>
      <c r="M2570" s="51"/>
      <c r="N2570" s="51" t="s">
        <v>3092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3097</v>
      </c>
      <c r="I2571" s="20" t="s">
        <v>108</v>
      </c>
      <c r="J2571" s="20" t="s">
        <v>3098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3099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3100</v>
      </c>
      <c r="F2572" s="51" t="s">
        <v>3101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3099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3102</v>
      </c>
      <c r="I2573" s="20" t="s">
        <v>108</v>
      </c>
      <c r="J2573" s="20" t="s">
        <v>3103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3104</v>
      </c>
      <c r="F2574" s="51" t="s">
        <v>3105</v>
      </c>
      <c r="G2574" s="51" t="s">
        <v>76</v>
      </c>
      <c r="H2574" s="51" t="s">
        <v>3090</v>
      </c>
      <c r="I2574" s="20" t="s">
        <v>108</v>
      </c>
      <c r="J2574" s="20" t="s">
        <v>3091</v>
      </c>
      <c r="K2574" s="20" t="str">
        <f>VLOOKUP(H2574,[1]媒体表!C:T,18,0)</f>
        <v>霍尔果斯多彩</v>
      </c>
      <c r="L2574" s="51" t="s">
        <v>3104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3106</v>
      </c>
      <c r="F2575" s="51" t="s">
        <v>3107</v>
      </c>
      <c r="G2575" s="51" t="s">
        <v>76</v>
      </c>
      <c r="H2575" s="51" t="s">
        <v>3090</v>
      </c>
      <c r="I2575" s="20" t="s">
        <v>108</v>
      </c>
      <c r="J2575" s="20" t="s">
        <v>3091</v>
      </c>
      <c r="K2575" s="20" t="str">
        <f>VLOOKUP(H2575,[1]媒体表!C:T,18,0)</f>
        <v>霍尔果斯多彩</v>
      </c>
      <c r="L2575" s="51" t="s">
        <v>3106</v>
      </c>
      <c r="M2575" s="51"/>
      <c r="N2575" s="51" t="s">
        <v>59</v>
      </c>
      <c r="O2575" s="51" t="s">
        <v>43</v>
      </c>
      <c r="P2575" s="58">
        <v>0.08</v>
      </c>
      <c r="Q2575" s="53" t="s">
        <v>3108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3109</v>
      </c>
      <c r="I2576" s="20" t="s">
        <v>108</v>
      </c>
      <c r="J2576" s="20" t="s">
        <v>3110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3111</v>
      </c>
      <c r="I2577" s="20" t="s">
        <v>108</v>
      </c>
      <c r="J2577" s="20" t="s">
        <v>3112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3109</v>
      </c>
      <c r="I2578" s="20" t="s">
        <v>108</v>
      </c>
      <c r="J2578" s="20" t="s">
        <v>3110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3113</v>
      </c>
      <c r="F2579" s="51" t="s">
        <v>3114</v>
      </c>
      <c r="G2579" s="51" t="s">
        <v>1927</v>
      </c>
      <c r="H2579" s="51" t="s">
        <v>3115</v>
      </c>
      <c r="I2579" s="20" t="s">
        <v>108</v>
      </c>
      <c r="J2579" s="20" t="s">
        <v>3116</v>
      </c>
      <c r="K2579" s="20" t="str">
        <f>VLOOKUP(H2579,[1]媒体表!C:T,18,0)</f>
        <v>霍尔果斯多彩</v>
      </c>
      <c r="L2579" s="51" t="s">
        <v>3113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3117</v>
      </c>
      <c r="F2580" s="51" t="s">
        <v>3117</v>
      </c>
      <c r="G2580" s="51" t="s">
        <v>3117</v>
      </c>
      <c r="H2580" s="51" t="s">
        <v>3109</v>
      </c>
      <c r="I2580" s="20" t="s">
        <v>108</v>
      </c>
      <c r="J2580" s="20" t="s">
        <v>3110</v>
      </c>
      <c r="K2580" s="20" t="str">
        <f>VLOOKUP(H2580,[1]媒体表!C:T,18,0)</f>
        <v>北京多彩</v>
      </c>
      <c r="L2580" s="58" t="s">
        <v>3117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3090</v>
      </c>
      <c r="I2581" s="20" t="s">
        <v>108</v>
      </c>
      <c r="J2581" s="20" t="s">
        <v>3091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3113</v>
      </c>
      <c r="F2582" s="51" t="s">
        <v>3114</v>
      </c>
      <c r="G2582" s="51" t="s">
        <v>1927</v>
      </c>
      <c r="H2582" s="51" t="s">
        <v>3118</v>
      </c>
      <c r="I2582" s="20" t="s">
        <v>108</v>
      </c>
      <c r="J2582" s="20"/>
      <c r="K2582" s="20"/>
      <c r="L2582" s="58" t="s">
        <v>3113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2900</v>
      </c>
      <c r="F2583" s="51" t="s">
        <v>2900</v>
      </c>
      <c r="G2583" s="51" t="s">
        <v>2900</v>
      </c>
      <c r="H2583" s="51" t="s">
        <v>3119</v>
      </c>
      <c r="I2583" s="20" t="s">
        <v>108</v>
      </c>
      <c r="J2583" s="20"/>
      <c r="K2583" s="20"/>
      <c r="L2583" s="58" t="s">
        <v>2900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3090</v>
      </c>
      <c r="I2584" s="20" t="s">
        <v>108</v>
      </c>
      <c r="J2584" s="20" t="s">
        <v>3091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3120</v>
      </c>
      <c r="F2585" s="51" t="s">
        <v>3120</v>
      </c>
      <c r="G2585" s="51" t="s">
        <v>3120</v>
      </c>
      <c r="H2585" s="51" t="s">
        <v>3121</v>
      </c>
      <c r="I2585" s="20" t="s">
        <v>108</v>
      </c>
      <c r="J2585" s="20"/>
      <c r="K2585" s="20"/>
      <c r="L2585" s="58" t="s">
        <v>3120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3122</v>
      </c>
      <c r="G2586" s="51" t="s">
        <v>76</v>
      </c>
      <c r="H2586" s="51" t="s">
        <v>3123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3122</v>
      </c>
      <c r="G2587" s="51" t="s">
        <v>76</v>
      </c>
      <c r="H2587" s="51" t="s">
        <v>3123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3124</v>
      </c>
      <c r="F2588" s="51" t="s">
        <v>3125</v>
      </c>
      <c r="G2588" s="51" t="s">
        <v>76</v>
      </c>
      <c r="H2588" s="51" t="s">
        <v>3126</v>
      </c>
      <c r="I2588" s="20" t="s">
        <v>108</v>
      </c>
      <c r="J2588" s="20"/>
      <c r="K2588" s="20"/>
      <c r="L2588" s="58" t="s">
        <v>3124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3127</v>
      </c>
      <c r="F2589" s="51" t="s">
        <v>3127</v>
      </c>
      <c r="G2589" s="51" t="s">
        <v>3127</v>
      </c>
      <c r="H2589" s="51" t="s">
        <v>3121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3128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2382</v>
      </c>
      <c r="F2590" s="51" t="s">
        <v>2382</v>
      </c>
      <c r="G2590" s="51" t="s">
        <v>2382</v>
      </c>
      <c r="H2590" s="51" t="s">
        <v>3121</v>
      </c>
      <c r="I2590" s="20" t="s">
        <v>108</v>
      </c>
      <c r="J2590" s="20"/>
      <c r="K2590" s="20"/>
      <c r="L2590" s="58" t="s">
        <v>2382</v>
      </c>
      <c r="M2590" s="51"/>
      <c r="N2590" s="51" t="s">
        <v>59</v>
      </c>
      <c r="O2590" s="59" t="s">
        <v>82</v>
      </c>
      <c r="P2590" s="58">
        <v>0</v>
      </c>
      <c r="Q2590" s="61" t="s">
        <v>3129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3130</v>
      </c>
      <c r="F2591" s="51" t="s">
        <v>3130</v>
      </c>
      <c r="G2591" s="51" t="s">
        <v>3130</v>
      </c>
      <c r="H2591" s="51" t="s">
        <v>3121</v>
      </c>
      <c r="I2591" s="20" t="s">
        <v>108</v>
      </c>
      <c r="J2591" s="20"/>
      <c r="K2591" s="20"/>
      <c r="L2591" s="58" t="s">
        <v>3131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3132</v>
      </c>
      <c r="F2592" s="51" t="s">
        <v>3132</v>
      </c>
      <c r="G2592" s="51" t="s">
        <v>3132</v>
      </c>
      <c r="H2592" s="51" t="s">
        <v>3121</v>
      </c>
      <c r="I2592" s="20" t="s">
        <v>108</v>
      </c>
      <c r="J2592" s="20"/>
      <c r="K2592" s="20"/>
      <c r="L2592" s="58" t="s">
        <v>3133</v>
      </c>
      <c r="M2592" s="51"/>
      <c r="N2592" s="51" t="s">
        <v>59</v>
      </c>
      <c r="O2592" s="59" t="s">
        <v>43</v>
      </c>
      <c r="P2592" s="58">
        <v>0.12</v>
      </c>
      <c r="Q2592" s="61" t="s">
        <v>3134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3135</v>
      </c>
      <c r="F2593" s="51" t="s">
        <v>3135</v>
      </c>
      <c r="G2593" s="51" t="s">
        <v>3135</v>
      </c>
      <c r="H2593" s="51" t="s">
        <v>3090</v>
      </c>
      <c r="I2593" s="20" t="s">
        <v>108</v>
      </c>
      <c r="J2593" s="20" t="s">
        <v>3091</v>
      </c>
      <c r="K2593" s="20" t="str">
        <f>VLOOKUP(H2593,[1]媒体表!C:T,18,0)</f>
        <v>霍尔果斯多彩</v>
      </c>
      <c r="L2593" s="58" t="s">
        <v>3135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2900</v>
      </c>
      <c r="F2594" s="51" t="s">
        <v>2900</v>
      </c>
      <c r="G2594" s="51" t="s">
        <v>2900</v>
      </c>
      <c r="H2594" s="51" t="s">
        <v>3136</v>
      </c>
      <c r="I2594" s="20" t="s">
        <v>108</v>
      </c>
      <c r="J2594" s="20"/>
      <c r="K2594" s="20"/>
      <c r="L2594" s="58" t="s">
        <v>2900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2900</v>
      </c>
      <c r="F2595" s="51" t="s">
        <v>2900</v>
      </c>
      <c r="G2595" s="51" t="s">
        <v>2900</v>
      </c>
      <c r="H2595" s="51" t="s">
        <v>3136</v>
      </c>
      <c r="I2595" s="20" t="s">
        <v>108</v>
      </c>
      <c r="J2595" s="20"/>
      <c r="K2595" s="20"/>
      <c r="L2595" s="58" t="s">
        <v>2900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2346</v>
      </c>
      <c r="F2596" s="51" t="s">
        <v>2346</v>
      </c>
      <c r="G2596" s="51" t="s">
        <v>2346</v>
      </c>
      <c r="H2596" s="51" t="s">
        <v>3126</v>
      </c>
      <c r="I2596" s="20" t="s">
        <v>108</v>
      </c>
      <c r="J2596" s="20"/>
      <c r="K2596" s="20"/>
      <c r="L2596" s="58" t="s">
        <v>2346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3137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3138</v>
      </c>
      <c r="I2598" s="20" t="s">
        <v>108</v>
      </c>
      <c r="J2598" s="20"/>
      <c r="K2598" s="20"/>
      <c r="L2598" s="58" t="s">
        <v>3139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3126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3126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3118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3115</v>
      </c>
      <c r="I2602" s="20" t="s">
        <v>108</v>
      </c>
      <c r="J2602" s="20" t="s">
        <v>3116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3137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1843</v>
      </c>
      <c r="F2604" s="51" t="s">
        <v>1843</v>
      </c>
      <c r="G2604" s="51" t="s">
        <v>1843</v>
      </c>
      <c r="H2604" s="51" t="s">
        <v>3137</v>
      </c>
      <c r="I2604" s="20" t="s">
        <v>108</v>
      </c>
      <c r="J2604" s="20"/>
      <c r="K2604" s="20"/>
      <c r="L2604" s="58" t="s">
        <v>1843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3140</v>
      </c>
      <c r="I2605" s="20" t="s">
        <v>108</v>
      </c>
      <c r="J2605" s="20" t="s">
        <v>3141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3142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3143</v>
      </c>
      <c r="F2606" s="51" t="s">
        <v>3143</v>
      </c>
      <c r="G2606" s="51" t="s">
        <v>3143</v>
      </c>
      <c r="H2606" s="51" t="s">
        <v>2844</v>
      </c>
      <c r="I2606" s="20" t="s">
        <v>2845</v>
      </c>
      <c r="J2606" s="20" t="s">
        <v>2846</v>
      </c>
      <c r="K2606" s="20" t="str">
        <f>VLOOKUP(H2606,[1]媒体表!C:T,18,0)</f>
        <v>北京多彩</v>
      </c>
      <c r="L2606" s="51" t="s">
        <v>3144</v>
      </c>
      <c r="M2606" s="51"/>
      <c r="N2606" s="51" t="s">
        <v>3092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2844</v>
      </c>
      <c r="I2607" s="20" t="s">
        <v>2845</v>
      </c>
      <c r="J2607" s="20" t="s">
        <v>2846</v>
      </c>
      <c r="K2607" s="20" t="str">
        <f>VLOOKUP(H2607,[1]媒体表!C:T,18,0)</f>
        <v>北京多彩</v>
      </c>
      <c r="L2607" s="51" t="s">
        <v>2105</v>
      </c>
      <c r="M2607" s="51"/>
      <c r="N2607" s="51" t="s">
        <v>3092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2844</v>
      </c>
      <c r="I2608" s="20" t="s">
        <v>2845</v>
      </c>
      <c r="J2608" s="20" t="s">
        <v>2846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3092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2844</v>
      </c>
      <c r="I2609" s="20" t="s">
        <v>2845</v>
      </c>
      <c r="J2609" s="20" t="s">
        <v>2846</v>
      </c>
      <c r="K2609" s="20" t="str">
        <f>VLOOKUP(H2609,[1]媒体表!C:T,18,0)</f>
        <v>北京多彩</v>
      </c>
      <c r="L2609" s="51" t="s">
        <v>2919</v>
      </c>
      <c r="M2609" s="51"/>
      <c r="N2609" s="51" t="s">
        <v>3092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3145</v>
      </c>
      <c r="G2610" s="51" t="s">
        <v>544</v>
      </c>
      <c r="H2610" s="51" t="s">
        <v>2844</v>
      </c>
      <c r="I2610" s="20" t="s">
        <v>2845</v>
      </c>
      <c r="J2610" s="20" t="s">
        <v>2846</v>
      </c>
      <c r="K2610" s="20" t="str">
        <f>VLOOKUP(H2610,[1]媒体表!C:T,18,0)</f>
        <v>北京多彩</v>
      </c>
      <c r="L2610" s="51" t="s">
        <v>3146</v>
      </c>
      <c r="M2610" s="51"/>
      <c r="N2610" s="51" t="s">
        <v>3092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3147</v>
      </c>
      <c r="F2611" s="51" t="s">
        <v>3147</v>
      </c>
      <c r="G2611" s="51" t="s">
        <v>3147</v>
      </c>
      <c r="H2611" s="51" t="s">
        <v>2844</v>
      </c>
      <c r="I2611" s="20" t="s">
        <v>2845</v>
      </c>
      <c r="J2611" s="20" t="s">
        <v>2846</v>
      </c>
      <c r="K2611" s="20" t="str">
        <f>VLOOKUP(H2611,[1]媒体表!C:T,18,0)</f>
        <v>北京多彩</v>
      </c>
      <c r="L2611" s="51" t="s">
        <v>3147</v>
      </c>
      <c r="M2611" s="51"/>
      <c r="N2611" s="51" t="s">
        <v>3092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2844</v>
      </c>
      <c r="I2612" s="20" t="s">
        <v>2845</v>
      </c>
      <c r="J2612" s="20" t="s">
        <v>2846</v>
      </c>
      <c r="K2612" s="20" t="str">
        <f>VLOOKUP(H2612,[1]媒体表!C:T,18,0)</f>
        <v>北京多彩</v>
      </c>
      <c r="L2612" s="51" t="s">
        <v>2870</v>
      </c>
      <c r="M2612" s="51"/>
      <c r="N2612" s="51" t="s">
        <v>3092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1892</v>
      </c>
      <c r="F2613" s="62" t="s">
        <v>1893</v>
      </c>
      <c r="G2613" s="62" t="s">
        <v>1892</v>
      </c>
      <c r="H2613" s="62" t="s">
        <v>3148</v>
      </c>
      <c r="I2613" s="20" t="s">
        <v>108</v>
      </c>
      <c r="J2613" s="20" t="s">
        <v>3149</v>
      </c>
      <c r="K2613" s="20" t="str">
        <f>VLOOKUP(H2613,[1]媒体表!C:T,18,0)</f>
        <v>北京多彩</v>
      </c>
      <c r="L2613" s="62" t="s">
        <v>1892</v>
      </c>
      <c r="M2613" s="62"/>
      <c r="N2613" s="62" t="s">
        <v>3092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3150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2874</v>
      </c>
      <c r="F2614" s="51" t="s">
        <v>2874</v>
      </c>
      <c r="G2614" s="51" t="s">
        <v>2874</v>
      </c>
      <c r="H2614" s="51" t="s">
        <v>2844</v>
      </c>
      <c r="I2614" s="20" t="s">
        <v>2845</v>
      </c>
      <c r="J2614" s="20" t="s">
        <v>2846</v>
      </c>
      <c r="K2614" s="20" t="str">
        <f>VLOOKUP(H2614,[1]媒体表!C:T,18,0)</f>
        <v>北京多彩</v>
      </c>
      <c r="L2614" s="51" t="s">
        <v>2874</v>
      </c>
      <c r="M2614" s="51"/>
      <c r="N2614" s="51" t="s">
        <v>3092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2159</v>
      </c>
      <c r="F2615" s="51" t="s">
        <v>2160</v>
      </c>
      <c r="G2615" s="51" t="s">
        <v>2159</v>
      </c>
      <c r="H2615" s="51" t="s">
        <v>1999</v>
      </c>
      <c r="I2615" s="20" t="s">
        <v>2000</v>
      </c>
      <c r="J2615" s="20" t="s">
        <v>2001</v>
      </c>
      <c r="K2615" s="20" t="str">
        <f>VLOOKUP(H2615,[1]媒体表!C:T,18,0)</f>
        <v>北京多彩</v>
      </c>
      <c r="L2615" s="51" t="s">
        <v>2159</v>
      </c>
      <c r="M2615" s="51"/>
      <c r="N2615" s="51" t="s">
        <v>3099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1999</v>
      </c>
      <c r="I2616" s="20" t="s">
        <v>2000</v>
      </c>
      <c r="J2616" s="20" t="s">
        <v>2001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3099</v>
      </c>
      <c r="O2616" s="51" t="s">
        <v>82</v>
      </c>
      <c r="P2616" s="58">
        <v>0</v>
      </c>
      <c r="Q2616" s="53"/>
      <c r="R2616" s="51" t="s">
        <v>3151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2636</v>
      </c>
      <c r="F2617" s="51" t="s">
        <v>2636</v>
      </c>
      <c r="G2617" s="51" t="s">
        <v>2636</v>
      </c>
      <c r="H2617" s="51" t="s">
        <v>1999</v>
      </c>
      <c r="I2617" s="20" t="s">
        <v>2000</v>
      </c>
      <c r="J2617" s="20" t="s">
        <v>2001</v>
      </c>
      <c r="K2617" s="20" t="str">
        <f>VLOOKUP(H2617,[1]媒体表!C:T,18,0)</f>
        <v>北京多彩</v>
      </c>
      <c r="L2617" s="51" t="s">
        <v>2636</v>
      </c>
      <c r="M2617" s="51"/>
      <c r="N2617" s="51" t="s">
        <v>3099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3152</v>
      </c>
      <c r="G2618" s="51" t="s">
        <v>1055</v>
      </c>
      <c r="H2618" s="51" t="s">
        <v>3153</v>
      </c>
      <c r="I2618" s="20" t="s">
        <v>2000</v>
      </c>
      <c r="J2618" s="20" t="s">
        <v>3154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3155</v>
      </c>
      <c r="F2619" s="51" t="s">
        <v>3155</v>
      </c>
      <c r="G2619" s="51" t="s">
        <v>3155</v>
      </c>
      <c r="H2619" s="51" t="s">
        <v>3156</v>
      </c>
      <c r="I2619" s="20" t="s">
        <v>108</v>
      </c>
      <c r="J2619" s="20" t="s">
        <v>3157</v>
      </c>
      <c r="K2619" s="20" t="str">
        <f>VLOOKUP(H2619,[1]媒体表!C:T,18,0)</f>
        <v>北京多彩</v>
      </c>
      <c r="L2619" s="58" t="s">
        <v>3158</v>
      </c>
      <c r="M2619" s="51"/>
      <c r="N2619" s="51" t="s">
        <v>42</v>
      </c>
      <c r="O2619" s="59" t="s">
        <v>82</v>
      </c>
      <c r="P2619" s="58">
        <v>0</v>
      </c>
      <c r="Q2619" s="61" t="s">
        <v>3159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3160</v>
      </c>
      <c r="F2620" s="51" t="s">
        <v>3160</v>
      </c>
      <c r="G2620" s="51" t="s">
        <v>3160</v>
      </c>
      <c r="H2620" s="51" t="s">
        <v>3156</v>
      </c>
      <c r="I2620" s="20" t="s">
        <v>108</v>
      </c>
      <c r="J2620" s="20" t="s">
        <v>3157</v>
      </c>
      <c r="K2620" s="20" t="str">
        <f>VLOOKUP(H2620,[1]媒体表!C:T,18,0)</f>
        <v>北京多彩</v>
      </c>
      <c r="L2620" s="58" t="s">
        <v>3161</v>
      </c>
      <c r="M2620" s="51"/>
      <c r="N2620" s="51" t="s">
        <v>42</v>
      </c>
      <c r="O2620" s="59" t="s">
        <v>82</v>
      </c>
      <c r="P2620" s="58">
        <v>0</v>
      </c>
      <c r="Q2620" s="61" t="s">
        <v>3162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3163</v>
      </c>
      <c r="F2621" s="51" t="s">
        <v>3163</v>
      </c>
      <c r="G2621" s="51" t="s">
        <v>3163</v>
      </c>
      <c r="H2621" s="51" t="s">
        <v>3156</v>
      </c>
      <c r="I2621" s="20" t="s">
        <v>108</v>
      </c>
      <c r="J2621" s="20" t="s">
        <v>3157</v>
      </c>
      <c r="K2621" s="20" t="str">
        <f>VLOOKUP(H2621,[1]媒体表!C:T,18,0)</f>
        <v>北京多彩</v>
      </c>
      <c r="L2621" s="58" t="s">
        <v>3163</v>
      </c>
      <c r="M2621" s="51"/>
      <c r="N2621" s="51" t="s">
        <v>42</v>
      </c>
      <c r="O2621" s="59" t="s">
        <v>43</v>
      </c>
      <c r="P2621" s="58">
        <v>0.03</v>
      </c>
      <c r="Q2621" s="61" t="s">
        <v>3164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3158</v>
      </c>
      <c r="F2622" s="51" t="s">
        <v>3158</v>
      </c>
      <c r="G2622" s="51" t="s">
        <v>3158</v>
      </c>
      <c r="H2622" s="51" t="s">
        <v>3156</v>
      </c>
      <c r="I2622" s="20" t="s">
        <v>108</v>
      </c>
      <c r="J2622" s="20" t="s">
        <v>3157</v>
      </c>
      <c r="K2622" s="20" t="str">
        <f>VLOOKUP(H2622,[1]媒体表!C:T,18,0)</f>
        <v>北京多彩</v>
      </c>
      <c r="L2622" s="58" t="s">
        <v>3158</v>
      </c>
      <c r="M2622" s="51"/>
      <c r="N2622" s="51" t="s">
        <v>42</v>
      </c>
      <c r="O2622" s="59" t="s">
        <v>43</v>
      </c>
      <c r="P2622" s="58">
        <v>0.02</v>
      </c>
      <c r="Q2622" s="61" t="s">
        <v>3159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3165</v>
      </c>
      <c r="F2623" s="51" t="s">
        <v>3165</v>
      </c>
      <c r="G2623" s="51" t="s">
        <v>3165</v>
      </c>
      <c r="H2623" s="51" t="s">
        <v>3156</v>
      </c>
      <c r="I2623" s="20" t="s">
        <v>108</v>
      </c>
      <c r="J2623" s="20" t="s">
        <v>3157</v>
      </c>
      <c r="K2623" s="20" t="str">
        <f>VLOOKUP(H2623,[1]媒体表!C:T,18,0)</f>
        <v>北京多彩</v>
      </c>
      <c r="L2623" s="58" t="s">
        <v>3165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3166</v>
      </c>
      <c r="F2624" s="51" t="s">
        <v>3166</v>
      </c>
      <c r="G2624" s="51" t="s">
        <v>3166</v>
      </c>
      <c r="H2624" s="51" t="s">
        <v>3156</v>
      </c>
      <c r="I2624" s="20" t="s">
        <v>108</v>
      </c>
      <c r="J2624" s="20" t="s">
        <v>3157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3167</v>
      </c>
      <c r="F2625" s="51" t="s">
        <v>3167</v>
      </c>
      <c r="G2625" s="51" t="s">
        <v>3167</v>
      </c>
      <c r="H2625" s="51" t="s">
        <v>3156</v>
      </c>
      <c r="I2625" s="20" t="s">
        <v>108</v>
      </c>
      <c r="J2625" s="20" t="s">
        <v>3157</v>
      </c>
      <c r="K2625" s="20" t="str">
        <f>VLOOKUP(H2625,[1]媒体表!C:T,18,0)</f>
        <v>北京多彩</v>
      </c>
      <c r="L2625" s="58" t="s">
        <v>3167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3167</v>
      </c>
      <c r="F2626" s="51" t="s">
        <v>3167</v>
      </c>
      <c r="G2626" s="51" t="s">
        <v>3167</v>
      </c>
      <c r="H2626" s="51" t="s">
        <v>3156</v>
      </c>
      <c r="I2626" s="20" t="s">
        <v>108</v>
      </c>
      <c r="J2626" s="20" t="s">
        <v>3157</v>
      </c>
      <c r="K2626" s="20" t="str">
        <f>VLOOKUP(H2626,[1]媒体表!C:T,18,0)</f>
        <v>北京多彩</v>
      </c>
      <c r="L2626" s="58" t="s">
        <v>3167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3163</v>
      </c>
      <c r="F2627" s="51" t="s">
        <v>3163</v>
      </c>
      <c r="G2627" s="51" t="s">
        <v>3163</v>
      </c>
      <c r="H2627" s="51" t="s">
        <v>3156</v>
      </c>
      <c r="I2627" s="20" t="s">
        <v>108</v>
      </c>
      <c r="J2627" s="20" t="s">
        <v>3157</v>
      </c>
      <c r="K2627" s="20" t="str">
        <f>VLOOKUP(H2627,[1]媒体表!C:T,18,0)</f>
        <v>北京多彩</v>
      </c>
      <c r="L2627" s="58" t="s">
        <v>3168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2741</v>
      </c>
      <c r="F2628" s="51" t="s">
        <v>2741</v>
      </c>
      <c r="G2628" s="51" t="s">
        <v>2741</v>
      </c>
      <c r="H2628" s="51" t="s">
        <v>3156</v>
      </c>
      <c r="I2628" s="20" t="s">
        <v>108</v>
      </c>
      <c r="J2628" s="20" t="s">
        <v>3157</v>
      </c>
      <c r="K2628" s="20" t="str">
        <f>VLOOKUP(H2628,[1]媒体表!C:T,18,0)</f>
        <v>北京多彩</v>
      </c>
      <c r="L2628" s="58" t="s">
        <v>2741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3169</v>
      </c>
      <c r="F2629" s="51" t="s">
        <v>3169</v>
      </c>
      <c r="G2629" s="51" t="s">
        <v>3169</v>
      </c>
      <c r="H2629" s="51" t="s">
        <v>3156</v>
      </c>
      <c r="I2629" s="20" t="s">
        <v>108</v>
      </c>
      <c r="J2629" s="20" t="s">
        <v>3157</v>
      </c>
      <c r="K2629" s="20" t="str">
        <f>VLOOKUP(H2629,[1]媒体表!C:T,18,0)</f>
        <v>北京多彩</v>
      </c>
      <c r="L2629" s="58" t="s">
        <v>3169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3156</v>
      </c>
      <c r="I2630" s="20" t="s">
        <v>108</v>
      </c>
      <c r="J2630" s="20" t="s">
        <v>3157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1891</v>
      </c>
      <c r="F2631" s="51" t="s">
        <v>1891</v>
      </c>
      <c r="G2631" s="51" t="s">
        <v>1891</v>
      </c>
      <c r="H2631" s="51" t="s">
        <v>3156</v>
      </c>
      <c r="I2631" s="20" t="s">
        <v>108</v>
      </c>
      <c r="J2631" s="20" t="s">
        <v>3157</v>
      </c>
      <c r="K2631" s="20" t="str">
        <f>VLOOKUP(H2631,[1]媒体表!C:T,18,0)</f>
        <v>北京多彩</v>
      </c>
      <c r="L2631" s="58" t="s">
        <v>3170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3075</v>
      </c>
      <c r="F2632" s="51" t="s">
        <v>3075</v>
      </c>
      <c r="G2632" s="51" t="s">
        <v>3075</v>
      </c>
      <c r="H2632" s="51" t="s">
        <v>3156</v>
      </c>
      <c r="I2632" s="20" t="s">
        <v>108</v>
      </c>
      <c r="J2632" s="20" t="s">
        <v>3157</v>
      </c>
      <c r="K2632" s="20" t="str">
        <f>VLOOKUP(H2632,[1]媒体表!C:T,18,0)</f>
        <v>北京多彩</v>
      </c>
      <c r="L2632" s="58" t="s">
        <v>3075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3171</v>
      </c>
      <c r="F2633" s="51" t="s">
        <v>3171</v>
      </c>
      <c r="G2633" s="51" t="s">
        <v>3171</v>
      </c>
      <c r="H2633" s="51" t="s">
        <v>3156</v>
      </c>
      <c r="I2633" s="20" t="s">
        <v>108</v>
      </c>
      <c r="J2633" s="20" t="s">
        <v>3157</v>
      </c>
      <c r="K2633" s="20" t="str">
        <f>VLOOKUP(H2633,[1]媒体表!C:T,18,0)</f>
        <v>北京多彩</v>
      </c>
      <c r="L2633" s="58" t="s">
        <v>3172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3173</v>
      </c>
      <c r="F2634" s="51" t="s">
        <v>3173</v>
      </c>
      <c r="G2634" s="51" t="s">
        <v>3173</v>
      </c>
      <c r="H2634" s="51" t="s">
        <v>3156</v>
      </c>
      <c r="I2634" s="20" t="s">
        <v>108</v>
      </c>
      <c r="J2634" s="20" t="s">
        <v>3157</v>
      </c>
      <c r="K2634" s="20" t="str">
        <f>VLOOKUP(H2634,[1]媒体表!C:T,18,0)</f>
        <v>北京多彩</v>
      </c>
      <c r="L2634" s="58" t="s">
        <v>3174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3175</v>
      </c>
      <c r="F2635" s="51" t="s">
        <v>3175</v>
      </c>
      <c r="G2635" s="51" t="s">
        <v>3175</v>
      </c>
      <c r="H2635" s="51" t="s">
        <v>3156</v>
      </c>
      <c r="I2635" s="20" t="s">
        <v>108</v>
      </c>
      <c r="J2635" s="20" t="s">
        <v>3157</v>
      </c>
      <c r="K2635" s="20" t="str">
        <f>VLOOKUP(H2635,[1]媒体表!C:T,18,0)</f>
        <v>北京多彩</v>
      </c>
      <c r="L2635" s="58" t="s">
        <v>3175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3152</v>
      </c>
      <c r="G2636" s="51" t="s">
        <v>1055</v>
      </c>
      <c r="H2636" s="51" t="s">
        <v>3153</v>
      </c>
      <c r="I2636" s="20" t="s">
        <v>2000</v>
      </c>
      <c r="J2636" s="20" t="s">
        <v>3154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3156</v>
      </c>
      <c r="I2637" s="20" t="s">
        <v>108</v>
      </c>
      <c r="J2637" s="20" t="s">
        <v>3157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3156</v>
      </c>
      <c r="I2638" s="20" t="s">
        <v>108</v>
      </c>
      <c r="J2638" s="20" t="s">
        <v>3157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2467</v>
      </c>
      <c r="F2639" s="51" t="s">
        <v>2467</v>
      </c>
      <c r="G2639" s="51" t="s">
        <v>2467</v>
      </c>
      <c r="H2639" s="51" t="s">
        <v>3156</v>
      </c>
      <c r="I2639" s="20" t="s">
        <v>108</v>
      </c>
      <c r="J2639" s="20" t="s">
        <v>3157</v>
      </c>
      <c r="K2639" s="20" t="str">
        <f>VLOOKUP(H2639,[1]媒体表!C:T,18,0)</f>
        <v>北京多彩</v>
      </c>
      <c r="L2639" s="58" t="s">
        <v>2467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1843</v>
      </c>
      <c r="F2640" s="51" t="s">
        <v>1843</v>
      </c>
      <c r="G2640" s="51" t="s">
        <v>1843</v>
      </c>
      <c r="H2640" s="51" t="s">
        <v>3156</v>
      </c>
      <c r="I2640" s="20" t="s">
        <v>108</v>
      </c>
      <c r="J2640" s="20" t="s">
        <v>3157</v>
      </c>
      <c r="K2640" s="20" t="str">
        <f>VLOOKUP(H2640,[1]媒体表!C:T,18,0)</f>
        <v>北京多彩</v>
      </c>
      <c r="L2640" s="58" t="s">
        <v>3176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3177</v>
      </c>
      <c r="F2641" s="51" t="s">
        <v>3178</v>
      </c>
      <c r="G2641" s="51" t="s">
        <v>3177</v>
      </c>
      <c r="H2641" s="51" t="s">
        <v>3156</v>
      </c>
      <c r="I2641" s="20" t="s">
        <v>108</v>
      </c>
      <c r="J2641" s="20" t="s">
        <v>3157</v>
      </c>
      <c r="K2641" s="20" t="str">
        <f>VLOOKUP(H2641,[1]媒体表!C:T,18,0)</f>
        <v>北京多彩</v>
      </c>
      <c r="L2641" s="58" t="s">
        <v>1867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3156</v>
      </c>
      <c r="I2642" s="20" t="s">
        <v>108</v>
      </c>
      <c r="J2642" s="20" t="s">
        <v>3157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2664</v>
      </c>
      <c r="F2643" s="51" t="s">
        <v>2664</v>
      </c>
      <c r="G2643" s="51" t="s">
        <v>2664</v>
      </c>
      <c r="H2643" s="51" t="s">
        <v>3156</v>
      </c>
      <c r="I2643" s="20" t="s">
        <v>108</v>
      </c>
      <c r="J2643" s="20" t="s">
        <v>3157</v>
      </c>
      <c r="K2643" s="20" t="str">
        <f>VLOOKUP(H2643,[1]媒体表!C:T,18,0)</f>
        <v>北京多彩</v>
      </c>
      <c r="L2643" s="58" t="s">
        <v>2664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3179</v>
      </c>
      <c r="F2644" s="51" t="s">
        <v>3179</v>
      </c>
      <c r="G2644" s="51" t="s">
        <v>3179</v>
      </c>
      <c r="H2644" s="51" t="s">
        <v>3156</v>
      </c>
      <c r="I2644" s="20" t="s">
        <v>108</v>
      </c>
      <c r="J2644" s="20" t="s">
        <v>3157</v>
      </c>
      <c r="K2644" s="20" t="str">
        <f>VLOOKUP(H2644,[1]媒体表!C:T,18,0)</f>
        <v>北京多彩</v>
      </c>
      <c r="L2644" s="58" t="s">
        <v>3180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3156</v>
      </c>
      <c r="I2645" s="20" t="s">
        <v>108</v>
      </c>
      <c r="J2645" s="20" t="s">
        <v>3157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2089</v>
      </c>
      <c r="F2646" s="51" t="s">
        <v>2090</v>
      </c>
      <c r="G2646" s="51" t="s">
        <v>2089</v>
      </c>
      <c r="H2646" s="51" t="s">
        <v>3156</v>
      </c>
      <c r="I2646" s="20" t="s">
        <v>108</v>
      </c>
      <c r="J2646" s="20" t="s">
        <v>3157</v>
      </c>
      <c r="K2646" s="20" t="str">
        <f>VLOOKUP(H2646,[1]媒体表!C:T,18,0)</f>
        <v>北京多彩</v>
      </c>
      <c r="L2646" s="58" t="s">
        <v>2089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3156</v>
      </c>
      <c r="I2647" s="20" t="s">
        <v>108</v>
      </c>
      <c r="J2647" s="20" t="s">
        <v>3157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3181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2980</v>
      </c>
      <c r="G2648" s="51" t="s">
        <v>233</v>
      </c>
      <c r="H2648" s="51" t="s">
        <v>3156</v>
      </c>
      <c r="I2648" s="20" t="s">
        <v>108</v>
      </c>
      <c r="J2648" s="20" t="s">
        <v>3157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3156</v>
      </c>
      <c r="I2649" s="20" t="s">
        <v>108</v>
      </c>
      <c r="J2649" s="20" t="s">
        <v>3157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3182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3152</v>
      </c>
      <c r="G2650" s="51" t="s">
        <v>1055</v>
      </c>
      <c r="H2650" s="51" t="s">
        <v>3153</v>
      </c>
      <c r="I2650" s="20" t="s">
        <v>2000</v>
      </c>
      <c r="J2650" s="20" t="s">
        <v>3154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3099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1999</v>
      </c>
      <c r="I2651" s="20" t="s">
        <v>2000</v>
      </c>
      <c r="J2651" s="20" t="s">
        <v>2001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3099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1706</v>
      </c>
      <c r="F2652" s="51" t="s">
        <v>1706</v>
      </c>
      <c r="G2652" s="51" t="s">
        <v>1706</v>
      </c>
      <c r="H2652" s="51" t="s">
        <v>1999</v>
      </c>
      <c r="I2652" s="20" t="s">
        <v>2000</v>
      </c>
      <c r="J2652" s="20" t="s">
        <v>2001</v>
      </c>
      <c r="K2652" s="20" t="str">
        <f>VLOOKUP(H2652,[1]媒体表!C:T,18,0)</f>
        <v>北京多彩</v>
      </c>
      <c r="L2652" s="51" t="s">
        <v>1706</v>
      </c>
      <c r="M2652" s="51"/>
      <c r="N2652" s="51" t="s">
        <v>3099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3155</v>
      </c>
      <c r="F2653" s="51" t="s">
        <v>3155</v>
      </c>
      <c r="G2653" s="51" t="s">
        <v>3155</v>
      </c>
      <c r="H2653" s="51" t="s">
        <v>3183</v>
      </c>
      <c r="I2653" s="20" t="s">
        <v>108</v>
      </c>
      <c r="J2653" s="20" t="s">
        <v>3184</v>
      </c>
      <c r="K2653" s="20" t="str">
        <f>VLOOKUP(H2653,[1]媒体表!C:T,18,0)</f>
        <v>北京多彩</v>
      </c>
      <c r="L2653" s="58" t="s">
        <v>3158</v>
      </c>
      <c r="M2653" s="51"/>
      <c r="N2653" s="51" t="s">
        <v>42</v>
      </c>
      <c r="O2653" s="59" t="s">
        <v>82</v>
      </c>
      <c r="P2653" s="58">
        <v>0</v>
      </c>
      <c r="Q2653" s="61" t="s">
        <v>3159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3166</v>
      </c>
      <c r="F2654" s="51" t="s">
        <v>3166</v>
      </c>
      <c r="G2654" s="51" t="s">
        <v>3166</v>
      </c>
      <c r="H2654" s="51" t="s">
        <v>3183</v>
      </c>
      <c r="I2654" s="20" t="s">
        <v>108</v>
      </c>
      <c r="J2654" s="20" t="s">
        <v>3184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2089</v>
      </c>
      <c r="F2655" s="51" t="s">
        <v>2090</v>
      </c>
      <c r="G2655" s="51" t="s">
        <v>2089</v>
      </c>
      <c r="H2655" s="51" t="s">
        <v>3183</v>
      </c>
      <c r="I2655" s="20" t="s">
        <v>108</v>
      </c>
      <c r="J2655" s="20" t="s">
        <v>3184</v>
      </c>
      <c r="K2655" s="20" t="str">
        <f>VLOOKUP(H2655,[1]媒体表!C:T,18,0)</f>
        <v>北京多彩</v>
      </c>
      <c r="L2655" s="58" t="s">
        <v>2089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3185</v>
      </c>
      <c r="I2656" s="20" t="s">
        <v>108</v>
      </c>
      <c r="J2656" s="20" t="s">
        <v>3186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3187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3185</v>
      </c>
      <c r="I2657" s="20" t="s">
        <v>108</v>
      </c>
      <c r="J2657" s="20" t="s">
        <v>3186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3188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1791</v>
      </c>
      <c r="F2658" s="51" t="s">
        <v>1791</v>
      </c>
      <c r="G2658" s="51" t="s">
        <v>1791</v>
      </c>
      <c r="H2658" s="51" t="s">
        <v>3189</v>
      </c>
      <c r="I2658" s="20" t="s">
        <v>108</v>
      </c>
      <c r="J2658" s="20" t="s">
        <v>3190</v>
      </c>
      <c r="K2658" s="20" t="str">
        <f>VLOOKUP(H2658,[1]媒体表!C:T,18,0)</f>
        <v>北京多彩</v>
      </c>
      <c r="L2658" s="51" t="s">
        <v>3191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3192</v>
      </c>
      <c r="I2659" s="20" t="s">
        <v>108</v>
      </c>
      <c r="J2659" s="20" t="s">
        <v>3193</v>
      </c>
      <c r="K2659" s="20" t="str">
        <f>VLOOKUP(H2659,[1]媒体表!C:T,18,0)</f>
        <v>北京多彩</v>
      </c>
      <c r="L2659" s="51" t="s">
        <v>3194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3192</v>
      </c>
      <c r="I2660" s="20" t="s">
        <v>108</v>
      </c>
      <c r="J2660" s="20" t="s">
        <v>3193</v>
      </c>
      <c r="K2660" s="20" t="str">
        <f>VLOOKUP(H2660,[1]媒体表!C:T,18,0)</f>
        <v>北京多彩</v>
      </c>
      <c r="L2660" s="51" t="s">
        <v>3195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3189</v>
      </c>
      <c r="I2661" s="20" t="s">
        <v>108</v>
      </c>
      <c r="J2661" s="20" t="s">
        <v>3190</v>
      </c>
      <c r="K2661" s="20" t="str">
        <f>VLOOKUP(H2661,[1]媒体表!C:T,18,0)</f>
        <v>北京多彩</v>
      </c>
      <c r="L2661" s="51" t="s">
        <v>3196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3189</v>
      </c>
      <c r="I2662" s="20" t="s">
        <v>108</v>
      </c>
      <c r="J2662" s="20" t="s">
        <v>3190</v>
      </c>
      <c r="K2662" s="20" t="str">
        <f>VLOOKUP(H2662,[1]媒体表!C:T,18,0)</f>
        <v>北京多彩</v>
      </c>
      <c r="L2662" s="51" t="s">
        <v>3197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3189</v>
      </c>
      <c r="I2663" s="20" t="s">
        <v>108</v>
      </c>
      <c r="J2663" s="20" t="s">
        <v>3190</v>
      </c>
      <c r="K2663" s="20" t="str">
        <f>VLOOKUP(H2663,[1]媒体表!C:T,18,0)</f>
        <v>北京多彩</v>
      </c>
      <c r="L2663" s="51" t="s">
        <v>3198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3189</v>
      </c>
      <c r="I2664" s="20" t="s">
        <v>108</v>
      </c>
      <c r="J2664" s="20" t="s">
        <v>3190</v>
      </c>
      <c r="K2664" s="20" t="str">
        <f>VLOOKUP(H2664,[1]媒体表!C:T,18,0)</f>
        <v>北京多彩</v>
      </c>
      <c r="L2664" s="51" t="s">
        <v>3199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3189</v>
      </c>
      <c r="I2665" s="20" t="s">
        <v>108</v>
      </c>
      <c r="J2665" s="20" t="s">
        <v>3190</v>
      </c>
      <c r="K2665" s="20" t="str">
        <f>VLOOKUP(H2665,[1]媒体表!C:T,18,0)</f>
        <v>北京多彩</v>
      </c>
      <c r="L2665" s="51" t="s">
        <v>3200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3201</v>
      </c>
      <c r="G2666" s="51" t="s">
        <v>656</v>
      </c>
      <c r="H2666" s="51" t="s">
        <v>3189</v>
      </c>
      <c r="I2666" s="20" t="s">
        <v>108</v>
      </c>
      <c r="J2666" s="20" t="s">
        <v>3190</v>
      </c>
      <c r="K2666" s="20" t="str">
        <f>VLOOKUP(H2666,[1]媒体表!C:T,18,0)</f>
        <v>北京多彩</v>
      </c>
      <c r="L2666" s="51" t="s">
        <v>3202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2384</v>
      </c>
      <c r="F2667" s="51" t="s">
        <v>2384</v>
      </c>
      <c r="G2667" s="51" t="s">
        <v>2384</v>
      </c>
      <c r="H2667" s="51" t="s">
        <v>3189</v>
      </c>
      <c r="I2667" s="20" t="s">
        <v>108</v>
      </c>
      <c r="J2667" s="20" t="s">
        <v>3190</v>
      </c>
      <c r="K2667" s="20" t="str">
        <f>VLOOKUP(H2667,[1]媒体表!C:T,18,0)</f>
        <v>北京多彩</v>
      </c>
      <c r="L2667" s="51" t="s">
        <v>3203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3189</v>
      </c>
      <c r="I2668" s="20" t="s">
        <v>108</v>
      </c>
      <c r="J2668" s="20" t="s">
        <v>3190</v>
      </c>
      <c r="K2668" s="20" t="str">
        <f>VLOOKUP(H2668,[1]媒体表!C:T,18,0)</f>
        <v>北京多彩</v>
      </c>
      <c r="L2668" s="51" t="s">
        <v>3204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3205</v>
      </c>
      <c r="F2669" s="51" t="s">
        <v>3205</v>
      </c>
      <c r="G2669" s="51" t="s">
        <v>3205</v>
      </c>
      <c r="H2669" s="51" t="s">
        <v>3189</v>
      </c>
      <c r="I2669" s="20" t="s">
        <v>108</v>
      </c>
      <c r="J2669" s="20" t="s">
        <v>3190</v>
      </c>
      <c r="K2669" s="20" t="str">
        <f>VLOOKUP(H2669,[1]媒体表!C:T,18,0)</f>
        <v>北京多彩</v>
      </c>
      <c r="L2669" s="51" t="s">
        <v>3206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3155</v>
      </c>
      <c r="F2670" s="51" t="s">
        <v>3155</v>
      </c>
      <c r="G2670" s="51" t="s">
        <v>3155</v>
      </c>
      <c r="H2670" s="51" t="s">
        <v>3189</v>
      </c>
      <c r="I2670" s="20" t="s">
        <v>108</v>
      </c>
      <c r="J2670" s="20" t="s">
        <v>3190</v>
      </c>
      <c r="K2670" s="20" t="str">
        <f>VLOOKUP(H2670,[1]媒体表!C:T,18,0)</f>
        <v>北京多彩</v>
      </c>
      <c r="L2670" s="51" t="s">
        <v>3207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3189</v>
      </c>
      <c r="I2671" s="20" t="s">
        <v>108</v>
      </c>
      <c r="J2671" s="20" t="s">
        <v>3190</v>
      </c>
      <c r="K2671" s="20" t="str">
        <f>VLOOKUP(H2671,[1]媒体表!C:T,18,0)</f>
        <v>北京多彩</v>
      </c>
      <c r="L2671" s="51" t="s">
        <v>3208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3189</v>
      </c>
      <c r="I2672" s="20" t="s">
        <v>108</v>
      </c>
      <c r="J2672" s="20" t="s">
        <v>3190</v>
      </c>
      <c r="K2672" s="20" t="str">
        <f>VLOOKUP(H2672,[1]媒体表!C:T,18,0)</f>
        <v>北京多彩</v>
      </c>
      <c r="L2672" s="66" t="s">
        <v>3198</v>
      </c>
      <c r="M2672" s="51"/>
      <c r="N2672" s="51" t="s">
        <v>42</v>
      </c>
      <c r="O2672" s="67" t="s">
        <v>43</v>
      </c>
      <c r="P2672" s="66">
        <v>0.02</v>
      </c>
      <c r="Q2672" s="68" t="s">
        <v>3209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2769</v>
      </c>
      <c r="F2673" s="51" t="s">
        <v>2769</v>
      </c>
      <c r="G2673" s="51" t="s">
        <v>2769</v>
      </c>
      <c r="H2673" s="51" t="s">
        <v>3189</v>
      </c>
      <c r="I2673" s="20" t="s">
        <v>108</v>
      </c>
      <c r="J2673" s="20" t="s">
        <v>3190</v>
      </c>
      <c r="K2673" s="20" t="str">
        <f>VLOOKUP(H2673,[1]媒体表!C:T,18,0)</f>
        <v>北京多彩</v>
      </c>
      <c r="L2673" s="66" t="s">
        <v>3210</v>
      </c>
      <c r="M2673" s="51"/>
      <c r="N2673" s="51" t="s">
        <v>42</v>
      </c>
      <c r="O2673" s="67" t="s">
        <v>43</v>
      </c>
      <c r="P2673" s="66">
        <v>0.02</v>
      </c>
      <c r="Q2673" s="68" t="s">
        <v>3211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2375</v>
      </c>
      <c r="F2674" s="51" t="s">
        <v>2375</v>
      </c>
      <c r="G2674" s="51" t="s">
        <v>2375</v>
      </c>
      <c r="H2674" s="51" t="s">
        <v>3189</v>
      </c>
      <c r="I2674" s="20" t="s">
        <v>108</v>
      </c>
      <c r="J2674" s="20" t="s">
        <v>3190</v>
      </c>
      <c r="K2674" s="20" t="str">
        <f>VLOOKUP(H2674,[1]媒体表!C:T,18,0)</f>
        <v>北京多彩</v>
      </c>
      <c r="L2674" s="66" t="s">
        <v>3212</v>
      </c>
      <c r="M2674" s="51"/>
      <c r="N2674" s="51" t="s">
        <v>42</v>
      </c>
      <c r="O2674" s="67" t="s">
        <v>82</v>
      </c>
      <c r="P2674" s="66">
        <v>0</v>
      </c>
      <c r="Q2674" s="68" t="s">
        <v>3213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3189</v>
      </c>
      <c r="I2675" s="20" t="s">
        <v>108</v>
      </c>
      <c r="J2675" s="20" t="s">
        <v>3190</v>
      </c>
      <c r="K2675" s="20" t="str">
        <f>VLOOKUP(H2675,[1]媒体表!C:T,18,0)</f>
        <v>北京多彩</v>
      </c>
      <c r="L2675" s="66" t="s">
        <v>3200</v>
      </c>
      <c r="M2675" s="51"/>
      <c r="N2675" s="51" t="s">
        <v>42</v>
      </c>
      <c r="O2675" s="67" t="s">
        <v>82</v>
      </c>
      <c r="P2675" s="66">
        <v>0</v>
      </c>
      <c r="Q2675" s="68" t="s">
        <v>3214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3192</v>
      </c>
      <c r="I2676" s="20" t="s">
        <v>108</v>
      </c>
      <c r="J2676" s="20" t="s">
        <v>3193</v>
      </c>
      <c r="K2676" s="20" t="str">
        <f>VLOOKUP(H2676,[1]媒体表!C:T,18,0)</f>
        <v>北京多彩</v>
      </c>
      <c r="L2676" s="66" t="s">
        <v>3195</v>
      </c>
      <c r="M2676" s="51"/>
      <c r="N2676" s="51" t="s">
        <v>59</v>
      </c>
      <c r="O2676" s="67" t="s">
        <v>43</v>
      </c>
      <c r="P2676" s="66">
        <v>0.04</v>
      </c>
      <c r="Q2676" s="68" t="s">
        <v>3215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3192</v>
      </c>
      <c r="I2677" s="20" t="s">
        <v>108</v>
      </c>
      <c r="J2677" s="20" t="s">
        <v>3193</v>
      </c>
      <c r="K2677" s="20" t="str">
        <f>VLOOKUP(H2677,[1]媒体表!C:T,18,0)</f>
        <v>北京多彩</v>
      </c>
      <c r="L2677" s="66" t="s">
        <v>3195</v>
      </c>
      <c r="M2677" s="51"/>
      <c r="N2677" s="51" t="s">
        <v>42</v>
      </c>
      <c r="O2677" s="51" t="s">
        <v>82</v>
      </c>
      <c r="P2677" s="66">
        <v>0</v>
      </c>
      <c r="Q2677" s="68" t="s">
        <v>3215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3192</v>
      </c>
      <c r="I2678" s="20" t="s">
        <v>108</v>
      </c>
      <c r="J2678" s="20" t="s">
        <v>3193</v>
      </c>
      <c r="K2678" s="20" t="str">
        <f>VLOOKUP(H2678,[1]媒体表!C:T,18,0)</f>
        <v>北京多彩</v>
      </c>
      <c r="L2678" s="66" t="s">
        <v>3195</v>
      </c>
      <c r="M2678" s="51"/>
      <c r="N2678" s="51" t="s">
        <v>333</v>
      </c>
      <c r="O2678" s="67" t="s">
        <v>43</v>
      </c>
      <c r="P2678" s="66">
        <v>0.02</v>
      </c>
      <c r="Q2678" s="68" t="s">
        <v>3215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3216</v>
      </c>
      <c r="I2679" s="20" t="s">
        <v>108</v>
      </c>
      <c r="J2679" s="20"/>
      <c r="K2679" s="20"/>
      <c r="L2679" s="66" t="s">
        <v>3217</v>
      </c>
      <c r="M2679" s="51"/>
      <c r="N2679" s="51" t="s">
        <v>42</v>
      </c>
      <c r="O2679" s="67" t="s">
        <v>82</v>
      </c>
      <c r="P2679" s="66">
        <v>0</v>
      </c>
      <c r="Q2679" s="68" t="s">
        <v>3218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2488</v>
      </c>
      <c r="F2680" s="51" t="s">
        <v>2488</v>
      </c>
      <c r="G2680" s="51" t="s">
        <v>2488</v>
      </c>
      <c r="H2680" s="51" t="s">
        <v>3189</v>
      </c>
      <c r="I2680" s="20" t="s">
        <v>108</v>
      </c>
      <c r="J2680" s="20" t="s">
        <v>3190</v>
      </c>
      <c r="K2680" s="20" t="str">
        <f>VLOOKUP(H2680,[1]媒体表!C:T,18,0)</f>
        <v>北京多彩</v>
      </c>
      <c r="L2680" s="66" t="s">
        <v>3219</v>
      </c>
      <c r="M2680" s="51"/>
      <c r="N2680" s="51" t="s">
        <v>42</v>
      </c>
      <c r="O2680" s="67" t="s">
        <v>43</v>
      </c>
      <c r="P2680" s="66">
        <v>0.02</v>
      </c>
      <c r="Q2680" s="68" t="s">
        <v>3220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3192</v>
      </c>
      <c r="I2681" s="20" t="s">
        <v>108</v>
      </c>
      <c r="J2681" s="20" t="s">
        <v>3193</v>
      </c>
      <c r="K2681" s="20" t="str">
        <f>VLOOKUP(H2681,[1]媒体表!C:T,18,0)</f>
        <v>北京多彩</v>
      </c>
      <c r="L2681" s="66" t="s">
        <v>3194</v>
      </c>
      <c r="M2681" s="51"/>
      <c r="N2681" s="51" t="s">
        <v>59</v>
      </c>
      <c r="O2681" s="67" t="s">
        <v>82</v>
      </c>
      <c r="P2681" s="66">
        <v>0</v>
      </c>
      <c r="Q2681" s="68" t="s">
        <v>3221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3189</v>
      </c>
      <c r="I2682" s="20" t="s">
        <v>108</v>
      </c>
      <c r="J2682" s="20" t="s">
        <v>3190</v>
      </c>
      <c r="K2682" s="20" t="str">
        <f>VLOOKUP(H2682,[1]媒体表!C:T,18,0)</f>
        <v>北京多彩</v>
      </c>
      <c r="L2682" s="66" t="s">
        <v>3199</v>
      </c>
      <c r="M2682" s="51"/>
      <c r="N2682" s="51" t="s">
        <v>42</v>
      </c>
      <c r="O2682" s="67" t="s">
        <v>82</v>
      </c>
      <c r="P2682" s="66">
        <v>0</v>
      </c>
      <c r="Q2682" s="68" t="s">
        <v>3222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2375</v>
      </c>
      <c r="F2683" s="51" t="s">
        <v>2375</v>
      </c>
      <c r="G2683" s="51" t="s">
        <v>2375</v>
      </c>
      <c r="H2683" s="51" t="s">
        <v>3189</v>
      </c>
      <c r="I2683" s="20" t="s">
        <v>108</v>
      </c>
      <c r="J2683" s="20" t="s">
        <v>3190</v>
      </c>
      <c r="K2683" s="20" t="str">
        <f>VLOOKUP(H2683,[1]媒体表!C:T,18,0)</f>
        <v>北京多彩</v>
      </c>
      <c r="L2683" s="66" t="s">
        <v>3212</v>
      </c>
      <c r="M2683" s="51"/>
      <c r="N2683" s="51" t="s">
        <v>42</v>
      </c>
      <c r="O2683" s="67" t="s">
        <v>82</v>
      </c>
      <c r="P2683" s="66">
        <v>0</v>
      </c>
      <c r="Q2683" s="68" t="s">
        <v>3213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3223</v>
      </c>
      <c r="I2684" s="20" t="s">
        <v>108</v>
      </c>
      <c r="J2684" s="20"/>
      <c r="K2684" s="20"/>
      <c r="L2684" s="66" t="s">
        <v>3224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3223</v>
      </c>
      <c r="I2685" s="20" t="s">
        <v>108</v>
      </c>
      <c r="J2685" s="20"/>
      <c r="K2685" s="20"/>
      <c r="L2685" s="66" t="s">
        <v>3224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3223</v>
      </c>
      <c r="I2686" s="20" t="s">
        <v>108</v>
      </c>
      <c r="J2686" s="20"/>
      <c r="K2686" s="20"/>
      <c r="L2686" s="66" t="s">
        <v>3225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3223</v>
      </c>
      <c r="I2687" s="20" t="s">
        <v>108</v>
      </c>
      <c r="J2687" s="20"/>
      <c r="K2687" s="20"/>
      <c r="L2687" s="66" t="s">
        <v>3226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3223</v>
      </c>
      <c r="I2688" s="20" t="s">
        <v>108</v>
      </c>
      <c r="J2688" s="20"/>
      <c r="K2688" s="20"/>
      <c r="L2688" s="66" t="s">
        <v>3227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3223</v>
      </c>
      <c r="I2689" s="20" t="s">
        <v>108</v>
      </c>
      <c r="J2689" s="20"/>
      <c r="K2689" s="20"/>
      <c r="L2689" s="66" t="s">
        <v>3228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2375</v>
      </c>
      <c r="F2690" s="51" t="s">
        <v>2375</v>
      </c>
      <c r="G2690" s="51" t="s">
        <v>2375</v>
      </c>
      <c r="H2690" s="51" t="s">
        <v>3189</v>
      </c>
      <c r="I2690" s="20" t="s">
        <v>108</v>
      </c>
      <c r="J2690" s="20" t="s">
        <v>3190</v>
      </c>
      <c r="K2690" s="20" t="str">
        <f>VLOOKUP(H2690,[1]媒体表!C:T,18,0)</f>
        <v>北京多彩</v>
      </c>
      <c r="L2690" s="66" t="s">
        <v>3212</v>
      </c>
      <c r="M2690" s="51"/>
      <c r="N2690" s="51" t="s">
        <v>42</v>
      </c>
      <c r="O2690" s="67" t="s">
        <v>82</v>
      </c>
      <c r="P2690" s="66">
        <v>0</v>
      </c>
      <c r="Q2690" s="68" t="s">
        <v>3213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3075</v>
      </c>
      <c r="F2691" s="51" t="s">
        <v>3075</v>
      </c>
      <c r="G2691" s="51" t="s">
        <v>3075</v>
      </c>
      <c r="H2691" s="51" t="s">
        <v>3229</v>
      </c>
      <c r="I2691" s="20" t="s">
        <v>108</v>
      </c>
      <c r="J2691" s="20"/>
      <c r="K2691" s="20"/>
      <c r="L2691" s="66" t="s">
        <v>3230</v>
      </c>
      <c r="M2691" s="51"/>
      <c r="N2691" s="51" t="s">
        <v>42</v>
      </c>
      <c r="O2691" s="67" t="s">
        <v>82</v>
      </c>
      <c r="P2691" s="66">
        <v>0</v>
      </c>
      <c r="Q2691" s="68" t="s">
        <v>3231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3223</v>
      </c>
      <c r="I2692" s="20" t="s">
        <v>108</v>
      </c>
      <c r="J2692" s="20"/>
      <c r="K2692" s="20"/>
      <c r="L2692" s="66" t="s">
        <v>3232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3233</v>
      </c>
      <c r="F2693" s="51" t="s">
        <v>3233</v>
      </c>
      <c r="G2693" s="51" t="s">
        <v>3233</v>
      </c>
      <c r="H2693" s="51" t="s">
        <v>3223</v>
      </c>
      <c r="I2693" s="20" t="s">
        <v>108</v>
      </c>
      <c r="J2693" s="20"/>
      <c r="K2693" s="20"/>
      <c r="L2693" s="66" t="s">
        <v>3234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3233</v>
      </c>
      <c r="F2694" s="51" t="s">
        <v>3233</v>
      </c>
      <c r="G2694" s="51" t="s">
        <v>3233</v>
      </c>
      <c r="H2694" s="51" t="s">
        <v>3192</v>
      </c>
      <c r="I2694" s="20" t="s">
        <v>108</v>
      </c>
      <c r="J2694" s="20" t="s">
        <v>3193</v>
      </c>
      <c r="K2694" s="20" t="str">
        <f>VLOOKUP(H2694,[1]媒体表!C:T,18,0)</f>
        <v>北京多彩</v>
      </c>
      <c r="L2694" s="66" t="s">
        <v>3235</v>
      </c>
      <c r="M2694" s="51"/>
      <c r="N2694" s="51" t="s">
        <v>42</v>
      </c>
      <c r="O2694" s="67" t="s">
        <v>43</v>
      </c>
      <c r="P2694" s="66">
        <v>0.04</v>
      </c>
      <c r="Q2694" s="68" t="s">
        <v>3236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3233</v>
      </c>
      <c r="F2695" s="51" t="s">
        <v>3233</v>
      </c>
      <c r="G2695" s="51" t="s">
        <v>3233</v>
      </c>
      <c r="H2695" s="51" t="s">
        <v>3189</v>
      </c>
      <c r="I2695" s="20" t="s">
        <v>108</v>
      </c>
      <c r="J2695" s="20" t="s">
        <v>3190</v>
      </c>
      <c r="K2695" s="20" t="str">
        <f>VLOOKUP(H2695,[1]媒体表!C:T,18,0)</f>
        <v>北京多彩</v>
      </c>
      <c r="L2695" s="66" t="s">
        <v>3237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3233</v>
      </c>
      <c r="F2696" s="51" t="s">
        <v>3233</v>
      </c>
      <c r="G2696" s="51" t="s">
        <v>3233</v>
      </c>
      <c r="H2696" s="51" t="s">
        <v>3189</v>
      </c>
      <c r="I2696" s="20" t="s">
        <v>108</v>
      </c>
      <c r="J2696" s="20" t="s">
        <v>3190</v>
      </c>
      <c r="K2696" s="20" t="str">
        <f>VLOOKUP(H2696,[1]媒体表!C:T,18,0)</f>
        <v>北京多彩</v>
      </c>
      <c r="L2696" s="66" t="s">
        <v>3238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3233</v>
      </c>
      <c r="F2697" s="51" t="s">
        <v>3233</v>
      </c>
      <c r="G2697" s="51" t="s">
        <v>3233</v>
      </c>
      <c r="H2697" s="51" t="s">
        <v>3189</v>
      </c>
      <c r="I2697" s="20" t="s">
        <v>108</v>
      </c>
      <c r="J2697" s="20" t="s">
        <v>3190</v>
      </c>
      <c r="K2697" s="20" t="str">
        <f>VLOOKUP(H2697,[1]媒体表!C:T,18,0)</f>
        <v>北京多彩</v>
      </c>
      <c r="L2697" s="66" t="s">
        <v>3239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3233</v>
      </c>
      <c r="F2698" s="51" t="s">
        <v>3233</v>
      </c>
      <c r="G2698" s="51" t="s">
        <v>3233</v>
      </c>
      <c r="H2698" s="51" t="s">
        <v>3189</v>
      </c>
      <c r="I2698" s="20" t="s">
        <v>108</v>
      </c>
      <c r="J2698" s="20" t="s">
        <v>3190</v>
      </c>
      <c r="K2698" s="20" t="str">
        <f>VLOOKUP(H2698,[1]媒体表!C:T,18,0)</f>
        <v>北京多彩</v>
      </c>
      <c r="L2698" s="66" t="s">
        <v>3239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3189</v>
      </c>
      <c r="I2699" s="20" t="s">
        <v>108</v>
      </c>
      <c r="J2699" s="20" t="s">
        <v>3190</v>
      </c>
      <c r="K2699" s="20" t="str">
        <f>VLOOKUP(H2699,[1]媒体表!C:T,18,0)</f>
        <v>北京多彩</v>
      </c>
      <c r="L2699" s="66" t="s">
        <v>3240</v>
      </c>
      <c r="M2699" s="51"/>
      <c r="N2699" s="51" t="s">
        <v>42</v>
      </c>
      <c r="O2699" s="67" t="s">
        <v>82</v>
      </c>
      <c r="P2699" s="66">
        <v>0</v>
      </c>
      <c r="Q2699" s="68" t="s">
        <v>3241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1791</v>
      </c>
      <c r="F2700" s="51" t="s">
        <v>1791</v>
      </c>
      <c r="G2700" s="51" t="s">
        <v>1791</v>
      </c>
      <c r="H2700" s="51" t="s">
        <v>3189</v>
      </c>
      <c r="I2700" s="20" t="s">
        <v>108</v>
      </c>
      <c r="J2700" s="20" t="s">
        <v>3190</v>
      </c>
      <c r="K2700" s="20" t="str">
        <f>VLOOKUP(H2700,[1]媒体表!C:T,18,0)</f>
        <v>北京多彩</v>
      </c>
      <c r="L2700" s="66" t="s">
        <v>3242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3189</v>
      </c>
      <c r="I2701" s="20" t="s">
        <v>108</v>
      </c>
      <c r="J2701" s="20" t="s">
        <v>3190</v>
      </c>
      <c r="K2701" s="20" t="str">
        <f>VLOOKUP(H2701,[1]媒体表!C:T,18,0)</f>
        <v>北京多彩</v>
      </c>
      <c r="L2701" s="66" t="s">
        <v>3243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3244</v>
      </c>
      <c r="F2702" s="51" t="s">
        <v>3244</v>
      </c>
      <c r="G2702" s="51" t="s">
        <v>3244</v>
      </c>
      <c r="H2702" s="51" t="s">
        <v>3189</v>
      </c>
      <c r="I2702" s="20" t="s">
        <v>108</v>
      </c>
      <c r="J2702" s="20" t="s">
        <v>3190</v>
      </c>
      <c r="K2702" s="20" t="str">
        <f>VLOOKUP(H2702,[1]媒体表!C:T,18,0)</f>
        <v>北京多彩</v>
      </c>
      <c r="L2702" s="66" t="s">
        <v>3245</v>
      </c>
      <c r="M2702" s="51"/>
      <c r="N2702" s="51" t="s">
        <v>42</v>
      </c>
      <c r="O2702" s="67" t="s">
        <v>82</v>
      </c>
      <c r="P2702" s="66">
        <v>0</v>
      </c>
      <c r="Q2702" s="68" t="s">
        <v>3246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3247</v>
      </c>
      <c r="M2703" s="51"/>
      <c r="N2703" s="51" t="s">
        <v>3099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3099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3248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2325</v>
      </c>
      <c r="I2705" s="20" t="s">
        <v>108</v>
      </c>
      <c r="J2705" s="20" t="s">
        <v>3249</v>
      </c>
      <c r="K2705" s="20" t="str">
        <f>VLOOKUP(H2705,[1]媒体表!C:T,18,0)</f>
        <v>北京多彩</v>
      </c>
      <c r="L2705" s="51" t="s">
        <v>3250</v>
      </c>
      <c r="M2705" s="51"/>
      <c r="N2705" s="51" t="s">
        <v>3251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3248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3252</v>
      </c>
      <c r="F2706" s="51" t="s">
        <v>3252</v>
      </c>
      <c r="G2706" s="51" t="s">
        <v>3252</v>
      </c>
      <c r="H2706" s="51" t="s">
        <v>3253</v>
      </c>
      <c r="I2706" s="20" t="s">
        <v>108</v>
      </c>
      <c r="J2706" s="20" t="s">
        <v>3254</v>
      </c>
      <c r="K2706" s="20" t="str">
        <f>VLOOKUP(H2706,[1]媒体表!C:T,18,0)</f>
        <v>北京多彩</v>
      </c>
      <c r="L2706" s="51" t="s">
        <v>3252</v>
      </c>
      <c r="M2706" s="51"/>
      <c r="N2706" s="51" t="s">
        <v>3088</v>
      </c>
      <c r="O2706" s="51" t="s">
        <v>82</v>
      </c>
      <c r="P2706" s="58">
        <v>0</v>
      </c>
      <c r="Q2706" s="53"/>
      <c r="R2706" s="51" t="s">
        <v>3255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3252</v>
      </c>
      <c r="F2707" s="51" t="s">
        <v>3252</v>
      </c>
      <c r="G2707" s="51" t="s">
        <v>3252</v>
      </c>
      <c r="H2707" s="51" t="s">
        <v>3256</v>
      </c>
      <c r="I2707" s="20" t="s">
        <v>108</v>
      </c>
      <c r="J2707" s="20" t="s">
        <v>3257</v>
      </c>
      <c r="K2707" s="20" t="str">
        <f>VLOOKUP(H2707,[1]媒体表!C:T,18,0)</f>
        <v>北京多彩</v>
      </c>
      <c r="L2707" s="51" t="s">
        <v>3252</v>
      </c>
      <c r="M2707" s="51"/>
      <c r="N2707" s="51" t="s">
        <v>3088</v>
      </c>
      <c r="O2707" s="51" t="s">
        <v>82</v>
      </c>
      <c r="P2707" s="58">
        <v>0</v>
      </c>
      <c r="Q2707" s="53"/>
      <c r="R2707" s="51" t="s">
        <v>3255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3252</v>
      </c>
      <c r="F2708" s="51" t="s">
        <v>3252</v>
      </c>
      <c r="G2708" s="51" t="s">
        <v>3252</v>
      </c>
      <c r="H2708" s="51" t="s">
        <v>3258</v>
      </c>
      <c r="I2708" s="20" t="s">
        <v>108</v>
      </c>
      <c r="J2708" s="20" t="s">
        <v>3259</v>
      </c>
      <c r="K2708" s="20" t="str">
        <f>VLOOKUP(H2708,[1]媒体表!C:T,18,0)</f>
        <v>北京多彩</v>
      </c>
      <c r="L2708" s="51" t="s">
        <v>3252</v>
      </c>
      <c r="M2708" s="51"/>
      <c r="N2708" s="51" t="s">
        <v>3088</v>
      </c>
      <c r="O2708" s="51" t="s">
        <v>82</v>
      </c>
      <c r="P2708" s="58">
        <v>0</v>
      </c>
      <c r="Q2708" s="53"/>
      <c r="R2708" s="51" t="s">
        <v>3255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3252</v>
      </c>
      <c r="F2709" s="51" t="s">
        <v>3252</v>
      </c>
      <c r="G2709" s="51" t="s">
        <v>3252</v>
      </c>
      <c r="H2709" s="51" t="s">
        <v>3260</v>
      </c>
      <c r="I2709" s="20" t="s">
        <v>108</v>
      </c>
      <c r="J2709" s="20" t="s">
        <v>3261</v>
      </c>
      <c r="K2709" s="20" t="str">
        <f>VLOOKUP(H2709,[1]媒体表!C:T,18,0)</f>
        <v>北京多彩</v>
      </c>
      <c r="L2709" s="51" t="s">
        <v>3252</v>
      </c>
      <c r="M2709" s="51"/>
      <c r="N2709" s="51" t="s">
        <v>3088</v>
      </c>
      <c r="O2709" s="51" t="s">
        <v>82</v>
      </c>
      <c r="P2709" s="58">
        <v>0</v>
      </c>
      <c r="Q2709" s="53"/>
      <c r="R2709" s="51" t="s">
        <v>3255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3252</v>
      </c>
      <c r="F2710" s="51" t="s">
        <v>3252</v>
      </c>
      <c r="G2710" s="51" t="s">
        <v>3252</v>
      </c>
      <c r="H2710" s="51" t="s">
        <v>3262</v>
      </c>
      <c r="I2710" s="20" t="s">
        <v>108</v>
      </c>
      <c r="J2710" s="20" t="s">
        <v>3263</v>
      </c>
      <c r="K2710" s="20" t="str">
        <f>VLOOKUP(H2710,[1]媒体表!C:T,18,0)</f>
        <v>北京多彩</v>
      </c>
      <c r="L2710" s="51" t="s">
        <v>3252</v>
      </c>
      <c r="M2710" s="51"/>
      <c r="N2710" s="51" t="s">
        <v>3088</v>
      </c>
      <c r="O2710" s="51" t="s">
        <v>82</v>
      </c>
      <c r="P2710" s="58">
        <v>0</v>
      </c>
      <c r="Q2710" s="53"/>
      <c r="R2710" s="51" t="s">
        <v>3255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3252</v>
      </c>
      <c r="F2711" s="51" t="s">
        <v>3252</v>
      </c>
      <c r="G2711" s="51" t="s">
        <v>3252</v>
      </c>
      <c r="H2711" s="51" t="s">
        <v>72</v>
      </c>
      <c r="I2711" s="20" t="s">
        <v>108</v>
      </c>
      <c r="J2711" s="20" t="s">
        <v>3264</v>
      </c>
      <c r="K2711" s="20" t="str">
        <f>VLOOKUP(H2711,[1]媒体表!C:T,18,0)</f>
        <v>北京多彩</v>
      </c>
      <c r="L2711" s="51" t="s">
        <v>3252</v>
      </c>
      <c r="M2711" s="51"/>
      <c r="N2711" s="51" t="s">
        <v>3088</v>
      </c>
      <c r="O2711" s="51" t="s">
        <v>82</v>
      </c>
      <c r="P2711" s="58">
        <v>0</v>
      </c>
      <c r="Q2711" s="53"/>
      <c r="R2711" s="51" t="s">
        <v>3255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3099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3099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3265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3099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3099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3099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3266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3099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3266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2025</v>
      </c>
      <c r="F2718" s="51" t="s">
        <v>2025</v>
      </c>
      <c r="G2718" s="51" t="s">
        <v>2025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2025</v>
      </c>
      <c r="M2718" s="51"/>
      <c r="N2718" s="51" t="s">
        <v>3099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3266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3252</v>
      </c>
      <c r="F2719" s="51" t="s">
        <v>3252</v>
      </c>
      <c r="G2719" s="51" t="s">
        <v>3252</v>
      </c>
      <c r="H2719" s="51" t="s">
        <v>3267</v>
      </c>
      <c r="I2719" s="20" t="s">
        <v>108</v>
      </c>
      <c r="J2719" s="20" t="s">
        <v>3268</v>
      </c>
      <c r="K2719" s="20" t="str">
        <f>VLOOKUP(H2719,[1]媒体表!C:T,18,0)</f>
        <v>北京多彩</v>
      </c>
      <c r="L2719" s="51" t="s">
        <v>3252</v>
      </c>
      <c r="M2719" s="51"/>
      <c r="N2719" s="51" t="s">
        <v>3088</v>
      </c>
      <c r="O2719" s="51" t="s">
        <v>82</v>
      </c>
      <c r="P2719" s="58">
        <v>0</v>
      </c>
      <c r="Q2719" s="53"/>
      <c r="R2719" s="51" t="s">
        <v>3255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3266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1737</v>
      </c>
      <c r="F2720" s="51" t="s">
        <v>1738</v>
      </c>
      <c r="G2720" s="51" t="s">
        <v>1737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1737</v>
      </c>
      <c r="M2720" s="51"/>
      <c r="N2720" s="51" t="s">
        <v>3099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1796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3099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3269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3270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3266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3153</v>
      </c>
      <c r="I2723" s="20" t="s">
        <v>2000</v>
      </c>
      <c r="J2723" s="20" t="s">
        <v>3154</v>
      </c>
      <c r="K2723" s="20" t="str">
        <f>VLOOKUP(H2723,[1]媒体表!C:T,18,0)</f>
        <v>北京多彩</v>
      </c>
      <c r="L2723" s="51" t="s">
        <v>2870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3153</v>
      </c>
      <c r="I2724" s="20" t="s">
        <v>2000</v>
      </c>
      <c r="J2724" s="20" t="s">
        <v>3154</v>
      </c>
      <c r="K2724" s="20" t="str">
        <f>VLOOKUP(H2724,[1]媒体表!C:T,18,0)</f>
        <v>北京多彩</v>
      </c>
      <c r="L2724" s="51" t="s">
        <v>2870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3153</v>
      </c>
      <c r="I2725" s="20" t="s">
        <v>2000</v>
      </c>
      <c r="J2725" s="20" t="s">
        <v>3154</v>
      </c>
      <c r="K2725" s="20" t="str">
        <f>VLOOKUP(H2725,[1]媒体表!C:T,18,0)</f>
        <v>北京多彩</v>
      </c>
      <c r="L2725" s="66" t="s">
        <v>3200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3271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3150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3271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3150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3271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3150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3271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3150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3271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3150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3271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3150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3271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3150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3271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3150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3271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3150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3271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3150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3271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3150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3271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3150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3271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3150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3271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3150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3271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3150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3271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3150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3271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3150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3271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3150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3271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3150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3271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3150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3271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3150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3271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3150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3271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3150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3271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3150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2427</v>
      </c>
      <c r="G2750" s="70" t="s">
        <v>997</v>
      </c>
      <c r="H2750" s="70" t="s">
        <v>3271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3150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2427</v>
      </c>
      <c r="G2751" s="70" t="s">
        <v>997</v>
      </c>
      <c r="H2751" s="70" t="s">
        <v>3271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3150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2427</v>
      </c>
      <c r="G2752" s="70" t="s">
        <v>997</v>
      </c>
      <c r="H2752" s="70" t="s">
        <v>3271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3150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3271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3150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3271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3150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3271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3150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3271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3150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3271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3150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3271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3150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3271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3150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3271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3150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3271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3150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3271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3150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3271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3150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3271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3150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3271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3150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3271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3150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3271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3150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3271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3150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2860</v>
      </c>
      <c r="F2769" s="62" t="s">
        <v>3272</v>
      </c>
      <c r="G2769" s="70" t="s">
        <v>2860</v>
      </c>
      <c r="H2769" s="62" t="s">
        <v>3273</v>
      </c>
      <c r="I2769" s="20" t="s">
        <v>108</v>
      </c>
      <c r="J2769" s="20" t="s">
        <v>507</v>
      </c>
      <c r="K2769" s="20" t="s">
        <v>34</v>
      </c>
      <c r="L2769" s="62" t="s">
        <v>2860</v>
      </c>
      <c r="M2769" s="62"/>
      <c r="N2769" s="62" t="s">
        <v>3092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3150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1751</v>
      </c>
      <c r="F2770" s="62" t="s">
        <v>3274</v>
      </c>
      <c r="G2770" s="62" t="s">
        <v>1751</v>
      </c>
      <c r="H2770" s="62" t="s">
        <v>3273</v>
      </c>
      <c r="I2770" s="20" t="s">
        <v>108</v>
      </c>
      <c r="J2770" s="20" t="s">
        <v>507</v>
      </c>
      <c r="K2770" s="20" t="s">
        <v>34</v>
      </c>
      <c r="L2770" s="62" t="s">
        <v>1751</v>
      </c>
      <c r="M2770" s="62"/>
      <c r="N2770" s="62" t="s">
        <v>3092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3150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1751</v>
      </c>
      <c r="F2771" s="62" t="s">
        <v>3275</v>
      </c>
      <c r="G2771" s="62" t="s">
        <v>1751</v>
      </c>
      <c r="H2771" s="62" t="s">
        <v>3273</v>
      </c>
      <c r="I2771" s="20" t="s">
        <v>108</v>
      </c>
      <c r="J2771" s="20" t="s">
        <v>507</v>
      </c>
      <c r="K2771" s="20" t="s">
        <v>34</v>
      </c>
      <c r="L2771" s="62" t="s">
        <v>1751</v>
      </c>
      <c r="M2771" s="62"/>
      <c r="N2771" s="62" t="s">
        <v>3092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3150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2860</v>
      </c>
      <c r="F2772" s="62" t="s">
        <v>3276</v>
      </c>
      <c r="G2772" s="62" t="s">
        <v>2860</v>
      </c>
      <c r="H2772" s="62" t="s">
        <v>3273</v>
      </c>
      <c r="I2772" s="20" t="s">
        <v>108</v>
      </c>
      <c r="J2772" s="20" t="s">
        <v>507</v>
      </c>
      <c r="K2772" s="20" t="s">
        <v>34</v>
      </c>
      <c r="L2772" s="62" t="s">
        <v>2860</v>
      </c>
      <c r="M2772" s="62"/>
      <c r="N2772" s="62" t="s">
        <v>3092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3150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3106</v>
      </c>
      <c r="F2773" s="62" t="s">
        <v>3277</v>
      </c>
      <c r="G2773" s="62" t="s">
        <v>3106</v>
      </c>
      <c r="H2773" s="62" t="s">
        <v>3273</v>
      </c>
      <c r="I2773" s="20" t="s">
        <v>108</v>
      </c>
      <c r="J2773" s="20" t="s">
        <v>507</v>
      </c>
      <c r="K2773" s="20" t="s">
        <v>34</v>
      </c>
      <c r="L2773" s="62" t="s">
        <v>3106</v>
      </c>
      <c r="M2773" s="62"/>
      <c r="N2773" s="62" t="s">
        <v>59</v>
      </c>
      <c r="O2773" s="62" t="s">
        <v>82</v>
      </c>
      <c r="P2773" s="63">
        <v>0</v>
      </c>
      <c r="Q2773" s="64" t="s">
        <v>3108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3150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3271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3270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3266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3148</v>
      </c>
      <c r="I2775" s="20" t="s">
        <v>108</v>
      </c>
      <c r="J2775" s="20" t="s">
        <v>3149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3150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3148</v>
      </c>
      <c r="I2776" s="20" t="s">
        <v>108</v>
      </c>
      <c r="J2776" s="20" t="s">
        <v>3149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3150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3148</v>
      </c>
      <c r="I2777" s="20" t="s">
        <v>108</v>
      </c>
      <c r="J2777" s="20" t="s">
        <v>3149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3150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1618</v>
      </c>
      <c r="F2778" s="62" t="s">
        <v>1618</v>
      </c>
      <c r="G2778" s="62" t="s">
        <v>1618</v>
      </c>
      <c r="H2778" s="62" t="s">
        <v>3148</v>
      </c>
      <c r="I2778" s="20" t="s">
        <v>108</v>
      </c>
      <c r="J2778" s="20" t="s">
        <v>3149</v>
      </c>
      <c r="K2778" s="20" t="str">
        <f>VLOOKUP(H2778,[1]媒体表!C:T,18,0)</f>
        <v>北京多彩</v>
      </c>
      <c r="L2778" s="70" t="s">
        <v>2957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3150</v>
      </c>
      <c r="AF2778" s="84" t="s">
        <v>44</v>
      </c>
      <c r="AG2778" s="63" t="s">
        <v>3278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3148</v>
      </c>
      <c r="I2779" s="20" t="s">
        <v>108</v>
      </c>
      <c r="J2779" s="20" t="s">
        <v>3149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3150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1999</v>
      </c>
      <c r="I2780" s="20" t="s">
        <v>2000</v>
      </c>
      <c r="J2780" s="20" t="s">
        <v>2001</v>
      </c>
      <c r="K2780" s="20" t="str">
        <f>VLOOKUP(H2780,[1]媒体表!C:T,18,0)</f>
        <v>北京多彩</v>
      </c>
      <c r="L2780" s="20" t="s">
        <v>1794</v>
      </c>
      <c r="M2780" s="47"/>
      <c r="N2780" s="20" t="s">
        <v>59</v>
      </c>
      <c r="O2780" s="20" t="s">
        <v>43</v>
      </c>
      <c r="P2780" s="47">
        <v>0.04</v>
      </c>
      <c r="Q2780" s="48" t="s">
        <v>2459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3279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1522</v>
      </c>
      <c r="F2781" s="51" t="s">
        <v>1522</v>
      </c>
      <c r="G2781" s="51" t="s">
        <v>1541</v>
      </c>
      <c r="H2781" s="51" t="s">
        <v>2844</v>
      </c>
      <c r="I2781" s="20" t="s">
        <v>2845</v>
      </c>
      <c r="J2781" s="20" t="s">
        <v>2846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2844</v>
      </c>
      <c r="I2782" s="20" t="s">
        <v>2845</v>
      </c>
      <c r="J2782" s="20" t="s">
        <v>2846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2933</v>
      </c>
      <c r="F2783" s="51" t="s">
        <v>2933</v>
      </c>
      <c r="G2783" s="51" t="s">
        <v>2933</v>
      </c>
      <c r="H2783" s="51" t="s">
        <v>2844</v>
      </c>
      <c r="I2783" s="20" t="s">
        <v>2845</v>
      </c>
      <c r="J2783" s="20" t="s">
        <v>2846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3318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2844</v>
      </c>
      <c r="I2784" s="20" t="s">
        <v>2845</v>
      </c>
      <c r="J2784" s="20" t="s">
        <v>2846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2844</v>
      </c>
      <c r="I2785" s="20" t="s">
        <v>2845</v>
      </c>
      <c r="J2785" s="20" t="s">
        <v>2846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3318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2844</v>
      </c>
      <c r="I2786" s="20" t="s">
        <v>2845</v>
      </c>
      <c r="J2786" s="20" t="s">
        <v>2846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3319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2844</v>
      </c>
      <c r="I2787" s="20" t="s">
        <v>2845</v>
      </c>
      <c r="J2787" s="20" t="s">
        <v>2846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2844</v>
      </c>
      <c r="I2788" s="20" t="s">
        <v>2845</v>
      </c>
      <c r="J2788" s="20" t="s">
        <v>2846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3318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2844</v>
      </c>
      <c r="I2789" s="20" t="s">
        <v>2845</v>
      </c>
      <c r="J2789" s="20" t="s">
        <v>2846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16668.02602739806</v>
      </c>
      <c r="T2789" s="85">
        <v>0</v>
      </c>
      <c r="U2789" s="85">
        <v>16668.02602739806</v>
      </c>
      <c r="V2789" s="45">
        <f t="shared" si="309"/>
        <v>0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2935</v>
      </c>
      <c r="F2790" s="51" t="s">
        <v>2935</v>
      </c>
      <c r="G2790" s="51" t="s">
        <v>2935</v>
      </c>
      <c r="H2790" s="51" t="s">
        <v>2844</v>
      </c>
      <c r="I2790" s="20" t="s">
        <v>2845</v>
      </c>
      <c r="J2790" s="20" t="s">
        <v>2846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2894</v>
      </c>
      <c r="F2791" s="51" t="s">
        <v>2894</v>
      </c>
      <c r="G2791" s="51" t="s">
        <v>2894</v>
      </c>
      <c r="H2791" s="51" t="s">
        <v>2844</v>
      </c>
      <c r="I2791" s="20" t="s">
        <v>2845</v>
      </c>
      <c r="J2791" s="20" t="s">
        <v>2846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2928</v>
      </c>
      <c r="F2792" s="51" t="s">
        <v>2928</v>
      </c>
      <c r="G2792" s="51" t="s">
        <v>2928</v>
      </c>
      <c r="H2792" s="51" t="s">
        <v>2844</v>
      </c>
      <c r="I2792" s="20" t="s">
        <v>2845</v>
      </c>
      <c r="J2792" s="20" t="s">
        <v>2846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3318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2928</v>
      </c>
      <c r="F2793" s="51" t="s">
        <v>2928</v>
      </c>
      <c r="G2793" s="51" t="s">
        <v>2928</v>
      </c>
      <c r="H2793" s="51" t="s">
        <v>2844</v>
      </c>
      <c r="I2793" s="20" t="s">
        <v>2845</v>
      </c>
      <c r="J2793" s="20" t="s">
        <v>2846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2929</v>
      </c>
      <c r="F2794" s="51" t="s">
        <v>2929</v>
      </c>
      <c r="G2794" s="51" t="s">
        <v>2929</v>
      </c>
      <c r="H2794" s="51" t="s">
        <v>2844</v>
      </c>
      <c r="I2794" s="20" t="s">
        <v>2845</v>
      </c>
      <c r="J2794" s="20" t="s">
        <v>2846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3318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2844</v>
      </c>
      <c r="I2795" s="20" t="s">
        <v>2845</v>
      </c>
      <c r="J2795" s="20" t="s">
        <v>2846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3320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1609</v>
      </c>
      <c r="F2796" s="51" t="s">
        <v>1609</v>
      </c>
      <c r="G2796" s="51" t="s">
        <v>1609</v>
      </c>
      <c r="H2796" s="51" t="s">
        <v>2844</v>
      </c>
      <c r="I2796" s="20" t="s">
        <v>2845</v>
      </c>
      <c r="J2796" s="20" t="s">
        <v>2846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3321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3322</v>
      </c>
      <c r="F2797" s="87" t="s">
        <v>3323</v>
      </c>
      <c r="G2797" s="51" t="s">
        <v>3322</v>
      </c>
      <c r="H2797" s="51" t="s">
        <v>2844</v>
      </c>
      <c r="I2797" s="20" t="s">
        <v>2845</v>
      </c>
      <c r="J2797" s="20" t="s">
        <v>2846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3324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3280</v>
      </c>
      <c r="D1" s="1" t="s">
        <v>6</v>
      </c>
      <c r="E1" s="1" t="s">
        <v>3281</v>
      </c>
      <c r="F1" s="1" t="s">
        <v>13</v>
      </c>
      <c r="G1" s="2" t="s">
        <v>26</v>
      </c>
      <c r="H1" s="2" t="s">
        <v>3282</v>
      </c>
      <c r="I1" s="7" t="s">
        <v>3283</v>
      </c>
      <c r="J1" s="2" t="s">
        <v>3284</v>
      </c>
      <c r="K1" s="2" t="s">
        <v>3285</v>
      </c>
      <c r="L1" s="2" t="s">
        <v>3286</v>
      </c>
      <c r="M1" s="8" t="s">
        <v>14</v>
      </c>
      <c r="N1" s="1" t="s">
        <v>3287</v>
      </c>
      <c r="O1" s="9" t="s">
        <v>22</v>
      </c>
      <c r="P1" s="9" t="s">
        <v>3288</v>
      </c>
      <c r="Q1" s="9" t="s">
        <v>3289</v>
      </c>
      <c r="R1" s="9" t="s">
        <v>3290</v>
      </c>
      <c r="S1" s="14" t="s">
        <v>3291</v>
      </c>
      <c r="T1" s="8" t="s">
        <v>3292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3293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9747700.8059076723</v>
      </c>
      <c r="P2" s="12"/>
      <c r="Q2" s="12">
        <f>(O2-G2+J2)/1.06</f>
        <v>1496647.8089695028</v>
      </c>
      <c r="R2" s="12">
        <f t="shared" ref="R2:R60" si="2">Q2-(P2/1.06)</f>
        <v>1496647.8089695028</v>
      </c>
      <c r="S2" s="15">
        <f t="shared" ref="S2:S60" si="3">R2/O2</f>
        <v>0.15353854603974379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3293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3294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3295</v>
      </c>
      <c r="E4" s="4" t="s">
        <v>3293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3295</v>
      </c>
      <c r="E5" s="4" t="s">
        <v>3293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3293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3293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3296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3293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3297</v>
      </c>
      <c r="E9" s="4" t="s">
        <v>3293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3249765.5107486187</v>
      </c>
      <c r="P9" s="12"/>
      <c r="Q9" s="12">
        <f t="shared" si="5"/>
        <v>349858.12683831964</v>
      </c>
      <c r="R9" s="12">
        <f t="shared" si="2"/>
        <v>349858.12683831964</v>
      </c>
      <c r="S9" s="15">
        <f t="shared" si="3"/>
        <v>0.10765642188064395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3297</v>
      </c>
      <c r="E10" s="4" t="s">
        <v>3293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20870608.427010432</v>
      </c>
      <c r="P10" s="12">
        <v>2020.6782000000001</v>
      </c>
      <c r="Q10" s="12">
        <f t="shared" si="5"/>
        <v>754761.25304757874</v>
      </c>
      <c r="R10" s="12">
        <f t="shared" si="2"/>
        <v>752854.95285889949</v>
      </c>
      <c r="S10" s="15">
        <f t="shared" si="3"/>
        <v>3.6072496663995944E-2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3293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251118098.6239756</v>
      </c>
      <c r="P11" s="12"/>
      <c r="Q11" s="12">
        <f t="shared" si="5"/>
        <v>15403991.721392088</v>
      </c>
      <c r="R11" s="12">
        <f t="shared" si="2"/>
        <v>15403991.721392088</v>
      </c>
      <c r="S11" s="15">
        <f t="shared" si="3"/>
        <v>6.1341622948722759E-2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3293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3298</v>
      </c>
      <c r="E13" s="4" t="s">
        <v>3293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3293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3294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2001</v>
      </c>
      <c r="B15" s="3" t="s">
        <v>2000</v>
      </c>
      <c r="C15" s="3" t="s">
        <v>1999</v>
      </c>
      <c r="D15" s="3" t="s">
        <v>3299</v>
      </c>
      <c r="E15" s="4" t="s">
        <v>3293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4435798.0032240124</v>
      </c>
      <c r="P15" s="12"/>
      <c r="Q15" s="12">
        <f t="shared" si="6"/>
        <v>1996252.0249003891</v>
      </c>
      <c r="R15" s="12">
        <f t="shared" si="2"/>
        <v>1996252.0249003891</v>
      </c>
      <c r="S15" s="15">
        <f t="shared" si="3"/>
        <v>0.4500322204594257</v>
      </c>
      <c r="T15" s="3" t="s">
        <v>34</v>
      </c>
    </row>
    <row r="16" spans="1:20" ht="14.25">
      <c r="A16" s="3" t="s">
        <v>2001</v>
      </c>
      <c r="B16" s="3" t="s">
        <v>2000</v>
      </c>
      <c r="C16" s="3" t="s">
        <v>1999</v>
      </c>
      <c r="D16" s="3" t="s">
        <v>3299</v>
      </c>
      <c r="E16" s="4" t="s">
        <v>3293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3300</v>
      </c>
      <c r="O16" s="12">
        <f>SUMIFS(客户表!W:W,客户表!J:J,A16,客户表!A:A,E16,客户表!N:N,F16)+SUMIFS(客户表!X:X,客户表!J:J,A16,客户表!A:A,E16,客户表!N:N,F16)</f>
        <v>75971564.652784705</v>
      </c>
      <c r="P16" s="12">
        <v>4993.2299999999996</v>
      </c>
      <c r="Q16" s="12">
        <f t="shared" si="6"/>
        <v>2150455.0484132161</v>
      </c>
      <c r="R16" s="12">
        <f t="shared" si="2"/>
        <v>2145744.4540735935</v>
      </c>
      <c r="S16" s="15">
        <f t="shared" si="3"/>
        <v>2.8244047149487556E-2</v>
      </c>
      <c r="T16" s="3" t="s">
        <v>34</v>
      </c>
    </row>
    <row r="17" spans="1:20" ht="14.25">
      <c r="A17" s="3" t="s">
        <v>2001</v>
      </c>
      <c r="B17" s="3" t="s">
        <v>2000</v>
      </c>
      <c r="C17" s="3" t="s">
        <v>1999</v>
      </c>
      <c r="D17" s="3" t="s">
        <v>3299</v>
      </c>
      <c r="E17" s="4" t="s">
        <v>3293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2846</v>
      </c>
      <c r="B18" s="3" t="s">
        <v>2845</v>
      </c>
      <c r="C18" s="3" t="s">
        <v>2844</v>
      </c>
      <c r="D18" s="3" t="s">
        <v>3301</v>
      </c>
      <c r="E18" s="4" t="s">
        <v>3293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55574844.193188608</v>
      </c>
      <c r="P18" s="12">
        <v>2178.7519047618998</v>
      </c>
      <c r="Q18" s="12">
        <f t="shared" ref="Q18:Q20" si="7">(O18-G18+J18)/1.06</f>
        <v>2226066.853479818</v>
      </c>
      <c r="R18" s="12">
        <f t="shared" si="2"/>
        <v>2224011.4271545708</v>
      </c>
      <c r="S18" s="15">
        <f t="shared" si="3"/>
        <v>4.0018311512012322E-2</v>
      </c>
      <c r="T18" s="3" t="s">
        <v>34</v>
      </c>
    </row>
    <row r="19" spans="1:20" ht="14.25">
      <c r="A19" s="3" t="s">
        <v>2846</v>
      </c>
      <c r="B19" s="3" t="s">
        <v>2845</v>
      </c>
      <c r="C19" s="3" t="s">
        <v>2844</v>
      </c>
      <c r="D19" s="3" t="s">
        <v>3301</v>
      </c>
      <c r="E19" s="4" t="s">
        <v>3293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11118350.971157357</v>
      </c>
      <c r="P19" s="12"/>
      <c r="Q19" s="12">
        <f t="shared" si="7"/>
        <v>333785.07043146837</v>
      </c>
      <c r="R19" s="12">
        <f t="shared" si="2"/>
        <v>333785.07043146837</v>
      </c>
      <c r="S19" s="15">
        <f t="shared" si="3"/>
        <v>3.0021094971489574E-2</v>
      </c>
      <c r="T19" s="3" t="s">
        <v>34</v>
      </c>
    </row>
    <row r="20" spans="1:20" ht="14.25">
      <c r="A20" s="3" t="s">
        <v>2846</v>
      </c>
      <c r="B20" s="3" t="s">
        <v>2845</v>
      </c>
      <c r="C20" s="3" t="s">
        <v>2844</v>
      </c>
      <c r="D20" s="3" t="s">
        <v>3301</v>
      </c>
      <c r="E20" s="4" t="s">
        <v>3293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12973914.814824026</v>
      </c>
      <c r="P20" s="12"/>
      <c r="Q20" s="12">
        <f t="shared" si="7"/>
        <v>253969.98568304311</v>
      </c>
      <c r="R20" s="12">
        <f t="shared" si="2"/>
        <v>253969.98568304311</v>
      </c>
      <c r="S20" s="15">
        <f t="shared" si="3"/>
        <v>1.9575431880657673E-2</v>
      </c>
      <c r="T20" s="3" t="s">
        <v>34</v>
      </c>
    </row>
    <row r="21" spans="1:20" ht="14.25">
      <c r="A21" s="3" t="s">
        <v>2967</v>
      </c>
      <c r="B21" s="3" t="s">
        <v>2966</v>
      </c>
      <c r="C21" s="3" t="s">
        <v>2965</v>
      </c>
      <c r="D21" s="3" t="s">
        <v>2965</v>
      </c>
      <c r="E21" s="4" t="s">
        <v>3293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3293</v>
      </c>
      <c r="F22" s="5" t="s">
        <v>3099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3302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3141</v>
      </c>
      <c r="B23" s="3" t="s">
        <v>108</v>
      </c>
      <c r="C23" s="3" t="s">
        <v>3140</v>
      </c>
      <c r="D23" s="3" t="s">
        <v>3140</v>
      </c>
      <c r="E23" s="4" t="s">
        <v>3293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3098</v>
      </c>
      <c r="B24" s="3" t="s">
        <v>108</v>
      </c>
      <c r="C24" s="3" t="s">
        <v>3097</v>
      </c>
      <c r="D24" s="3" t="s">
        <v>1747</v>
      </c>
      <c r="E24" s="4" t="s">
        <v>3293</v>
      </c>
      <c r="F24" s="5" t="s">
        <v>3099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3103</v>
      </c>
      <c r="B25" s="3" t="s">
        <v>108</v>
      </c>
      <c r="C25" s="3" t="s">
        <v>3102</v>
      </c>
      <c r="D25" s="3" t="s">
        <v>3102</v>
      </c>
      <c r="E25" s="4" t="s">
        <v>3293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3087</v>
      </c>
      <c r="B26" s="3" t="s">
        <v>108</v>
      </c>
      <c r="C26" s="3" t="s">
        <v>3086</v>
      </c>
      <c r="D26" s="3" t="s">
        <v>3303</v>
      </c>
      <c r="E26" s="4" t="s">
        <v>3293</v>
      </c>
      <c r="F26" s="5" t="s">
        <v>3088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3304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3091</v>
      </c>
      <c r="B27" s="3" t="s">
        <v>108</v>
      </c>
      <c r="C27" s="3" t="s">
        <v>3090</v>
      </c>
      <c r="D27" s="3" t="s">
        <v>3305</v>
      </c>
      <c r="E27" s="4" t="s">
        <v>3293</v>
      </c>
      <c r="F27" s="5" t="s">
        <v>3092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3306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3091</v>
      </c>
      <c r="B28" s="3" t="s">
        <v>108</v>
      </c>
      <c r="C28" s="3" t="s">
        <v>3090</v>
      </c>
      <c r="D28" s="3" t="s">
        <v>3305</v>
      </c>
      <c r="E28" s="4" t="s">
        <v>3293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3306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3112</v>
      </c>
      <c r="B29" s="3" t="s">
        <v>108</v>
      </c>
      <c r="C29" s="3" t="s">
        <v>3111</v>
      </c>
      <c r="D29" s="3" t="s">
        <v>3307</v>
      </c>
      <c r="E29" s="4" t="s">
        <v>3293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3308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3110</v>
      </c>
      <c r="B30" s="3" t="s">
        <v>108</v>
      </c>
      <c r="C30" s="3" t="s">
        <v>3109</v>
      </c>
      <c r="D30" s="3" t="s">
        <v>3307</v>
      </c>
      <c r="E30" s="4" t="s">
        <v>3293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3308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3116</v>
      </c>
      <c r="B31" s="3" t="s">
        <v>108</v>
      </c>
      <c r="C31" s="3" t="s">
        <v>3115</v>
      </c>
      <c r="D31" s="3" t="s">
        <v>3307</v>
      </c>
      <c r="E31" s="4" t="s">
        <v>3293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3308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2846</v>
      </c>
      <c r="B32" s="3" t="s">
        <v>2845</v>
      </c>
      <c r="C32" s="3" t="s">
        <v>2844</v>
      </c>
      <c r="D32" s="3" t="s">
        <v>3301</v>
      </c>
      <c r="E32" s="4" t="s">
        <v>3293</v>
      </c>
      <c r="F32" s="5" t="s">
        <v>3092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3302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3157</v>
      </c>
      <c r="B33" s="3" t="s">
        <v>108</v>
      </c>
      <c r="C33" s="3" t="s">
        <v>3156</v>
      </c>
      <c r="D33" s="3" t="s">
        <v>2044</v>
      </c>
      <c r="E33" s="4" t="s">
        <v>3293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3309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3157</v>
      </c>
      <c r="B34" s="3" t="s">
        <v>108</v>
      </c>
      <c r="C34" s="3" t="s">
        <v>3156</v>
      </c>
      <c r="D34" s="3" t="s">
        <v>2044</v>
      </c>
      <c r="E34" s="4" t="s">
        <v>3293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3309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3184</v>
      </c>
      <c r="B35" s="3" t="s">
        <v>108</v>
      </c>
      <c r="C35" s="3" t="s">
        <v>3183</v>
      </c>
      <c r="D35" s="3" t="s">
        <v>275</v>
      </c>
      <c r="E35" s="4" t="s">
        <v>3293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3310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3184</v>
      </c>
      <c r="B36" s="3" t="s">
        <v>108</v>
      </c>
      <c r="C36" s="3" t="s">
        <v>3183</v>
      </c>
      <c r="D36" s="3" t="s">
        <v>275</v>
      </c>
      <c r="E36" s="4" t="s">
        <v>3293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3310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3186</v>
      </c>
      <c r="B37" s="3" t="s">
        <v>108</v>
      </c>
      <c r="C37" s="3" t="s">
        <v>3185</v>
      </c>
      <c r="D37" s="3" t="s">
        <v>275</v>
      </c>
      <c r="E37" s="4" t="s">
        <v>3293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3186</v>
      </c>
      <c r="B38" s="3" t="s">
        <v>108</v>
      </c>
      <c r="C38" s="3" t="s">
        <v>3185</v>
      </c>
      <c r="D38" s="3" t="s">
        <v>275</v>
      </c>
      <c r="E38" s="4" t="s">
        <v>3293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3154</v>
      </c>
      <c r="B39" s="3" t="s">
        <v>2000</v>
      </c>
      <c r="C39" s="3" t="s">
        <v>3153</v>
      </c>
      <c r="D39" s="3" t="s">
        <v>3311</v>
      </c>
      <c r="E39" s="4" t="s">
        <v>3293</v>
      </c>
      <c r="F39" s="5" t="s">
        <v>3099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3154</v>
      </c>
      <c r="B40" s="3" t="s">
        <v>2000</v>
      </c>
      <c r="C40" s="3" t="s">
        <v>3153</v>
      </c>
      <c r="D40" s="3" t="s">
        <v>3311</v>
      </c>
      <c r="E40" s="4" t="s">
        <v>3293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3154</v>
      </c>
      <c r="B41" s="3" t="s">
        <v>2000</v>
      </c>
      <c r="C41" s="3" t="s">
        <v>3153</v>
      </c>
      <c r="D41" s="3" t="s">
        <v>3311</v>
      </c>
      <c r="E41" s="4" t="s">
        <v>3293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2001</v>
      </c>
      <c r="B42" s="3" t="s">
        <v>2000</v>
      </c>
      <c r="C42" s="3" t="s">
        <v>1999</v>
      </c>
      <c r="D42" s="3" t="s">
        <v>3299</v>
      </c>
      <c r="E42" s="4" t="s">
        <v>3293</v>
      </c>
      <c r="F42" s="5" t="s">
        <v>3099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3293</v>
      </c>
      <c r="F43" s="5" t="s">
        <v>3099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3190</v>
      </c>
      <c r="B44" s="3" t="s">
        <v>108</v>
      </c>
      <c r="C44" s="3" t="s">
        <v>3189</v>
      </c>
      <c r="D44" s="3" t="s">
        <v>163</v>
      </c>
      <c r="E44" s="4" t="s">
        <v>3293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3193</v>
      </c>
      <c r="B45" s="3" t="s">
        <v>108</v>
      </c>
      <c r="C45" s="3" t="s">
        <v>3192</v>
      </c>
      <c r="D45" s="3" t="s">
        <v>130</v>
      </c>
      <c r="E45" s="4" t="s">
        <v>3293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3312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3297</v>
      </c>
      <c r="E46" s="4" t="s">
        <v>3293</v>
      </c>
      <c r="F46" s="5" t="s">
        <v>3099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3302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3249</v>
      </c>
      <c r="B47" s="3" t="s">
        <v>108</v>
      </c>
      <c r="C47" s="3" t="s">
        <v>2325</v>
      </c>
      <c r="D47" s="3" t="s">
        <v>2325</v>
      </c>
      <c r="E47" s="4" t="s">
        <v>3293</v>
      </c>
      <c r="F47" s="5" t="s">
        <v>3251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3313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3254</v>
      </c>
      <c r="B48" s="3" t="s">
        <v>108</v>
      </c>
      <c r="C48" s="3" t="s">
        <v>3253</v>
      </c>
      <c r="D48" s="3" t="s">
        <v>3253</v>
      </c>
      <c r="E48" s="4" t="s">
        <v>3293</v>
      </c>
      <c r="F48" s="5" t="s">
        <v>3088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3257</v>
      </c>
      <c r="B49" s="3" t="s">
        <v>108</v>
      </c>
      <c r="C49" s="3" t="s">
        <v>3256</v>
      </c>
      <c r="D49" s="3" t="s">
        <v>3256</v>
      </c>
      <c r="E49" s="4" t="s">
        <v>3293</v>
      </c>
      <c r="F49" s="5" t="s">
        <v>3088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3259</v>
      </c>
      <c r="B50" s="3" t="s">
        <v>108</v>
      </c>
      <c r="C50" s="3" t="s">
        <v>3258</v>
      </c>
      <c r="D50" s="3" t="s">
        <v>3258</v>
      </c>
      <c r="E50" s="4" t="s">
        <v>3293</v>
      </c>
      <c r="F50" s="5" t="s">
        <v>3088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3261</v>
      </c>
      <c r="B51" s="3" t="s">
        <v>108</v>
      </c>
      <c r="C51" s="3" t="s">
        <v>3260</v>
      </c>
      <c r="D51" s="3" t="s">
        <v>3260</v>
      </c>
      <c r="E51" s="4" t="s">
        <v>3293</v>
      </c>
      <c r="F51" s="5" t="s">
        <v>3088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3263</v>
      </c>
      <c r="B52" s="3" t="s">
        <v>108</v>
      </c>
      <c r="C52" s="3" t="s">
        <v>3262</v>
      </c>
      <c r="D52" s="3" t="s">
        <v>3314</v>
      </c>
      <c r="E52" s="4" t="s">
        <v>3293</v>
      </c>
      <c r="F52" s="5" t="s">
        <v>3088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3264</v>
      </c>
      <c r="B53" s="3" t="s">
        <v>108</v>
      </c>
      <c r="C53" s="3" t="s">
        <v>72</v>
      </c>
      <c r="D53" s="3" t="s">
        <v>72</v>
      </c>
      <c r="E53" s="4" t="s">
        <v>3293</v>
      </c>
      <c r="F53" s="5" t="s">
        <v>3088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3268</v>
      </c>
      <c r="B54" s="3" t="s">
        <v>108</v>
      </c>
      <c r="C54" s="3" t="s">
        <v>3267</v>
      </c>
      <c r="D54" s="3" t="s">
        <v>3314</v>
      </c>
      <c r="E54" s="4" t="s">
        <v>3293</v>
      </c>
      <c r="F54" s="5" t="s">
        <v>3088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3293</v>
      </c>
      <c r="F55" s="5" t="s">
        <v>3099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3302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3149</v>
      </c>
      <c r="B56" s="3" t="s">
        <v>108</v>
      </c>
      <c r="C56" s="3" t="s">
        <v>3148</v>
      </c>
      <c r="D56" s="3" t="s">
        <v>1927</v>
      </c>
      <c r="E56" s="4" t="s">
        <v>3293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3150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3149</v>
      </c>
      <c r="B57" s="3" t="s">
        <v>108</v>
      </c>
      <c r="C57" s="3" t="s">
        <v>3148</v>
      </c>
      <c r="D57" s="3" t="s">
        <v>1927</v>
      </c>
      <c r="E57" s="4" t="s">
        <v>3293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3150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3149</v>
      </c>
      <c r="B58" s="3" t="s">
        <v>108</v>
      </c>
      <c r="C58" s="3" t="s">
        <v>3148</v>
      </c>
      <c r="D58" s="3" t="s">
        <v>1927</v>
      </c>
      <c r="E58" s="4" t="s">
        <v>3293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3150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3149</v>
      </c>
      <c r="B59" s="3" t="s">
        <v>108</v>
      </c>
      <c r="C59" s="3" t="s">
        <v>3148</v>
      </c>
      <c r="D59" s="3" t="s">
        <v>1927</v>
      </c>
      <c r="E59" s="4" t="s">
        <v>3293</v>
      </c>
      <c r="F59" s="5" t="s">
        <v>3092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3150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2977</v>
      </c>
      <c r="D60" s="3" t="s">
        <v>2977</v>
      </c>
      <c r="E60" s="4" t="s">
        <v>3293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2020-02-12T05:06:57Z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