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6F6255F3-D468-42FC-848E-8D201650291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terials" sheetId="1" r:id="rId1"/>
    <sheet name="Masses and Volumes" sheetId="7" r:id="rId2"/>
    <sheet name="Bulks" sheetId="6" r:id="rId3"/>
    <sheet name="Optical" sheetId="5" r:id="rId4"/>
  </sheets>
  <calcPr calcId="191029"/>
</workbook>
</file>

<file path=xl/calcChain.xml><?xml version="1.0" encoding="utf-8"?>
<calcChain xmlns="http://schemas.openxmlformats.org/spreadsheetml/2006/main">
  <c r="F31" i="7" l="1"/>
  <c r="F36" i="7" s="1"/>
  <c r="E23" i="7"/>
  <c r="E22" i="7"/>
  <c r="E38" i="7"/>
  <c r="D36" i="6"/>
  <c r="D35" i="6"/>
  <c r="D30" i="6"/>
  <c r="D29" i="6"/>
  <c r="H31" i="6" s="1"/>
  <c r="D21" i="6"/>
  <c r="D20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7" i="7"/>
  <c r="E18" i="7"/>
  <c r="E19" i="7"/>
  <c r="E21" i="7"/>
  <c r="E25" i="7"/>
  <c r="E26" i="7"/>
  <c r="E28" i="7"/>
  <c r="E29" i="7"/>
  <c r="E30" i="7"/>
  <c r="E31" i="7"/>
  <c r="E33" i="7"/>
  <c r="E34" i="7"/>
  <c r="E35" i="7"/>
  <c r="D16" i="6"/>
  <c r="D15" i="6"/>
  <c r="D11" i="6"/>
  <c r="D10" i="6"/>
  <c r="H22" i="6" l="1"/>
  <c r="G37" i="6"/>
  <c r="H17" i="6"/>
  <c r="H37" i="6"/>
  <c r="G31" i="6"/>
  <c r="G22" i="6"/>
  <c r="G12" i="6"/>
  <c r="G17" i="6"/>
  <c r="H12" i="6"/>
</calcChain>
</file>

<file path=xl/sharedStrings.xml><?xml version="1.0" encoding="utf-8"?>
<sst xmlns="http://schemas.openxmlformats.org/spreadsheetml/2006/main" count="437" uniqueCount="167">
  <si>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</si>
  <si>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</si>
  <si>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</si>
  <si>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</si>
  <si>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</si>
  <si>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</si>
  <si>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</si>
  <si>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</si>
  <si>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</si>
  <si>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</si>
  <si>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</si>
  <si>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</si>
  <si>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0.81 (in-plane), 0.29 (cross-plane)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</si>
  <si>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</si>
  <si>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</si>
  <si>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</si>
  <si>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</si>
  <si>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</si>
  <si>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</si>
  <si>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</si>
  <si>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</si>
  <si>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</si>
  <si>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</si>
  <si>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</si>
  <si>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</si>
  <si>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</si>
  <si>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</si>
  <si>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</si>
  <si>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</si>
  <si>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</si>
  <si>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</si>
  <si>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</si>
  <si>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</si>
  <si>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</si>
  <si>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</si>
  <si>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</si>
  <si>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</si>
  <si>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</si>
  <si>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</si>
  <si>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</si>
  <si>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</si>
  <si>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</si>
  <si>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</si>
  <si>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</si>
  <si>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</si>
  <si>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</si>
  <si>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</si>
  <si>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</si>
  <si>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</si>
  <si>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</si>
  <si>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</si>
  <si>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</si>
  <si>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</si>
  <si>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</si>
  <si>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</si>
  <si>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</si>
  <si>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</si>
  <si>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</si>
  <si>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</si>
  <si>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</si>
  <si>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</si>
  <si>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</si>
  <si>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</si>
  <si>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</si>
  <si>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</si>
  <si>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</si>
  <si>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</si>
  <si>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</si>
  <si>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</si>
  <si>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</si>
  <si>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</si>
  <si>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</si>
  <si>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</si>
  <si>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</si>
  <si>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</si>
  <si>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</si>
  <si>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</si>
  <si>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</si>
  <si>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</si>
  <si>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</si>
  <si>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Y+ Mag PCB ++</t>
  </si>
  <si>
    <t>Top PL PCB</t>
  </si>
  <si>
    <t>Bot PL PCB++</t>
  </si>
  <si>
    <t>Notes:</t>
  </si>
  <si>
    <t>Prob ignore</t>
  </si>
  <si>
    <t>With VC and components</t>
  </si>
  <si>
    <t>With components</t>
  </si>
  <si>
    <t>PTFE?</t>
  </si>
  <si>
    <t>COMMS Antenna</t>
  </si>
  <si>
    <t>Comms</t>
  </si>
  <si>
    <t>Prob ignore (Total mass)</t>
  </si>
  <si>
    <t>kg/unit</t>
  </si>
  <si>
    <t>ESATAN Volume (m^3)</t>
  </si>
  <si>
    <t>Have to fix VC</t>
  </si>
  <si>
    <t>in PCB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</si>
  <si>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</si>
  <si>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</si>
  <si>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</si>
  <si>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</si>
  <si>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</si>
  <si>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</si>
  <si>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</si>
  <si>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</si>
  <si>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Density</t>
  </si>
  <si>
    <t>SD_Slider_Board</t>
  </si>
  <si>
    <t>Slider PCB</t>
  </si>
  <si>
    <t>Mass (kg)</t>
  </si>
  <si>
    <t>M</t>
  </si>
  <si>
    <t>m</t>
  </si>
  <si>
    <t>C</t>
  </si>
  <si>
    <t>Calculated or Measured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</si>
  <si>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</si>
  <si>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</si>
  <si>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</si>
  <si>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</si>
  <si>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</si>
  <si>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</si>
  <si>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</si>
  <si>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</si>
  <si>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</si>
  <si>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</si>
  <si>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</si>
  <si>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</si>
  <si>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</si>
  <si>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</si>
  <si>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</si>
  <si>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</si>
  <si>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</si>
  <si>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PL Bot PCB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</si>
  <si>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</si>
  <si>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</si>
  <si>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</si>
  <si>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</si>
  <si>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</si>
  <si>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</si>
  <si>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</si>
  <si>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</si>
  <si>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</si>
  <si>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</si>
  <si>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</si>
  <si>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</si>
  <si>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</si>
  <si>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</si>
  <si>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</si>
  <si>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</si>
  <si>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</si>
  <si>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</si>
  <si>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</si>
  <si>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</si>
  <si>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</si>
  <si>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</si>
  <si>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</si>
  <si>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2.2g (4)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</si>
  <si>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</si>
  <si>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</si>
  <si>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</si>
  <si>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</si>
  <si>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</si>
  <si>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</si>
  <si>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</si>
  <si>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</si>
  <si>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</si>
  <si>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</si>
  <si>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</si>
  <si>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</si>
  <si>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</si>
  <si>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la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</si>
</sst>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1" fillId="6" borderId="0" xfId="0" applyFont="1" applyFill="1"/>
    <xf numFmtId="0" fontId="0" fillId="7" borderId="0" xfId="0" applyFill="1"/>
  </cellXfs>
  <cellStyles count="1"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  <family val="2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A5230-B7B8-4799-B1CC-1F6B1830AF15}" name="Tabla1" displayName="Tabla1" ref="A1:F17" totalsRowShown="0" headerRowDxfId="9" dataDxfId="7" headerRowBorderDxfId="8" tableBorderDxfId="6">
  <autoFilter ref="A1:F17" xr:uid="{C20A5230-B7B8-4799-B1CC-1F6B1830AF15}"/>
  <tableColumns count="6">
    <tableColumn id="1" xr3:uid="{D675D84B-B0DD-4EB8-A317-92122E7D79D8}" name="Material" dataDxfId="5"/>
    <tableColumn id="2" xr3:uid="{2C1928BD-7E08-41DE-B650-054A518E6935}" name="Solar Absorptivity (αs)" dataDxfId="4"/>
    <tableColumn id="3" xr3:uid="{8EE61A7F-8170-4655-9886-C3D235F3D054}" name="IR Emissivity (εIR)" dataDxfId="3"/>
    <tableColumn id="4" xr3:uid="{C0B9D85C-8164-4B9B-B582-F5A5C4EF3920}" name="Density (ρ) [kg/m³]" dataDxfId="2"/>
    <tableColumn id="5" xr3:uid="{2A2FCB62-E1AF-490D-9EC0-BDE3C372B8C8}" name="Specific heat (cp) [J/kg·K]" dataDxfId="1"/>
    <tableColumn id="6" xr3:uid="{A9A8CEFC-0F27-4E28-A4F7-A377235FB83F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D4" sqref="D4:F4"/>
    </sheetView>
  </sheetViews>
  <sheetFormatPr baseColWidth="10" defaultColWidth="8.88671875" defaultRowHeight="14.4" x14ac:dyDescent="0.3"/>
  <cols>
    <col min="1" max="1" width="36.109375" customWidth="1"/>
    <col min="2" max="2" width="21.5546875" customWidth="1"/>
    <col min="3" max="3" width="20.77734375" customWidth="1"/>
    <col min="4" max="4" width="22.21875" customWidth="1"/>
    <col min="5" max="5" width="26.5546875" customWidth="1"/>
    <col min="6" max="6" width="23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1" t="s">
        <v>5</v>
      </c>
      <c r="E1" s="1" t="s">
        <v>4</v>
      </c>
      <c r="F1" s="1" t="s">
        <v>3</v>
      </c>
    </row>
    <row r="2" spans="1:6" x14ac:dyDescent="0.3">
      <c r="A2" s="2" t="s">
        <v>6</v>
      </c>
      <c r="B2" s="7">
        <v>0.12</v>
      </c>
      <c r="C2" s="7">
        <v>0.94</v>
      </c>
      <c r="D2" s="7">
        <v>1850</v>
      </c>
      <c r="E2" s="7">
        <v>1200</v>
      </c>
      <c r="F2" s="7" t="s">
        <v>12</v>
      </c>
    </row>
    <row r="3" spans="1:6" x14ac:dyDescent="0.3">
      <c r="A3" s="2" t="s">
        <v>7</v>
      </c>
      <c r="B3" s="7" t="s">
        <v>24</v>
      </c>
      <c r="C3" s="7" t="s">
        <v>24</v>
      </c>
      <c r="D3" s="7">
        <v>8930</v>
      </c>
      <c r="E3" s="7">
        <v>385</v>
      </c>
      <c r="F3" s="7">
        <v>400</v>
      </c>
    </row>
    <row r="4" spans="1:6" x14ac:dyDescent="0.3">
      <c r="A4" s="2" t="s">
        <v>14</v>
      </c>
      <c r="B4" s="7" t="s">
        <v>24</v>
      </c>
      <c r="C4" s="7" t="s">
        <v>24</v>
      </c>
      <c r="D4" s="7">
        <v>2070</v>
      </c>
      <c r="E4" s="7">
        <v>1010</v>
      </c>
      <c r="F4" s="7">
        <v>0.27</v>
      </c>
    </row>
    <row r="5" spans="1:6" x14ac:dyDescent="0.3">
      <c r="A5" s="2" t="s">
        <v>13</v>
      </c>
      <c r="B5" s="7" t="s">
        <v>24</v>
      </c>
      <c r="C5" s="7" t="s">
        <v>24</v>
      </c>
      <c r="D5" s="7">
        <v>8000</v>
      </c>
      <c r="E5" s="7">
        <v>500</v>
      </c>
      <c r="F5" s="7">
        <v>15</v>
      </c>
    </row>
    <row r="6" spans="1:6" x14ac:dyDescent="0.3">
      <c r="A6" s="2" t="s">
        <v>15</v>
      </c>
      <c r="B6" s="7" t="s">
        <v>24</v>
      </c>
      <c r="C6" s="7" t="s">
        <v>24</v>
      </c>
      <c r="D6" s="7">
        <v>2810</v>
      </c>
      <c r="E6" s="7">
        <v>960</v>
      </c>
      <c r="F6" s="7">
        <v>130</v>
      </c>
    </row>
    <row r="7" spans="1:6" x14ac:dyDescent="0.3">
      <c r="A7" s="2" t="s">
        <v>16</v>
      </c>
      <c r="B7" s="7" t="s">
        <v>24</v>
      </c>
      <c r="C7" s="7" t="s">
        <v>24</v>
      </c>
      <c r="D7" s="7">
        <v>2200</v>
      </c>
      <c r="E7" s="7">
        <v>960</v>
      </c>
      <c r="F7" s="7">
        <v>0.2</v>
      </c>
    </row>
    <row r="8" spans="1:6" x14ac:dyDescent="0.3">
      <c r="A8" s="2" t="s">
        <v>9</v>
      </c>
      <c r="B8" s="7">
        <v>0.4</v>
      </c>
      <c r="C8" s="7">
        <v>0.71</v>
      </c>
      <c r="D8" s="7" t="s">
        <v>24</v>
      </c>
      <c r="E8" s="7" t="s">
        <v>24</v>
      </c>
      <c r="F8" s="7" t="s">
        <v>24</v>
      </c>
    </row>
    <row r="9" spans="1:6" x14ac:dyDescent="0.3">
      <c r="A9" s="2" t="s">
        <v>10</v>
      </c>
      <c r="B9" s="7">
        <v>0.23</v>
      </c>
      <c r="C9" s="7">
        <v>0.24</v>
      </c>
      <c r="D9" s="7" t="s">
        <v>24</v>
      </c>
      <c r="E9" s="7" t="s">
        <v>24</v>
      </c>
      <c r="F9" s="7" t="s">
        <v>24</v>
      </c>
    </row>
    <row r="10" spans="1:6" x14ac:dyDescent="0.3">
      <c r="A10" s="2" t="s">
        <v>8</v>
      </c>
      <c r="B10" s="7">
        <v>0.08</v>
      </c>
      <c r="C10" s="7">
        <v>0.11</v>
      </c>
      <c r="D10" s="7">
        <v>5765</v>
      </c>
      <c r="E10" s="7">
        <v>250</v>
      </c>
      <c r="F10" s="7">
        <v>62</v>
      </c>
    </row>
    <row r="11" spans="1:6" x14ac:dyDescent="0.3">
      <c r="A11" s="2" t="s">
        <v>11</v>
      </c>
      <c r="B11" s="7" t="s">
        <v>24</v>
      </c>
      <c r="C11" s="7" t="s">
        <v>24</v>
      </c>
      <c r="D11" s="7">
        <v>1300</v>
      </c>
      <c r="E11" s="7">
        <v>1500</v>
      </c>
      <c r="F11" s="7">
        <v>0.29599999999999999</v>
      </c>
    </row>
    <row r="12" spans="1:6" x14ac:dyDescent="0.3">
      <c r="A12" s="2" t="s">
        <v>17</v>
      </c>
      <c r="B12" s="7" t="s">
        <v>24</v>
      </c>
      <c r="C12" s="7" t="s">
        <v>24</v>
      </c>
      <c r="D12" s="7">
        <v>2750</v>
      </c>
      <c r="E12" s="7">
        <v>1000</v>
      </c>
      <c r="F12" s="7" t="s">
        <v>25</v>
      </c>
    </row>
    <row r="13" spans="1:6" x14ac:dyDescent="0.3">
      <c r="A13" s="2" t="s">
        <v>18</v>
      </c>
      <c r="B13" s="7" t="s">
        <v>24</v>
      </c>
      <c r="C13" s="7" t="s">
        <v>24</v>
      </c>
      <c r="D13" s="7">
        <v>8800</v>
      </c>
      <c r="E13" s="7">
        <v>380</v>
      </c>
      <c r="F13" s="7">
        <v>62</v>
      </c>
    </row>
    <row r="14" spans="1:6" x14ac:dyDescent="0.3">
      <c r="A14" s="2" t="s">
        <v>19</v>
      </c>
      <c r="B14" s="7" t="s">
        <v>24</v>
      </c>
      <c r="C14" s="7" t="s">
        <v>24</v>
      </c>
      <c r="D14" s="7">
        <v>2700</v>
      </c>
      <c r="E14" s="7">
        <v>900</v>
      </c>
      <c r="F14" s="7">
        <v>209</v>
      </c>
    </row>
    <row r="15" spans="1:6" x14ac:dyDescent="0.3">
      <c r="A15" s="2" t="s">
        <v>20</v>
      </c>
      <c r="B15" s="7">
        <v>0.12</v>
      </c>
      <c r="C15" s="7">
        <v>0.85</v>
      </c>
      <c r="D15" s="7">
        <v>1150</v>
      </c>
      <c r="E15" s="7">
        <v>1500</v>
      </c>
      <c r="F15" s="7">
        <v>0.53</v>
      </c>
    </row>
    <row r="16" spans="1:6" x14ac:dyDescent="0.3">
      <c r="A16" s="4" t="s">
        <v>21</v>
      </c>
      <c r="B16" s="7">
        <v>0.91</v>
      </c>
      <c r="C16" s="7">
        <v>0.85</v>
      </c>
      <c r="D16" s="7">
        <v>5316</v>
      </c>
      <c r="E16" s="7">
        <v>325</v>
      </c>
      <c r="F16" s="7">
        <v>50</v>
      </c>
    </row>
    <row r="17" spans="1:6" x14ac:dyDescent="0.3">
      <c r="A17" s="2" t="s">
        <v>22</v>
      </c>
      <c r="B17" s="7" t="s">
        <v>23</v>
      </c>
      <c r="C17" s="7"/>
      <c r="D17" s="7">
        <v>1070</v>
      </c>
      <c r="E17" s="7">
        <v>1990</v>
      </c>
      <c r="F17" s="7">
        <v>0.16200000000000001</v>
      </c>
    </row>
    <row r="22" spans="1:6" x14ac:dyDescent="0.3">
      <c r="B22" s="3"/>
    </row>
    <row r="24" spans="1:6" x14ac:dyDescent="0.3">
      <c r="E24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6198-9637-4F08-B05D-DA5383A125B7}">
  <dimension ref="A1:J49"/>
  <sheetViews>
    <sheetView tabSelected="1" topLeftCell="A6" zoomScale="85" zoomScaleNormal="85" workbookViewId="0">
      <selection activeCell="F30" sqref="F30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77734375" bestFit="1" customWidth="1"/>
    <col min="4" max="4" width="25.33203125" bestFit="1" customWidth="1"/>
    <col min="5" max="5" width="18.33203125" bestFit="1" customWidth="1"/>
    <col min="6" max="6" width="9.21875" bestFit="1" customWidth="1"/>
    <col min="7" max="7" width="22.33203125" bestFit="1" customWidth="1"/>
    <col min="8" max="8" width="22.5546875" bestFit="1" customWidth="1"/>
    <col min="9" max="9" width="12.88671875" bestFit="1" customWidth="1"/>
  </cols>
  <sheetData>
    <row r="1" spans="1:10" x14ac:dyDescent="0.3">
      <c r="A1" s="2" t="s">
        <v>26</v>
      </c>
      <c r="B1" s="2" t="s">
        <v>59</v>
      </c>
      <c r="C1" s="2" t="s">
        <v>0</v>
      </c>
      <c r="D1" s="2" t="s">
        <v>95</v>
      </c>
      <c r="E1" s="2" t="s">
        <v>27</v>
      </c>
      <c r="F1" s="2" t="s">
        <v>106</v>
      </c>
      <c r="G1" s="2" t="s">
        <v>110</v>
      </c>
      <c r="H1" s="2" t="s">
        <v>83</v>
      </c>
      <c r="I1" t="s">
        <v>93</v>
      </c>
    </row>
    <row r="2" spans="1:10" x14ac:dyDescent="0.3">
      <c r="A2" s="8" t="s">
        <v>96</v>
      </c>
      <c r="B2" s="8"/>
      <c r="C2" s="6"/>
      <c r="D2" s="6"/>
      <c r="E2" s="6"/>
      <c r="F2" s="6"/>
      <c r="I2" t="s">
        <v>94</v>
      </c>
    </row>
    <row r="3" spans="1:10" x14ac:dyDescent="0.3">
      <c r="A3" s="9" t="s">
        <v>44</v>
      </c>
      <c r="B3" s="9" t="s">
        <v>65</v>
      </c>
      <c r="C3" s="6" t="s">
        <v>6</v>
      </c>
      <c r="D3" s="6">
        <v>1850</v>
      </c>
      <c r="E3" s="6">
        <f t="shared" ref="E3:E15" si="0">J3/1000/1000/1000</f>
        <v>0</v>
      </c>
      <c r="F3" s="6">
        <v>8.3999999999999995E-3</v>
      </c>
      <c r="G3" t="s">
        <v>107</v>
      </c>
      <c r="H3" s="5"/>
    </row>
    <row r="4" spans="1:10" x14ac:dyDescent="0.3">
      <c r="A4" s="9" t="s">
        <v>75</v>
      </c>
      <c r="B4" s="9" t="s">
        <v>64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t="s">
        <v>107</v>
      </c>
      <c r="H4" s="5" t="s">
        <v>86</v>
      </c>
    </row>
    <row r="5" spans="1:10" x14ac:dyDescent="0.3">
      <c r="A5" s="9" t="s">
        <v>80</v>
      </c>
      <c r="B5" s="9" t="s">
        <v>66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t="s">
        <v>107</v>
      </c>
      <c r="H5" s="5" t="s">
        <v>85</v>
      </c>
      <c r="J5" s="3"/>
    </row>
    <row r="6" spans="1:10" x14ac:dyDescent="0.3">
      <c r="A6" s="9" t="s">
        <v>77</v>
      </c>
      <c r="B6" s="9" t="s">
        <v>67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t="s">
        <v>107</v>
      </c>
      <c r="H6" s="5" t="s">
        <v>85</v>
      </c>
    </row>
    <row r="7" spans="1:10" x14ac:dyDescent="0.3">
      <c r="A7" s="9" t="s">
        <v>78</v>
      </c>
      <c r="B7" s="9" t="s">
        <v>35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t="s">
        <v>107</v>
      </c>
      <c r="H7" s="5" t="s">
        <v>85</v>
      </c>
    </row>
    <row r="8" spans="1:10" x14ac:dyDescent="0.3">
      <c r="A8" s="9" t="s">
        <v>79</v>
      </c>
      <c r="B8" s="9" t="s">
        <v>68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t="s">
        <v>107</v>
      </c>
      <c r="H8" s="5" t="s">
        <v>85</v>
      </c>
    </row>
    <row r="9" spans="1:10" x14ac:dyDescent="0.3">
      <c r="A9" s="9" t="s">
        <v>76</v>
      </c>
      <c r="B9" s="9" t="s">
        <v>34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t="s">
        <v>108</v>
      </c>
      <c r="H9" s="5" t="s">
        <v>86</v>
      </c>
    </row>
    <row r="10" spans="1:10" x14ac:dyDescent="0.3">
      <c r="A10" s="9" t="s">
        <v>88</v>
      </c>
      <c r="B10" s="9" t="s">
        <v>89</v>
      </c>
      <c r="C10" s="6" t="s">
        <v>49</v>
      </c>
      <c r="D10" s="6"/>
      <c r="E10" s="6">
        <f t="shared" si="0"/>
        <v>0</v>
      </c>
      <c r="F10" s="6">
        <v>5.7000000000000002E-3</v>
      </c>
      <c r="G10" t="s">
        <v>107</v>
      </c>
      <c r="H10" s="5"/>
    </row>
    <row r="11" spans="1:10" x14ac:dyDescent="0.3">
      <c r="A11" s="8" t="s">
        <v>30</v>
      </c>
      <c r="B11" s="8"/>
      <c r="C11" s="6"/>
      <c r="D11" s="6"/>
      <c r="E11" s="6">
        <f t="shared" si="0"/>
        <v>0</v>
      </c>
      <c r="F11" s="6"/>
      <c r="H11" s="5"/>
    </row>
    <row r="12" spans="1:10" x14ac:dyDescent="0.3">
      <c r="A12" s="9" t="s">
        <v>82</v>
      </c>
      <c r="B12" s="9" t="s">
        <v>73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t="s">
        <v>107</v>
      </c>
      <c r="H12" s="5"/>
    </row>
    <row r="13" spans="1:10" x14ac:dyDescent="0.3">
      <c r="A13" s="9" t="s">
        <v>81</v>
      </c>
      <c r="B13" s="9" t="s">
        <v>71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t="s">
        <v>107</v>
      </c>
      <c r="H13" s="5"/>
    </row>
    <row r="14" spans="1:10" x14ac:dyDescent="0.3">
      <c r="A14" s="9" t="s">
        <v>46</v>
      </c>
      <c r="B14" s="9" t="s">
        <v>70</v>
      </c>
      <c r="C14" s="6" t="s">
        <v>16</v>
      </c>
      <c r="D14" s="6">
        <v>2200</v>
      </c>
      <c r="E14" s="6">
        <f t="shared" si="0"/>
        <v>0</v>
      </c>
      <c r="F14" s="6">
        <v>6.9999999999999999E-4</v>
      </c>
      <c r="G14" t="s">
        <v>107</v>
      </c>
      <c r="H14" s="5" t="s">
        <v>84</v>
      </c>
    </row>
    <row r="15" spans="1:10" x14ac:dyDescent="0.3">
      <c r="A15" s="9" t="s">
        <v>47</v>
      </c>
      <c r="B15" s="9" t="s">
        <v>72</v>
      </c>
      <c r="C15" s="6" t="s">
        <v>53</v>
      </c>
      <c r="D15" s="6">
        <v>2810</v>
      </c>
      <c r="E15" s="6">
        <f t="shared" si="0"/>
        <v>0</v>
      </c>
      <c r="F15" s="6">
        <v>2.4300000000000002E-2</v>
      </c>
      <c r="G15" t="s">
        <v>107</v>
      </c>
      <c r="H15" s="5"/>
    </row>
    <row r="16" spans="1:10" x14ac:dyDescent="0.3">
      <c r="A16" s="5"/>
      <c r="B16" s="5"/>
      <c r="H16" s="5"/>
    </row>
    <row r="17" spans="1:9" x14ac:dyDescent="0.3">
      <c r="A17" s="10" t="s">
        <v>42</v>
      </c>
      <c r="B17" s="10"/>
      <c r="C17" s="11"/>
      <c r="D17" s="11"/>
      <c r="E17" s="11">
        <f>J17/1000/1000/1000</f>
        <v>0</v>
      </c>
      <c r="F17" s="11"/>
      <c r="H17" s="5"/>
    </row>
    <row r="18" spans="1:9" x14ac:dyDescent="0.3">
      <c r="A18" s="12" t="s">
        <v>43</v>
      </c>
      <c r="B18" s="12" t="s">
        <v>31</v>
      </c>
      <c r="C18" s="11" t="s">
        <v>51</v>
      </c>
      <c r="D18" s="11">
        <v>5316</v>
      </c>
      <c r="E18" s="11">
        <f>J18/1000/1000/1000</f>
        <v>0</v>
      </c>
      <c r="F18" s="11">
        <v>9.5E-4</v>
      </c>
      <c r="G18" t="s">
        <v>107</v>
      </c>
      <c r="H18" s="5" t="s">
        <v>91</v>
      </c>
    </row>
    <row r="19" spans="1:9" x14ac:dyDescent="0.3">
      <c r="A19" s="12" t="s">
        <v>17</v>
      </c>
      <c r="B19" s="12" t="s">
        <v>33</v>
      </c>
      <c r="C19" s="11" t="s">
        <v>32</v>
      </c>
      <c r="D19" s="11">
        <v>2750</v>
      </c>
      <c r="E19" s="11">
        <f>J19/1000/1000/1000</f>
        <v>0</v>
      </c>
      <c r="F19" s="11">
        <v>3.4000000000000002E-2</v>
      </c>
      <c r="G19" t="s">
        <v>107</v>
      </c>
      <c r="H19" s="5"/>
    </row>
    <row r="20" spans="1:9" x14ac:dyDescent="0.3">
      <c r="A20" s="5"/>
      <c r="B20" s="5"/>
      <c r="H20" s="5"/>
    </row>
    <row r="21" spans="1:9" x14ac:dyDescent="0.3">
      <c r="A21" s="13" t="s">
        <v>161</v>
      </c>
      <c r="B21" s="13"/>
      <c r="C21" s="14"/>
      <c r="D21" s="14"/>
      <c r="E21" s="14">
        <f>J21/1000/1000/1000</f>
        <v>0</v>
      </c>
      <c r="F21" s="14"/>
      <c r="H21" s="5"/>
    </row>
    <row r="22" spans="1:9" x14ac:dyDescent="0.3">
      <c r="A22" s="15" t="s">
        <v>55</v>
      </c>
      <c r="B22" s="15" t="s">
        <v>74</v>
      </c>
      <c r="C22" s="14" t="s">
        <v>57</v>
      </c>
      <c r="D22" s="14">
        <v>8800</v>
      </c>
      <c r="E22" s="14">
        <f>J22/1000/1000/1000</f>
        <v>0</v>
      </c>
      <c r="F22" s="14" t="s">
        <v>24</v>
      </c>
      <c r="G22" t="s">
        <v>109</v>
      </c>
      <c r="H22" s="5" t="s">
        <v>91</v>
      </c>
    </row>
    <row r="23" spans="1:9" x14ac:dyDescent="0.3">
      <c r="A23" s="15" t="s">
        <v>56</v>
      </c>
      <c r="B23" s="15" t="s">
        <v>74</v>
      </c>
      <c r="C23" s="14" t="s">
        <v>22</v>
      </c>
      <c r="D23" s="14">
        <v>1070</v>
      </c>
      <c r="E23" s="14">
        <f>J23/1000/1000/1000</f>
        <v>0</v>
      </c>
      <c r="F23" s="14" t="s">
        <v>24</v>
      </c>
      <c r="G23" t="s">
        <v>109</v>
      </c>
      <c r="H23" s="5" t="s">
        <v>91</v>
      </c>
    </row>
    <row r="24" spans="1:9" x14ac:dyDescent="0.3">
      <c r="A24" s="5" t="s">
        <v>100</v>
      </c>
      <c r="B24" s="5"/>
      <c r="E24" t="s">
        <v>152</v>
      </c>
      <c r="H24" s="5"/>
    </row>
    <row r="25" spans="1:9" x14ac:dyDescent="0.3">
      <c r="A25" s="16" t="s">
        <v>29</v>
      </c>
      <c r="B25" s="16"/>
      <c r="C25" s="17"/>
      <c r="D25" s="17"/>
      <c r="E25" s="17">
        <f>J25/1000/1000/1000</f>
        <v>0</v>
      </c>
      <c r="F25" s="17"/>
      <c r="H25" s="5"/>
    </row>
    <row r="26" spans="1:9" x14ac:dyDescent="0.3">
      <c r="A26" s="18" t="s">
        <v>45</v>
      </c>
      <c r="B26" s="18" t="s">
        <v>69</v>
      </c>
      <c r="C26" s="17" t="s">
        <v>52</v>
      </c>
      <c r="D26" s="17"/>
      <c r="E26" s="17">
        <f>J26/1000/1000/1000</f>
        <v>0</v>
      </c>
      <c r="F26" s="17">
        <v>0.03</v>
      </c>
      <c r="G26" t="s">
        <v>107</v>
      </c>
      <c r="H26" s="5"/>
    </row>
    <row r="27" spans="1:9" x14ac:dyDescent="0.3">
      <c r="A27" s="16" t="s">
        <v>48</v>
      </c>
      <c r="B27" s="16"/>
      <c r="C27" s="19"/>
      <c r="D27" s="19"/>
      <c r="E27" s="19"/>
      <c r="F27" s="19"/>
      <c r="H27" s="5"/>
    </row>
    <row r="28" spans="1:9" x14ac:dyDescent="0.3">
      <c r="A28" s="18" t="s">
        <v>36</v>
      </c>
      <c r="B28" s="18" t="s">
        <v>60</v>
      </c>
      <c r="C28" s="17" t="s">
        <v>49</v>
      </c>
      <c r="D28" s="17">
        <v>8000</v>
      </c>
      <c r="E28" s="17">
        <f>J28/1000/1000/1000</f>
        <v>0</v>
      </c>
      <c r="F28" s="17">
        <v>1.4999999999999999E-4</v>
      </c>
      <c r="G28" t="s">
        <v>107</v>
      </c>
      <c r="H28" s="5" t="s">
        <v>90</v>
      </c>
      <c r="I28" s="5"/>
    </row>
    <row r="29" spans="1:9" x14ac:dyDescent="0.3">
      <c r="A29" s="18" t="s">
        <v>37</v>
      </c>
      <c r="B29" s="18" t="s">
        <v>60</v>
      </c>
      <c r="C29" s="17" t="s">
        <v>49</v>
      </c>
      <c r="D29" s="17">
        <v>8000</v>
      </c>
      <c r="E29" s="17">
        <f>J29/1000/1000/1000</f>
        <v>0</v>
      </c>
      <c r="F29" s="17">
        <v>4.6999999999999999E-4</v>
      </c>
      <c r="G29" t="s">
        <v>107</v>
      </c>
      <c r="H29" s="5" t="s">
        <v>90</v>
      </c>
      <c r="I29" s="5"/>
    </row>
    <row r="30" spans="1:9" x14ac:dyDescent="0.3">
      <c r="A30" s="18" t="s">
        <v>38</v>
      </c>
      <c r="B30" s="18" t="s">
        <v>60</v>
      </c>
      <c r="C30" s="17" t="s">
        <v>49</v>
      </c>
      <c r="D30" s="17">
        <v>8000</v>
      </c>
      <c r="E30" s="17">
        <f>J30/1000/1000/1000</f>
        <v>0</v>
      </c>
      <c r="F30" s="17">
        <v>1.93E-4</v>
      </c>
      <c r="G30" t="s">
        <v>107</v>
      </c>
      <c r="H30" s="5" t="s">
        <v>90</v>
      </c>
      <c r="I30" s="5"/>
    </row>
    <row r="31" spans="1:9" x14ac:dyDescent="0.3">
      <c r="A31" s="18" t="s">
        <v>58</v>
      </c>
      <c r="B31" s="18" t="s">
        <v>61</v>
      </c>
      <c r="C31" s="17" t="s">
        <v>49</v>
      </c>
      <c r="D31" s="17">
        <v>8000</v>
      </c>
      <c r="E31" s="17">
        <f>J31/1000/1000/1000</f>
        <v>0</v>
      </c>
      <c r="F31" s="17">
        <f>0.0017</f>
        <v>1.6999999999999999E-3</v>
      </c>
      <c r="G31" t="s">
        <v>107</v>
      </c>
      <c r="H31" s="5" t="s">
        <v>91</v>
      </c>
      <c r="I31" t="s">
        <v>166</v>
      </c>
    </row>
    <row r="32" spans="1:9" x14ac:dyDescent="0.3">
      <c r="A32" s="16" t="s">
        <v>28</v>
      </c>
      <c r="B32" s="16"/>
      <c r="C32" s="17"/>
      <c r="D32" s="17"/>
      <c r="E32" s="17"/>
      <c r="F32" s="17"/>
      <c r="H32" s="5"/>
    </row>
    <row r="33" spans="1:9" x14ac:dyDescent="0.3">
      <c r="A33" s="18" t="s">
        <v>39</v>
      </c>
      <c r="B33" s="18" t="s">
        <v>63</v>
      </c>
      <c r="C33" s="17" t="s">
        <v>49</v>
      </c>
      <c r="D33" s="17">
        <v>8000</v>
      </c>
      <c r="E33" s="17">
        <f>J33/1000/1000/1000</f>
        <v>0</v>
      </c>
      <c r="F33" s="17">
        <v>2.2000000000000001E-4</v>
      </c>
      <c r="G33" t="s">
        <v>107</v>
      </c>
      <c r="H33" s="5" t="s">
        <v>91</v>
      </c>
    </row>
    <row r="34" spans="1:9" x14ac:dyDescent="0.3">
      <c r="A34" s="18" t="s">
        <v>40</v>
      </c>
      <c r="B34" s="18" t="s">
        <v>62</v>
      </c>
      <c r="C34" s="17" t="s">
        <v>50</v>
      </c>
      <c r="D34" s="17">
        <v>2700</v>
      </c>
      <c r="E34" s="17">
        <f>J34/1000/1000/1000</f>
        <v>0</v>
      </c>
      <c r="F34" s="17">
        <v>6.9999999999999994E-5</v>
      </c>
      <c r="G34" t="s">
        <v>107</v>
      </c>
      <c r="H34" s="5" t="s">
        <v>84</v>
      </c>
      <c r="I34" s="5" t="s">
        <v>91</v>
      </c>
    </row>
    <row r="35" spans="1:9" x14ac:dyDescent="0.3">
      <c r="A35" s="18" t="s">
        <v>41</v>
      </c>
      <c r="B35" s="18" t="s">
        <v>33</v>
      </c>
      <c r="C35" s="17" t="s">
        <v>20</v>
      </c>
      <c r="D35" s="17">
        <v>1150</v>
      </c>
      <c r="E35" s="17">
        <f>J35/1000/1000/1000</f>
        <v>0</v>
      </c>
      <c r="F35" s="17">
        <v>4.3000000000000002E-5</v>
      </c>
      <c r="G35" t="s">
        <v>107</v>
      </c>
      <c r="H35" s="5" t="s">
        <v>87</v>
      </c>
      <c r="I35" s="5" t="s">
        <v>91</v>
      </c>
    </row>
    <row r="36" spans="1:9" x14ac:dyDescent="0.3">
      <c r="A36" s="5"/>
      <c r="B36" s="5"/>
      <c r="F36">
        <f>SUM(F2:F35)*1000</f>
        <v>186.696</v>
      </c>
      <c r="H36" s="20"/>
    </row>
    <row r="38" spans="1:9" x14ac:dyDescent="0.3">
      <c r="A38" s="13" t="s">
        <v>151</v>
      </c>
      <c r="B38" s="13"/>
      <c r="C38" s="14"/>
      <c r="D38" s="14"/>
      <c r="E38" s="14">
        <f>J38/1000/1000/1000</f>
        <v>0</v>
      </c>
      <c r="F38" s="14"/>
    </row>
    <row r="39" spans="1:9" x14ac:dyDescent="0.3">
      <c r="A39" s="15" t="s">
        <v>55</v>
      </c>
      <c r="B39" s="15" t="s">
        <v>74</v>
      </c>
      <c r="C39" s="14" t="s">
        <v>57</v>
      </c>
      <c r="D39" s="14">
        <v>8800</v>
      </c>
      <c r="E39" s="14">
        <v>0.35</v>
      </c>
      <c r="F39" s="14"/>
    </row>
    <row r="40" spans="1:9" x14ac:dyDescent="0.3">
      <c r="A40" s="15" t="s">
        <v>56</v>
      </c>
      <c r="B40" s="15" t="s">
        <v>74</v>
      </c>
      <c r="C40" s="14" t="s">
        <v>22</v>
      </c>
      <c r="D40" s="14">
        <v>1070</v>
      </c>
      <c r="E40" s="14">
        <v>0.4</v>
      </c>
      <c r="F40" s="14"/>
    </row>
    <row r="41" spans="1:9" x14ac:dyDescent="0.3">
      <c r="A41" t="s">
        <v>100</v>
      </c>
      <c r="E41" t="s">
        <v>153</v>
      </c>
    </row>
    <row r="44" spans="1:9" x14ac:dyDescent="0.3">
      <c r="A44" t="s">
        <v>154</v>
      </c>
      <c r="B44" t="s">
        <v>155</v>
      </c>
    </row>
    <row r="45" spans="1:9" x14ac:dyDescent="0.3">
      <c r="A45" t="s">
        <v>156</v>
      </c>
      <c r="B45" t="s">
        <v>157</v>
      </c>
    </row>
    <row r="46" spans="1:9" x14ac:dyDescent="0.3">
      <c r="A46" t="s">
        <v>158</v>
      </c>
      <c r="B46" t="s">
        <v>163</v>
      </c>
    </row>
    <row r="47" spans="1:9" x14ac:dyDescent="0.3">
      <c r="A47" t="s">
        <v>159</v>
      </c>
      <c r="B47" t="s">
        <v>160</v>
      </c>
    </row>
    <row r="48" spans="1:9" x14ac:dyDescent="0.3">
      <c r="A48" t="s">
        <v>165</v>
      </c>
      <c r="B48" t="s">
        <v>162</v>
      </c>
    </row>
    <row r="49" spans="1:2" x14ac:dyDescent="0.3">
      <c r="A49" t="s">
        <v>164</v>
      </c>
      <c r="B49">
        <v>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2F9C-F5B3-4D06-B4B0-82EDC369CF35}">
  <dimension ref="A1:H106"/>
  <sheetViews>
    <sheetView workbookViewId="0">
      <selection activeCell="E102" sqref="E102"/>
    </sheetView>
  </sheetViews>
  <sheetFormatPr baseColWidth="10" defaultRowHeight="14.4" x14ac:dyDescent="0.3"/>
  <cols>
    <col min="1" max="1" width="26.21875" customWidth="1"/>
    <col min="2" max="2" width="13.5546875" customWidth="1"/>
    <col min="3" max="3" width="17.6640625" customWidth="1"/>
    <col min="5" max="5" width="21.88671875" customWidth="1"/>
    <col min="6" max="6" width="12.77734375" customWidth="1"/>
    <col min="7" max="7" width="23.77734375" customWidth="1"/>
    <col min="8" max="8" width="22.6640625" customWidth="1"/>
  </cols>
  <sheetData>
    <row r="1" spans="1:8" x14ac:dyDescent="0.3">
      <c r="A1" s="8" t="s">
        <v>96</v>
      </c>
    </row>
    <row r="2" spans="1:8" x14ac:dyDescent="0.3">
      <c r="A2" s="2" t="s">
        <v>111</v>
      </c>
      <c r="B2" s="2" t="s">
        <v>0</v>
      </c>
      <c r="C2" s="2" t="s">
        <v>106</v>
      </c>
      <c r="D2" s="2" t="s">
        <v>102</v>
      </c>
      <c r="E2" s="2" t="s">
        <v>92</v>
      </c>
      <c r="F2" s="2" t="s">
        <v>103</v>
      </c>
      <c r="G2" s="22" t="s">
        <v>4</v>
      </c>
      <c r="H2" s="22" t="s">
        <v>3</v>
      </c>
    </row>
    <row r="3" spans="1:8" x14ac:dyDescent="0.3">
      <c r="A3" s="23" t="s">
        <v>100</v>
      </c>
      <c r="B3" t="s">
        <v>22</v>
      </c>
    </row>
    <row r="4" spans="1:8" x14ac:dyDescent="0.3">
      <c r="A4" s="3" t="s">
        <v>112</v>
      </c>
    </row>
    <row r="5" spans="1:8" x14ac:dyDescent="0.3">
      <c r="A5" s="2" t="s">
        <v>113</v>
      </c>
    </row>
    <row r="9" spans="1:8" x14ac:dyDescent="0.3">
      <c r="A9" s="2" t="s">
        <v>97</v>
      </c>
      <c r="B9" s="2" t="s">
        <v>0</v>
      </c>
      <c r="C9" s="2" t="s">
        <v>106</v>
      </c>
      <c r="D9" s="2" t="s">
        <v>102</v>
      </c>
      <c r="E9" s="2" t="s">
        <v>92</v>
      </c>
      <c r="F9" s="2" t="s">
        <v>103</v>
      </c>
      <c r="G9" s="22" t="s">
        <v>4</v>
      </c>
      <c r="H9" s="22" t="s">
        <v>3</v>
      </c>
    </row>
    <row r="10" spans="1:8" x14ac:dyDescent="0.3">
      <c r="A10" t="s">
        <v>98</v>
      </c>
      <c r="B10" t="s">
        <v>6</v>
      </c>
      <c r="D10" t="e">
        <f>C10/C12</f>
        <v>#DIV/0!</v>
      </c>
      <c r="E10" t="s">
        <v>23</v>
      </c>
    </row>
    <row r="11" spans="1:8" x14ac:dyDescent="0.3">
      <c r="A11" t="s">
        <v>99</v>
      </c>
      <c r="B11" t="s">
        <v>101</v>
      </c>
      <c r="D11" t="e">
        <f>C11/C12</f>
        <v>#DIV/0!</v>
      </c>
      <c r="E11" t="s">
        <v>23</v>
      </c>
    </row>
    <row r="12" spans="1:8" x14ac:dyDescent="0.3">
      <c r="A12" s="23" t="s">
        <v>100</v>
      </c>
      <c r="B12" t="s">
        <v>23</v>
      </c>
      <c r="G12" t="e">
        <f>G10*D10+G11*D11</f>
        <v>#DIV/0!</v>
      </c>
      <c r="H12" t="e">
        <f>H10*D10+H11*D11</f>
        <v>#DIV/0!</v>
      </c>
    </row>
    <row r="14" spans="1:8" x14ac:dyDescent="0.3">
      <c r="A14" s="2" t="s">
        <v>104</v>
      </c>
      <c r="B14" s="2" t="s">
        <v>0</v>
      </c>
      <c r="C14" s="2" t="s">
        <v>106</v>
      </c>
      <c r="D14" s="2" t="s">
        <v>102</v>
      </c>
      <c r="E14" s="2" t="s">
        <v>92</v>
      </c>
      <c r="F14" s="2" t="s">
        <v>103</v>
      </c>
      <c r="G14" s="22" t="s">
        <v>4</v>
      </c>
      <c r="H14" s="22" t="s">
        <v>3</v>
      </c>
    </row>
    <row r="15" spans="1:8" x14ac:dyDescent="0.3">
      <c r="A15" t="s">
        <v>105</v>
      </c>
      <c r="B15" t="s">
        <v>6</v>
      </c>
      <c r="D15" t="e">
        <f>C15/C17</f>
        <v>#DIV/0!</v>
      </c>
      <c r="E15" t="s">
        <v>23</v>
      </c>
    </row>
    <row r="16" spans="1:8" x14ac:dyDescent="0.3">
      <c r="A16" t="s">
        <v>99</v>
      </c>
      <c r="B16" t="s">
        <v>101</v>
      </c>
      <c r="D16" t="e">
        <f>C16/C17</f>
        <v>#DIV/0!</v>
      </c>
      <c r="E16" t="s">
        <v>23</v>
      </c>
    </row>
    <row r="17" spans="1:8" x14ac:dyDescent="0.3">
      <c r="A17" s="23" t="s">
        <v>100</v>
      </c>
      <c r="B17" t="s">
        <v>23</v>
      </c>
      <c r="G17" t="e">
        <f>G15*D15+G16*D16</f>
        <v>#DIV/0!</v>
      </c>
      <c r="H17" t="e">
        <f>H15*D15+H16*D16</f>
        <v>#DIV/0!</v>
      </c>
    </row>
    <row r="19" spans="1:8" x14ac:dyDescent="0.3">
      <c r="A19" s="2" t="s">
        <v>114</v>
      </c>
      <c r="B19" s="2" t="s">
        <v>0</v>
      </c>
      <c r="C19" s="2" t="s">
        <v>106</v>
      </c>
      <c r="D19" s="2" t="s">
        <v>102</v>
      </c>
      <c r="E19" s="2" t="s">
        <v>92</v>
      </c>
      <c r="F19" s="2" t="s">
        <v>103</v>
      </c>
      <c r="G19" s="22" t="s">
        <v>4</v>
      </c>
      <c r="H19" s="22" t="s">
        <v>3</v>
      </c>
    </row>
    <row r="20" spans="1:8" x14ac:dyDescent="0.3">
      <c r="A20" t="s">
        <v>115</v>
      </c>
      <c r="B20" t="s">
        <v>6</v>
      </c>
      <c r="D20" t="e">
        <f>C20/C22</f>
        <v>#DIV/0!</v>
      </c>
      <c r="E20" t="s">
        <v>23</v>
      </c>
    </row>
    <row r="21" spans="1:8" x14ac:dyDescent="0.3">
      <c r="A21" t="s">
        <v>99</v>
      </c>
      <c r="B21" t="s">
        <v>101</v>
      </c>
      <c r="D21" t="e">
        <f>C21/C22</f>
        <v>#DIV/0!</v>
      </c>
      <c r="E21" t="s">
        <v>23</v>
      </c>
    </row>
    <row r="22" spans="1:8" x14ac:dyDescent="0.3">
      <c r="A22" s="23" t="s">
        <v>100</v>
      </c>
      <c r="B22" t="s">
        <v>23</v>
      </c>
      <c r="G22" t="e">
        <f>G20*D20+G21*D21</f>
        <v>#DIV/0!</v>
      </c>
      <c r="H22" t="e">
        <f>H20*D20+H21*D21</f>
        <v>#DIV/0!</v>
      </c>
    </row>
    <row r="23" spans="1:8" x14ac:dyDescent="0.3">
      <c r="A23" s="3" t="s">
        <v>112</v>
      </c>
    </row>
    <row r="24" spans="1:8" x14ac:dyDescent="0.3">
      <c r="A24" s="2" t="s">
        <v>137</v>
      </c>
    </row>
    <row r="25" spans="1:8" x14ac:dyDescent="0.3">
      <c r="A25" s="2" t="s">
        <v>136</v>
      </c>
    </row>
    <row r="26" spans="1:8" x14ac:dyDescent="0.3">
      <c r="A26" s="2"/>
    </row>
    <row r="28" spans="1:8" x14ac:dyDescent="0.3">
      <c r="A28" s="2" t="s">
        <v>116</v>
      </c>
      <c r="B28" s="2" t="s">
        <v>0</v>
      </c>
      <c r="C28" s="2" t="s">
        <v>106</v>
      </c>
      <c r="D28" s="2" t="s">
        <v>102</v>
      </c>
      <c r="E28" s="2" t="s">
        <v>92</v>
      </c>
      <c r="F28" s="2" t="s">
        <v>103</v>
      </c>
      <c r="G28" s="22" t="s">
        <v>4</v>
      </c>
      <c r="H28" s="22" t="s">
        <v>3</v>
      </c>
    </row>
    <row r="29" spans="1:8" x14ac:dyDescent="0.3">
      <c r="A29" t="s">
        <v>119</v>
      </c>
      <c r="B29" t="s">
        <v>6</v>
      </c>
      <c r="D29" t="e">
        <f>C29/C31</f>
        <v>#DIV/0!</v>
      </c>
      <c r="E29" t="s">
        <v>23</v>
      </c>
    </row>
    <row r="30" spans="1:8" x14ac:dyDescent="0.3">
      <c r="A30" t="s">
        <v>117</v>
      </c>
      <c r="B30" t="s">
        <v>101</v>
      </c>
      <c r="D30" t="e">
        <f>C30/C31</f>
        <v>#DIV/0!</v>
      </c>
      <c r="E30" t="s">
        <v>23</v>
      </c>
    </row>
    <row r="31" spans="1:8" x14ac:dyDescent="0.3">
      <c r="A31" s="23" t="s">
        <v>100</v>
      </c>
      <c r="B31" t="s">
        <v>23</v>
      </c>
      <c r="G31" t="e">
        <f>G29*D29+G30*D30</f>
        <v>#DIV/0!</v>
      </c>
      <c r="H31" t="e">
        <f>H29*D29+H30*D30</f>
        <v>#DIV/0!</v>
      </c>
    </row>
    <row r="34" spans="1:8" x14ac:dyDescent="0.3">
      <c r="A34" s="2" t="s">
        <v>118</v>
      </c>
      <c r="B34" s="2" t="s">
        <v>0</v>
      </c>
      <c r="C34" s="2" t="s">
        <v>106</v>
      </c>
      <c r="D34" s="2" t="s">
        <v>102</v>
      </c>
      <c r="E34" s="2" t="s">
        <v>92</v>
      </c>
      <c r="F34" s="2" t="s">
        <v>103</v>
      </c>
      <c r="G34" s="22" t="s">
        <v>4</v>
      </c>
      <c r="H34" s="22" t="s">
        <v>3</v>
      </c>
    </row>
    <row r="35" spans="1:8" x14ac:dyDescent="0.3">
      <c r="A35" t="s">
        <v>120</v>
      </c>
      <c r="B35" t="s">
        <v>6</v>
      </c>
      <c r="D35" t="e">
        <f>C35/C37</f>
        <v>#DIV/0!</v>
      </c>
      <c r="E35" t="s">
        <v>23</v>
      </c>
    </row>
    <row r="36" spans="1:8" x14ac:dyDescent="0.3">
      <c r="A36" t="s">
        <v>117</v>
      </c>
      <c r="B36" t="s">
        <v>101</v>
      </c>
      <c r="D36" t="e">
        <f>C36/C37</f>
        <v>#DIV/0!</v>
      </c>
      <c r="E36" t="s">
        <v>23</v>
      </c>
    </row>
    <row r="37" spans="1:8" x14ac:dyDescent="0.3">
      <c r="A37" s="23" t="s">
        <v>100</v>
      </c>
      <c r="B37" t="s">
        <v>23</v>
      </c>
      <c r="G37" t="e">
        <f>G35*D35+G36*D36</f>
        <v>#DIV/0!</v>
      </c>
      <c r="H37" t="e">
        <f>H35*D35+H36*D36</f>
        <v>#DIV/0!</v>
      </c>
    </row>
    <row r="40" spans="1:8" x14ac:dyDescent="0.3">
      <c r="A40" s="2" t="s">
        <v>121</v>
      </c>
      <c r="B40" s="2" t="s">
        <v>0</v>
      </c>
      <c r="C40" s="2" t="s">
        <v>106</v>
      </c>
      <c r="D40" s="2" t="s">
        <v>102</v>
      </c>
      <c r="E40" s="2" t="s">
        <v>92</v>
      </c>
      <c r="F40" s="2" t="s">
        <v>103</v>
      </c>
      <c r="G40" s="22" t="s">
        <v>4</v>
      </c>
      <c r="H40" s="22" t="s">
        <v>3</v>
      </c>
    </row>
    <row r="41" spans="1:8" x14ac:dyDescent="0.3">
      <c r="A41" t="s">
        <v>124</v>
      </c>
    </row>
    <row r="42" spans="1:8" x14ac:dyDescent="0.3">
      <c r="A42" t="s">
        <v>99</v>
      </c>
    </row>
    <row r="43" spans="1:8" x14ac:dyDescent="0.3">
      <c r="A43" s="23" t="s">
        <v>100</v>
      </c>
    </row>
    <row r="46" spans="1:8" x14ac:dyDescent="0.3">
      <c r="A46" s="2" t="s">
        <v>122</v>
      </c>
      <c r="B46" s="2" t="s">
        <v>0</v>
      </c>
      <c r="C46" s="2" t="s">
        <v>106</v>
      </c>
      <c r="D46" s="2" t="s">
        <v>102</v>
      </c>
      <c r="E46" s="2" t="s">
        <v>92</v>
      </c>
      <c r="F46" s="2" t="s">
        <v>103</v>
      </c>
      <c r="G46" s="22" t="s">
        <v>4</v>
      </c>
      <c r="H46" s="22" t="s">
        <v>3</v>
      </c>
    </row>
    <row r="47" spans="1:8" x14ac:dyDescent="0.3">
      <c r="A47" t="s">
        <v>125</v>
      </c>
    </row>
    <row r="48" spans="1:8" x14ac:dyDescent="0.3">
      <c r="A48" t="s">
        <v>99</v>
      </c>
    </row>
    <row r="49" spans="1:8" x14ac:dyDescent="0.3">
      <c r="A49" s="23" t="s">
        <v>100</v>
      </c>
    </row>
    <row r="52" spans="1:8" x14ac:dyDescent="0.3">
      <c r="A52" s="2" t="s">
        <v>123</v>
      </c>
      <c r="B52" s="2" t="s">
        <v>0</v>
      </c>
      <c r="C52" s="2" t="s">
        <v>106</v>
      </c>
      <c r="D52" s="2" t="s">
        <v>102</v>
      </c>
      <c r="E52" s="2" t="s">
        <v>92</v>
      </c>
      <c r="F52" s="2" t="s">
        <v>103</v>
      </c>
      <c r="G52" s="22" t="s">
        <v>4</v>
      </c>
      <c r="H52" s="22" t="s">
        <v>3</v>
      </c>
    </row>
    <row r="53" spans="1:8" x14ac:dyDescent="0.3">
      <c r="A53" t="s">
        <v>126</v>
      </c>
    </row>
    <row r="54" spans="1:8" x14ac:dyDescent="0.3">
      <c r="A54" t="s">
        <v>99</v>
      </c>
    </row>
    <row r="55" spans="1:8" x14ac:dyDescent="0.3">
      <c r="A55" s="23" t="s">
        <v>100</v>
      </c>
    </row>
    <row r="58" spans="1:8" x14ac:dyDescent="0.3">
      <c r="A58" s="2" t="s">
        <v>127</v>
      </c>
      <c r="B58" s="2" t="s">
        <v>0</v>
      </c>
      <c r="C58" s="2" t="s">
        <v>106</v>
      </c>
      <c r="D58" s="2" t="s">
        <v>102</v>
      </c>
      <c r="E58" s="2" t="s">
        <v>92</v>
      </c>
      <c r="F58" s="2" t="s">
        <v>103</v>
      </c>
      <c r="G58" s="22" t="s">
        <v>4</v>
      </c>
      <c r="H58" s="22" t="s">
        <v>3</v>
      </c>
    </row>
    <row r="59" spans="1:8" x14ac:dyDescent="0.3">
      <c r="A59" t="s">
        <v>128</v>
      </c>
    </row>
    <row r="60" spans="1:8" x14ac:dyDescent="0.3">
      <c r="A60" t="s">
        <v>99</v>
      </c>
    </row>
    <row r="61" spans="1:8" x14ac:dyDescent="0.3">
      <c r="A61" s="23" t="s">
        <v>100</v>
      </c>
    </row>
    <row r="64" spans="1:8" x14ac:dyDescent="0.3">
      <c r="A64" s="2" t="s">
        <v>129</v>
      </c>
      <c r="B64" s="2" t="s">
        <v>0</v>
      </c>
      <c r="C64" s="2" t="s">
        <v>106</v>
      </c>
      <c r="D64" s="2" t="s">
        <v>102</v>
      </c>
      <c r="E64" s="2" t="s">
        <v>92</v>
      </c>
      <c r="F64" s="2" t="s">
        <v>103</v>
      </c>
      <c r="G64" s="22" t="s">
        <v>4</v>
      </c>
      <c r="H64" s="22" t="s">
        <v>3</v>
      </c>
    </row>
    <row r="65" spans="1:8" x14ac:dyDescent="0.3">
      <c r="A65" t="s">
        <v>130</v>
      </c>
    </row>
    <row r="66" spans="1:8" x14ac:dyDescent="0.3">
      <c r="A66" t="s">
        <v>70</v>
      </c>
    </row>
    <row r="67" spans="1:8" x14ac:dyDescent="0.3">
      <c r="A67" t="s">
        <v>99</v>
      </c>
    </row>
    <row r="68" spans="1:8" x14ac:dyDescent="0.3">
      <c r="A68" s="23" t="s">
        <v>100</v>
      </c>
    </row>
    <row r="69" spans="1:8" x14ac:dyDescent="0.3">
      <c r="A69" s="23"/>
    </row>
    <row r="70" spans="1:8" x14ac:dyDescent="0.3">
      <c r="A70" s="2" t="s">
        <v>141</v>
      </c>
      <c r="B70" s="2" t="s">
        <v>0</v>
      </c>
      <c r="C70" s="2" t="s">
        <v>106</v>
      </c>
      <c r="D70" s="2" t="s">
        <v>102</v>
      </c>
      <c r="E70" s="2" t="s">
        <v>92</v>
      </c>
      <c r="F70" s="2" t="s">
        <v>103</v>
      </c>
      <c r="G70" s="22" t="s">
        <v>4</v>
      </c>
      <c r="H70" s="22" t="s">
        <v>3</v>
      </c>
    </row>
    <row r="71" spans="1:8" x14ac:dyDescent="0.3">
      <c r="A71" s="23" t="s">
        <v>100</v>
      </c>
    </row>
    <row r="72" spans="1:8" x14ac:dyDescent="0.3">
      <c r="A72" s="23"/>
    </row>
    <row r="75" spans="1:8" x14ac:dyDescent="0.3">
      <c r="A75" s="10" t="s">
        <v>42</v>
      </c>
    </row>
    <row r="76" spans="1:8" x14ac:dyDescent="0.3">
      <c r="A76" s="2" t="s">
        <v>132</v>
      </c>
      <c r="B76" s="2" t="s">
        <v>0</v>
      </c>
      <c r="C76" s="2" t="s">
        <v>106</v>
      </c>
      <c r="D76" s="2" t="s">
        <v>102</v>
      </c>
      <c r="E76" s="2" t="s">
        <v>92</v>
      </c>
      <c r="F76" s="2" t="s">
        <v>103</v>
      </c>
      <c r="G76" s="22" t="s">
        <v>4</v>
      </c>
      <c r="H76" s="22" t="s">
        <v>3</v>
      </c>
    </row>
    <row r="77" spans="1:8" x14ac:dyDescent="0.3">
      <c r="A77" s="23" t="s">
        <v>100</v>
      </c>
    </row>
    <row r="78" spans="1:8" x14ac:dyDescent="0.3">
      <c r="A78" s="3" t="s">
        <v>112</v>
      </c>
    </row>
    <row r="79" spans="1:8" x14ac:dyDescent="0.3">
      <c r="A79" s="2" t="s">
        <v>131</v>
      </c>
    </row>
    <row r="80" spans="1:8" x14ac:dyDescent="0.3">
      <c r="A80" s="2" t="s">
        <v>133</v>
      </c>
    </row>
    <row r="81" spans="1:8" x14ac:dyDescent="0.3">
      <c r="A81" s="2" t="s">
        <v>134</v>
      </c>
    </row>
    <row r="82" spans="1:8" x14ac:dyDescent="0.3">
      <c r="A82" s="2" t="s">
        <v>135</v>
      </c>
    </row>
    <row r="84" spans="1:8" x14ac:dyDescent="0.3">
      <c r="A84" s="2" t="s">
        <v>138</v>
      </c>
      <c r="B84" s="2" t="s">
        <v>0</v>
      </c>
      <c r="C84" s="2" t="s">
        <v>106</v>
      </c>
      <c r="D84" s="2" t="s">
        <v>102</v>
      </c>
      <c r="E84" s="2" t="s">
        <v>92</v>
      </c>
      <c r="F84" s="2" t="s">
        <v>103</v>
      </c>
      <c r="G84" s="22" t="s">
        <v>4</v>
      </c>
      <c r="H84" s="22" t="s">
        <v>3</v>
      </c>
    </row>
    <row r="85" spans="1:8" x14ac:dyDescent="0.3">
      <c r="A85" s="23" t="s">
        <v>100</v>
      </c>
    </row>
    <row r="88" spans="1:8" x14ac:dyDescent="0.3">
      <c r="A88" s="13" t="s">
        <v>54</v>
      </c>
    </row>
    <row r="89" spans="1:8" x14ac:dyDescent="0.3">
      <c r="A89" s="2" t="s">
        <v>139</v>
      </c>
      <c r="B89" s="2" t="s">
        <v>0</v>
      </c>
      <c r="C89" s="2" t="s">
        <v>106</v>
      </c>
      <c r="D89" s="2" t="s">
        <v>102</v>
      </c>
      <c r="E89" s="2" t="s">
        <v>92</v>
      </c>
      <c r="F89" s="2" t="s">
        <v>103</v>
      </c>
      <c r="G89" s="22" t="s">
        <v>4</v>
      </c>
      <c r="H89" s="22" t="s">
        <v>3</v>
      </c>
    </row>
    <row r="90" spans="1:8" x14ac:dyDescent="0.3">
      <c r="A90" t="s">
        <v>55</v>
      </c>
    </row>
    <row r="91" spans="1:8" x14ac:dyDescent="0.3">
      <c r="A91" t="s">
        <v>56</v>
      </c>
    </row>
    <row r="92" spans="1:8" x14ac:dyDescent="0.3">
      <c r="A92" s="23" t="s">
        <v>100</v>
      </c>
    </row>
    <row r="93" spans="1:8" x14ac:dyDescent="0.3">
      <c r="A93" s="3" t="s">
        <v>112</v>
      </c>
    </row>
    <row r="94" spans="1:8" x14ac:dyDescent="0.3">
      <c r="A94" s="2" t="s">
        <v>140</v>
      </c>
    </row>
    <row r="97" spans="1:8" x14ac:dyDescent="0.3">
      <c r="A97" s="16" t="s">
        <v>29</v>
      </c>
    </row>
    <row r="98" spans="1:8" x14ac:dyDescent="0.3">
      <c r="A98" s="24" t="s">
        <v>142</v>
      </c>
      <c r="B98" s="2" t="s">
        <v>0</v>
      </c>
      <c r="C98" s="2" t="s">
        <v>106</v>
      </c>
      <c r="D98" s="2" t="s">
        <v>102</v>
      </c>
      <c r="E98" s="2" t="s">
        <v>92</v>
      </c>
      <c r="F98" s="2" t="s">
        <v>103</v>
      </c>
      <c r="G98" s="22" t="s">
        <v>4</v>
      </c>
      <c r="H98" s="22" t="s">
        <v>3</v>
      </c>
    </row>
    <row r="99" spans="1:8" x14ac:dyDescent="0.3">
      <c r="A99" s="25" t="s">
        <v>143</v>
      </c>
      <c r="B99" t="s">
        <v>52</v>
      </c>
      <c r="C99" s="2"/>
      <c r="D99" s="3" t="s">
        <v>24</v>
      </c>
      <c r="E99" t="s">
        <v>24</v>
      </c>
      <c r="F99" s="7">
        <v>2070</v>
      </c>
      <c r="G99" s="7">
        <v>1010</v>
      </c>
      <c r="H99" s="7">
        <v>0.27</v>
      </c>
    </row>
    <row r="100" spans="1:8" x14ac:dyDescent="0.3">
      <c r="A100" s="2" t="s">
        <v>145</v>
      </c>
    </row>
    <row r="101" spans="1:8" x14ac:dyDescent="0.3">
      <c r="A101" t="s">
        <v>146</v>
      </c>
      <c r="B101" t="s">
        <v>24</v>
      </c>
      <c r="C101" t="s">
        <v>24</v>
      </c>
    </row>
    <row r="102" spans="1:8" x14ac:dyDescent="0.3">
      <c r="A102" t="s">
        <v>147</v>
      </c>
      <c r="B102" t="s">
        <v>24</v>
      </c>
      <c r="C102" t="s">
        <v>24</v>
      </c>
      <c r="E102" s="3"/>
    </row>
    <row r="103" spans="1:8" x14ac:dyDescent="0.3">
      <c r="A103" t="s">
        <v>148</v>
      </c>
      <c r="B103" t="s">
        <v>24</v>
      </c>
      <c r="C103" t="s">
        <v>24</v>
      </c>
    </row>
    <row r="104" spans="1:8" x14ac:dyDescent="0.3">
      <c r="A104" t="s">
        <v>149</v>
      </c>
      <c r="B104" t="s">
        <v>24</v>
      </c>
      <c r="C104" t="s">
        <v>24</v>
      </c>
    </row>
    <row r="105" spans="1:8" x14ac:dyDescent="0.3">
      <c r="A105" t="s">
        <v>144</v>
      </c>
      <c r="B105" t="s">
        <v>24</v>
      </c>
      <c r="C105" t="s">
        <v>24</v>
      </c>
    </row>
    <row r="106" spans="1:8" x14ac:dyDescent="0.3">
      <c r="A106" t="s">
        <v>150</v>
      </c>
      <c r="B106" t="s">
        <v>24</v>
      </c>
      <c r="C106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548F-C44E-440B-8115-652E4A726701}">
  <dimension ref="A1"/>
  <sheetViews>
    <sheetView workbookViewId="0">
      <selection activeCell="B28" sqref="B28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Materials</vt:lpstr>
      <vt:lpstr>Masses and Volumes</vt:lpstr>
      <vt:lpstr>Bulks</vt:lpstr>
      <vt:lpstr>Optical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2025-03-03T14:53:10Z</dcterms:modified>
</cp:coreProperties>
</file>