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DataNexus\"/>
    </mc:Choice>
  </mc:AlternateContent>
  <bookViews>
    <workbookView xWindow="0" yWindow="0" windowWidth="19368" windowHeight="8808" tabRatio="855" activeTab="3"/>
  </bookViews>
  <sheets>
    <sheet name="Features" sheetId="7" r:id="rId1"/>
    <sheet name="DataFinder" sheetId="16" r:id="rId2"/>
    <sheet name="FeaturesTestMatrix" sheetId="14" r:id="rId3"/>
    <sheet name="SystemTestList" sheetId="2" r:id="rId4"/>
    <sheet name="T00" sheetId="22" r:id="rId5"/>
    <sheet name="T01" sheetId="21" r:id="rId6"/>
    <sheet name="T02" sheetId="30" r:id="rId7"/>
    <sheet name="T40" sheetId="62" r:id="rId8"/>
    <sheet name="T03" sheetId="29" r:id="rId9"/>
    <sheet name="T04" sheetId="32" r:id="rId10"/>
    <sheet name="T05" sheetId="34" r:id="rId11"/>
    <sheet name="T06" sheetId="33" r:id="rId12"/>
    <sheet name="T07" sheetId="35" r:id="rId13"/>
    <sheet name="T08" sheetId="31" r:id="rId14"/>
    <sheet name="T09" sheetId="37" r:id="rId15"/>
    <sheet name="T10" sheetId="23" r:id="rId16"/>
    <sheet name="T11" sheetId="24" r:id="rId17"/>
    <sheet name="T12" sheetId="38" r:id="rId18"/>
    <sheet name="T13" sheetId="36" r:id="rId19"/>
    <sheet name="T14" sheetId="39" r:id="rId20"/>
    <sheet name="T15" sheetId="40" r:id="rId21"/>
    <sheet name="T16" sheetId="28" r:id="rId22"/>
    <sheet name="T17" sheetId="41" r:id="rId23"/>
    <sheet name="T18" sheetId="42" r:id="rId24"/>
    <sheet name="T19" sheetId="25" r:id="rId25"/>
    <sheet name="T20" sheetId="43" r:id="rId26"/>
    <sheet name="T21" sheetId="17" r:id="rId27"/>
    <sheet name="T22" sheetId="18" r:id="rId28"/>
    <sheet name="T23" sheetId="19" r:id="rId29"/>
    <sheet name="T24" sheetId="20" r:id="rId30"/>
    <sheet name="T25" sheetId="27" r:id="rId31"/>
    <sheet name="T26" sheetId="52" r:id="rId32"/>
    <sheet name="T27" sheetId="53" r:id="rId33"/>
    <sheet name="T28" sheetId="54" r:id="rId34"/>
    <sheet name="T29" sheetId="44" r:id="rId35"/>
    <sheet name="T30" sheetId="45" r:id="rId36"/>
    <sheet name="T31" sheetId="46" r:id="rId37"/>
    <sheet name="T32" sheetId="47" r:id="rId38"/>
    <sheet name="T33" sheetId="51" r:id="rId39"/>
    <sheet name="T37" sheetId="55" r:id="rId40"/>
    <sheet name="T38" sheetId="56" r:id="rId41"/>
    <sheet name="T39" sheetId="57" r:id="rId42"/>
  </sheets>
  <definedNames>
    <definedName name="_xlnm._FilterDatabase" localSheetId="0" hidden="1">Features!$A$1:$I$74</definedName>
    <definedName name="_xlnm._FilterDatabase" localSheetId="2" hidden="1">FeaturesTestMatrix!$A$1:$O$53</definedName>
    <definedName name="_xlnm._FilterDatabase" localSheetId="3" hidden="1">SystemTestList!$A$1:$I$41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62" l="1"/>
  <c r="A1" i="62"/>
  <c r="B3" i="62"/>
  <c r="E61" i="14"/>
  <c r="D41" i="2"/>
  <c r="B61" i="14"/>
  <c r="B4" i="62"/>
  <c r="B5" i="62"/>
  <c r="B2" i="62"/>
  <c r="B6" i="62"/>
  <c r="B2" i="14"/>
  <c r="F8" i="7"/>
  <c r="A26" i="57"/>
  <c r="A1" i="57"/>
  <c r="B3" i="57"/>
  <c r="A26" i="56"/>
  <c r="A1" i="56"/>
  <c r="B6" i="56" s="1"/>
  <c r="A23" i="55"/>
  <c r="A1" i="55"/>
  <c r="B6" i="55" s="1"/>
  <c r="B55" i="14"/>
  <c r="E55" i="14"/>
  <c r="E54" i="14"/>
  <c r="D38" i="2"/>
  <c r="E57" i="14"/>
  <c r="D40" i="2"/>
  <c r="E56" i="14"/>
  <c r="D39" i="2"/>
  <c r="B57" i="14"/>
  <c r="B56" i="14"/>
  <c r="B54" i="14"/>
  <c r="F30" i="7"/>
  <c r="F17" i="7"/>
  <c r="F29" i="7"/>
  <c r="F46" i="7"/>
  <c r="B4" i="57"/>
  <c r="B5" i="57"/>
  <c r="B3" i="56"/>
  <c r="B2" i="57"/>
  <c r="B6" i="57"/>
  <c r="B4" i="56"/>
  <c r="B5" i="56"/>
  <c r="B2" i="56"/>
  <c r="B2" i="55"/>
  <c r="A21" i="54"/>
  <c r="A1" i="54"/>
  <c r="B2" i="54"/>
  <c r="B6" i="54"/>
  <c r="B3" i="54"/>
  <c r="B4" i="54"/>
  <c r="A1" i="53"/>
  <c r="B3" i="53" s="1"/>
  <c r="B6" i="53"/>
  <c r="E13" i="14"/>
  <c r="D26" i="2"/>
  <c r="B20" i="14"/>
  <c r="E40" i="14"/>
  <c r="F44" i="7"/>
  <c r="E18" i="14"/>
  <c r="E17" i="14"/>
  <c r="E16" i="14"/>
  <c r="E15" i="14"/>
  <c r="E14" i="14"/>
  <c r="E32" i="14"/>
  <c r="E31" i="14"/>
  <c r="E30" i="14"/>
  <c r="E28" i="14"/>
  <c r="E53" i="14"/>
  <c r="B53" i="14"/>
  <c r="B37" i="14"/>
  <c r="A1" i="52"/>
  <c r="B4" i="52" s="1"/>
  <c r="D37" i="2"/>
  <c r="D35" i="2"/>
  <c r="B2" i="52"/>
  <c r="B3" i="52"/>
  <c r="B6" i="52"/>
  <c r="D36" i="2"/>
  <c r="B30" i="14"/>
  <c r="F32" i="7"/>
  <c r="B59" i="14"/>
  <c r="A1" i="43"/>
  <c r="B6" i="43" s="1"/>
  <c r="E42" i="14"/>
  <c r="D29" i="2"/>
  <c r="B5" i="54"/>
  <c r="E25" i="14"/>
  <c r="E24" i="14"/>
  <c r="E19" i="14"/>
  <c r="E9" i="14"/>
  <c r="E12" i="14"/>
  <c r="E60" i="14"/>
  <c r="E59" i="14"/>
  <c r="E11" i="14"/>
  <c r="E10" i="14"/>
  <c r="E8" i="14"/>
  <c r="E7" i="14"/>
  <c r="B17" i="14"/>
  <c r="B18" i="14"/>
  <c r="B19" i="14"/>
  <c r="B14" i="14"/>
  <c r="B16" i="14"/>
  <c r="B15" i="14"/>
  <c r="B40" i="14"/>
  <c r="B29" i="14"/>
  <c r="F35" i="7"/>
  <c r="F34" i="7"/>
  <c r="A1" i="25"/>
  <c r="B6" i="25"/>
  <c r="B42" i="14"/>
  <c r="E58" i="14"/>
  <c r="B2" i="43"/>
  <c r="B3" i="25"/>
  <c r="B4" i="25"/>
  <c r="B2" i="25"/>
  <c r="A26" i="51"/>
  <c r="A1" i="51"/>
  <c r="B3" i="51" s="1"/>
  <c r="B4" i="51"/>
  <c r="B2" i="51"/>
  <c r="B6" i="51"/>
  <c r="B11" i="14"/>
  <c r="F16" i="7"/>
  <c r="A31" i="47"/>
  <c r="A1" i="47"/>
  <c r="B3" i="47" s="1"/>
  <c r="A26" i="46"/>
  <c r="A1" i="46"/>
  <c r="B3" i="46" s="1"/>
  <c r="A23" i="45"/>
  <c r="A1" i="45"/>
  <c r="B4" i="45" s="1"/>
  <c r="B6" i="45"/>
  <c r="A25" i="44"/>
  <c r="A1" i="44"/>
  <c r="B4" i="47"/>
  <c r="B2" i="47"/>
  <c r="B6" i="47"/>
  <c r="B6" i="46"/>
  <c r="B2" i="45"/>
  <c r="B2" i="44"/>
  <c r="B3" i="44"/>
  <c r="B4" i="44"/>
  <c r="B6" i="44"/>
  <c r="E51" i="14"/>
  <c r="A28" i="42"/>
  <c r="A1" i="42"/>
  <c r="A1" i="41"/>
  <c r="B6" i="41" s="1"/>
  <c r="B3" i="41"/>
  <c r="A1" i="40"/>
  <c r="B3" i="40" s="1"/>
  <c r="A29" i="39"/>
  <c r="A1" i="39"/>
  <c r="B3" i="39" s="1"/>
  <c r="A1" i="38"/>
  <c r="B3" i="38"/>
  <c r="A1" i="37"/>
  <c r="B3" i="37" s="1"/>
  <c r="A1" i="36"/>
  <c r="B3" i="36"/>
  <c r="A27" i="35"/>
  <c r="A1" i="35"/>
  <c r="B6" i="35" s="1"/>
  <c r="A1" i="34"/>
  <c r="B3" i="34" s="1"/>
  <c r="B6" i="34"/>
  <c r="A25" i="33"/>
  <c r="A1" i="33"/>
  <c r="B6" i="33"/>
  <c r="A1" i="32"/>
  <c r="B3" i="32" s="1"/>
  <c r="A31" i="31"/>
  <c r="A1" i="31"/>
  <c r="B5" i="31" s="1"/>
  <c r="A19" i="30"/>
  <c r="A1" i="30"/>
  <c r="B6" i="30" s="1"/>
  <c r="A26" i="29"/>
  <c r="A1" i="29"/>
  <c r="B3" i="29" s="1"/>
  <c r="B21" i="14"/>
  <c r="F45" i="7"/>
  <c r="B2" i="42"/>
  <c r="B3" i="42"/>
  <c r="B4" i="42"/>
  <c r="B6" i="42"/>
  <c r="B4" i="41"/>
  <c r="B2" i="41"/>
  <c r="B4" i="40"/>
  <c r="B2" i="40"/>
  <c r="B6" i="40"/>
  <c r="B4" i="38"/>
  <c r="B2" i="38"/>
  <c r="B6" i="38"/>
  <c r="B2" i="37"/>
  <c r="B4" i="36"/>
  <c r="B3" i="35"/>
  <c r="B2" i="36"/>
  <c r="B6" i="36"/>
  <c r="B4" i="35"/>
  <c r="B5" i="35"/>
  <c r="B2" i="35"/>
  <c r="B4" i="33"/>
  <c r="B4" i="32"/>
  <c r="B3" i="33"/>
  <c r="B2" i="33"/>
  <c r="B3" i="31"/>
  <c r="B4" i="31"/>
  <c r="B2" i="31"/>
  <c r="B4" i="30"/>
  <c r="B3" i="30"/>
  <c r="B2" i="29"/>
  <c r="B2" i="30"/>
  <c r="B6" i="29"/>
  <c r="E26" i="16"/>
  <c r="E48" i="16"/>
  <c r="E47" i="16"/>
  <c r="E45" i="16"/>
  <c r="E44" i="16"/>
  <c r="E43" i="16"/>
  <c r="E41" i="16"/>
  <c r="E39" i="16"/>
  <c r="E38" i="16"/>
  <c r="E37" i="16"/>
  <c r="E35" i="16"/>
  <c r="E34" i="16"/>
  <c r="E30" i="16"/>
  <c r="E29" i="16"/>
  <c r="E28" i="16"/>
  <c r="E27" i="16"/>
  <c r="E24" i="16"/>
  <c r="E23" i="16"/>
  <c r="E22" i="16"/>
  <c r="E21" i="16"/>
  <c r="E20" i="16"/>
  <c r="E18" i="16"/>
  <c r="E17" i="16"/>
  <c r="E16" i="16"/>
  <c r="E14" i="16"/>
  <c r="E13" i="16"/>
  <c r="E12" i="16"/>
  <c r="E11" i="16"/>
  <c r="E10" i="16"/>
  <c r="E9" i="16"/>
  <c r="E8" i="16"/>
  <c r="E7" i="16"/>
  <c r="E6" i="16"/>
  <c r="E5" i="16"/>
  <c r="E4" i="16"/>
  <c r="E3" i="16"/>
  <c r="F55" i="7"/>
  <c r="E52" i="14"/>
  <c r="D34" i="2"/>
  <c r="B5" i="51"/>
  <c r="D33" i="2"/>
  <c r="B5" i="47"/>
  <c r="B52" i="14"/>
  <c r="B51" i="14"/>
  <c r="F72" i="7"/>
  <c r="F71" i="7"/>
  <c r="F15" i="7"/>
  <c r="F20" i="7"/>
  <c r="D6" i="2"/>
  <c r="D5" i="2"/>
  <c r="B5" i="32"/>
  <c r="A1" i="28"/>
  <c r="B4" i="28" s="1"/>
  <c r="B2" i="28"/>
  <c r="B6" i="28"/>
  <c r="B3" i="28"/>
  <c r="A1" i="27"/>
  <c r="B3" i="27"/>
  <c r="D3" i="2"/>
  <c r="B5" i="30"/>
  <c r="D4" i="2"/>
  <c r="D9" i="2"/>
  <c r="E33" i="14"/>
  <c r="E35" i="14"/>
  <c r="E36" i="14"/>
  <c r="D25" i="2"/>
  <c r="E38" i="14"/>
  <c r="E39" i="14"/>
  <c r="E41" i="14"/>
  <c r="D28" i="2"/>
  <c r="E34" i="14"/>
  <c r="B27" i="14"/>
  <c r="B31" i="14"/>
  <c r="B24" i="14"/>
  <c r="B23" i="14"/>
  <c r="B22" i="14"/>
  <c r="B25" i="14"/>
  <c r="B32" i="14"/>
  <c r="B26" i="14"/>
  <c r="B28" i="14"/>
  <c r="B33" i="14"/>
  <c r="B43" i="14"/>
  <c r="B60" i="14"/>
  <c r="B13" i="14"/>
  <c r="B12" i="14"/>
  <c r="B8" i="14"/>
  <c r="B7" i="14"/>
  <c r="B10" i="14"/>
  <c r="B47" i="14"/>
  <c r="B45" i="14"/>
  <c r="B46" i="14"/>
  <c r="B49" i="14"/>
  <c r="B50" i="14"/>
  <c r="B48" i="14"/>
  <c r="B44" i="14"/>
  <c r="B4" i="14"/>
  <c r="B3" i="14"/>
  <c r="B5" i="14"/>
  <c r="B6" i="14"/>
  <c r="B41" i="14"/>
  <c r="B39" i="14"/>
  <c r="B38" i="14"/>
  <c r="B36" i="14"/>
  <c r="B58" i="14"/>
  <c r="B34" i="14"/>
  <c r="B35" i="14"/>
  <c r="B9" i="14"/>
  <c r="D24" i="2"/>
  <c r="D27" i="2"/>
  <c r="B5" i="52"/>
  <c r="D23" i="2"/>
  <c r="B4" i="27"/>
  <c r="B2" i="27"/>
  <c r="B6" i="27"/>
  <c r="F14" i="7"/>
  <c r="F3" i="7"/>
  <c r="A1" i="24"/>
  <c r="B6" i="24" s="1"/>
  <c r="E45" i="14"/>
  <c r="B3" i="24"/>
  <c r="B4" i="24"/>
  <c r="F26" i="7"/>
  <c r="A1" i="23"/>
  <c r="B3" i="23" s="1"/>
  <c r="A26" i="22"/>
  <c r="A1" i="22"/>
  <c r="B6" i="22" s="1"/>
  <c r="B5" i="22"/>
  <c r="A21" i="21"/>
  <c r="A1" i="21"/>
  <c r="B3" i="21"/>
  <c r="A23" i="20"/>
  <c r="A1" i="20"/>
  <c r="B3" i="20" s="1"/>
  <c r="A11" i="19"/>
  <c r="A1" i="19"/>
  <c r="B3" i="19" s="1"/>
  <c r="A22" i="18"/>
  <c r="A1" i="18"/>
  <c r="B3" i="18" s="1"/>
  <c r="B6" i="18"/>
  <c r="A1" i="17"/>
  <c r="B3" i="17" s="1"/>
  <c r="A4" i="16"/>
  <c r="A5" i="16"/>
  <c r="A6" i="16"/>
  <c r="A7" i="16"/>
  <c r="A8" i="16"/>
  <c r="A9" i="16"/>
  <c r="A10" i="16"/>
  <c r="A11" i="16"/>
  <c r="A12" i="16"/>
  <c r="A13" i="16"/>
  <c r="A14" i="16"/>
  <c r="A15" i="16"/>
  <c r="A16" i="16"/>
  <c r="A17" i="16"/>
  <c r="A18" i="16"/>
  <c r="A20" i="16"/>
  <c r="A21" i="16"/>
  <c r="A22" i="16"/>
  <c r="A23" i="16"/>
  <c r="A24" i="16"/>
  <c r="A26" i="16"/>
  <c r="A27" i="16"/>
  <c r="A28" i="16"/>
  <c r="A29" i="16"/>
  <c r="A30" i="16"/>
  <c r="A32" i="16"/>
  <c r="A34" i="16"/>
  <c r="A35" i="16"/>
  <c r="A36" i="16"/>
  <c r="A37" i="16"/>
  <c r="A38" i="16"/>
  <c r="A39" i="16"/>
  <c r="A40" i="16"/>
  <c r="A41" i="16"/>
  <c r="A43" i="16"/>
  <c r="A44" i="16"/>
  <c r="A45" i="16"/>
  <c r="A47" i="16"/>
  <c r="A48" i="16"/>
  <c r="B6" i="23"/>
  <c r="B3" i="22"/>
  <c r="B4" i="22"/>
  <c r="B4" i="21"/>
  <c r="B2" i="21"/>
  <c r="B6" i="21"/>
  <c r="B4" i="20"/>
  <c r="B2" i="20"/>
  <c r="B6" i="20"/>
  <c r="B2" i="19"/>
  <c r="B4" i="18"/>
  <c r="B2" i="18"/>
  <c r="B4" i="17"/>
  <c r="B2" i="17"/>
  <c r="B6" i="17"/>
  <c r="F52" i="7"/>
  <c r="F68" i="7"/>
  <c r="F67" i="7"/>
  <c r="F66" i="7"/>
  <c r="F65" i="7"/>
  <c r="F64" i="7"/>
  <c r="F62" i="7"/>
  <c r="F61" i="7"/>
  <c r="F60" i="7"/>
  <c r="F58" i="7"/>
  <c r="F57" i="7"/>
  <c r="F54" i="7"/>
  <c r="F53" i="7"/>
  <c r="F51" i="7"/>
  <c r="F50" i="7"/>
  <c r="F70" i="7"/>
  <c r="F48" i="7"/>
  <c r="F43" i="7"/>
  <c r="F42" i="7"/>
  <c r="F41" i="7"/>
  <c r="F40" i="7"/>
  <c r="F39" i="7"/>
  <c r="F38" i="7"/>
  <c r="F37" i="7"/>
  <c r="F36" i="7"/>
  <c r="F33" i="7"/>
  <c r="F27" i="7"/>
  <c r="F25" i="7"/>
  <c r="F24" i="7"/>
  <c r="F23" i="7"/>
  <c r="F22" i="7"/>
  <c r="F13" i="7"/>
  <c r="F12" i="7"/>
  <c r="F11" i="7"/>
  <c r="F10" i="7"/>
  <c r="F7" i="7"/>
  <c r="F6" i="7"/>
  <c r="F5" i="7"/>
  <c r="F4" i="7"/>
  <c r="B5" i="18"/>
  <c r="B5" i="19"/>
  <c r="B5" i="27"/>
  <c r="B5" i="20"/>
  <c r="D10" i="2"/>
  <c r="D14" i="2"/>
  <c r="D22" i="2"/>
  <c r="B5" i="17"/>
  <c r="D11" i="2"/>
  <c r="D13" i="2"/>
  <c r="D31" i="2"/>
  <c r="B5" i="45"/>
  <c r="B5" i="36"/>
  <c r="D12" i="2"/>
  <c r="B5" i="24"/>
  <c r="D20" i="2"/>
  <c r="B5" i="25"/>
  <c r="B5" i="38"/>
  <c r="D16" i="2"/>
  <c r="B5" i="40"/>
  <c r="D7" i="2"/>
  <c r="B5" i="33"/>
  <c r="D17" i="2"/>
  <c r="B5" i="28"/>
  <c r="D21" i="2"/>
  <c r="E44" i="14"/>
  <c r="E43" i="14"/>
  <c r="D30" i="2"/>
  <c r="B5" i="44"/>
  <c r="E6" i="14"/>
  <c r="E5" i="14"/>
  <c r="E4" i="14"/>
  <c r="E27" i="14"/>
  <c r="E26" i="14"/>
  <c r="D18" i="2"/>
  <c r="E23" i="14"/>
  <c r="E22" i="14"/>
  <c r="E21" i="14"/>
  <c r="E50" i="14"/>
  <c r="E49" i="14"/>
  <c r="E48" i="14"/>
  <c r="E47" i="14"/>
  <c r="E46" i="14"/>
  <c r="D32" i="2"/>
  <c r="E3" i="14"/>
  <c r="E29" i="14"/>
  <c r="D19" i="2"/>
  <c r="B5" i="42"/>
  <c r="E20" i="14"/>
  <c r="D15" i="2"/>
  <c r="E2" i="14"/>
  <c r="D2" i="2"/>
  <c r="B5" i="21"/>
  <c r="B4" i="19" l="1"/>
  <c r="B5" i="29"/>
  <c r="B4" i="37"/>
  <c r="B6" i="39"/>
  <c r="B4" i="43"/>
  <c r="B2" i="53"/>
  <c r="B5" i="55"/>
  <c r="B5" i="43"/>
  <c r="B5" i="37"/>
  <c r="B2" i="22"/>
  <c r="B4" i="23"/>
  <c r="B2" i="24"/>
  <c r="B5" i="53"/>
  <c r="B5" i="34"/>
  <c r="B4" i="29"/>
  <c r="B6" i="31"/>
  <c r="B6" i="32"/>
  <c r="B2" i="34"/>
  <c r="B4" i="34"/>
  <c r="B2" i="39"/>
  <c r="B3" i="45"/>
  <c r="B4" i="46"/>
  <c r="B3" i="43"/>
  <c r="B4" i="53"/>
  <c r="B4" i="55"/>
  <c r="B5" i="46"/>
  <c r="B2" i="23"/>
  <c r="B2" i="46"/>
  <c r="B5" i="39"/>
  <c r="B5" i="41"/>
  <c r="B5" i="23"/>
  <c r="B6" i="19"/>
  <c r="B2" i="32"/>
  <c r="B6" i="37"/>
  <c r="B4" i="39"/>
  <c r="B3" i="55"/>
</calcChain>
</file>

<file path=xl/sharedStrings.xml><?xml version="1.0" encoding="utf-8"?>
<sst xmlns="http://schemas.openxmlformats.org/spreadsheetml/2006/main" count="3837" uniqueCount="1401">
  <si>
    <t>ID</t>
  </si>
  <si>
    <t>Group</t>
  </si>
  <si>
    <t xml:space="preserve">Feature </t>
  </si>
  <si>
    <t>Type</t>
  </si>
  <si>
    <t>System Test</t>
  </si>
  <si>
    <t>System Test Name</t>
  </si>
  <si>
    <t>TFS Epic &amp; Feature</t>
  </si>
  <si>
    <t>TFS Feature Name</t>
  </si>
  <si>
    <t>F01.00</t>
  </si>
  <si>
    <t>Landing Page</t>
  </si>
  <si>
    <t>F01.01</t>
  </si>
  <si>
    <t>Landing Page - FAQ Link</t>
  </si>
  <si>
    <t>UI</t>
  </si>
  <si>
    <t>T01</t>
  </si>
  <si>
    <t>User Interface</t>
  </si>
  <si>
    <t>F01.02</t>
  </si>
  <si>
    <t>Landing Page - Feedback Email Link</t>
  </si>
  <si>
    <t>F01.03</t>
  </si>
  <si>
    <t>Landing Page - Support Email Link</t>
  </si>
  <si>
    <t>F01.04</t>
  </si>
  <si>
    <t>Landing Page - Learn More Link</t>
  </si>
  <si>
    <t>F01.05</t>
  </si>
  <si>
    <t>Landing Page - Search Box</t>
  </si>
  <si>
    <t>F01.06</t>
  </si>
  <si>
    <t>Landing Page - Advanced Search Link</t>
  </si>
  <si>
    <t>F02.00</t>
  </si>
  <si>
    <t>Search Behavior</t>
  </si>
  <si>
    <t>F02.01</t>
  </si>
  <si>
    <t>Search - Keyword (Single Term)</t>
  </si>
  <si>
    <t>T02</t>
  </si>
  <si>
    <t>Search</t>
  </si>
  <si>
    <t>Keyword Searching</t>
  </si>
  <si>
    <t>F02.02</t>
  </si>
  <si>
    <t>Search - Keyword (Multiple Term)</t>
  </si>
  <si>
    <t>T03</t>
  </si>
  <si>
    <t>Phrase Searching</t>
  </si>
  <si>
    <t>F02.03</t>
  </si>
  <si>
    <t>Search - Advanced (Field Directed e.g. Title, Vendor, Concept)</t>
  </si>
  <si>
    <t>T05</t>
  </si>
  <si>
    <t>Advanced Search</t>
  </si>
  <si>
    <t>F02.04</t>
  </si>
  <si>
    <t>Search - Wildcard</t>
  </si>
  <si>
    <t>T08</t>
  </si>
  <si>
    <t>Wildcard</t>
  </si>
  <si>
    <t>F02.05</t>
  </si>
  <si>
    <t>Search - Relevancy</t>
  </si>
  <si>
    <t>Relevancy Model</t>
  </si>
  <si>
    <t>F02.06</t>
  </si>
  <si>
    <t>DataFinder Comparability</t>
  </si>
  <si>
    <t>T07</t>
  </si>
  <si>
    <t>Datanexus/DataFinder Comparison</t>
  </si>
  <si>
    <t>F02.07</t>
  </si>
  <si>
    <t>Search - Advanced (with Boolean Logic)</t>
  </si>
  <si>
    <t>T06</t>
  </si>
  <si>
    <t>F02.08</t>
  </si>
  <si>
    <t>Search - Acronyms</t>
  </si>
  <si>
    <t>T39</t>
  </si>
  <si>
    <t>F02.09</t>
  </si>
  <si>
    <t>Search - Stemming</t>
  </si>
  <si>
    <t>F03.00</t>
  </si>
  <si>
    <t>Advanced Search UI</t>
  </si>
  <si>
    <t>F03.01</t>
  </si>
  <si>
    <t xml:space="preserve">Advanced Search UI </t>
  </si>
  <si>
    <t>T04</t>
  </si>
  <si>
    <t>F04.00</t>
  </si>
  <si>
    <t>Search Results Page</t>
  </si>
  <si>
    <t>F04.01</t>
  </si>
  <si>
    <t>Search Results Page - Search Box</t>
  </si>
  <si>
    <t>T09</t>
  </si>
  <si>
    <t>F04.02</t>
  </si>
  <si>
    <t xml:space="preserve">Search Results Page - Metadata Element Content </t>
  </si>
  <si>
    <t>Content</t>
  </si>
  <si>
    <t>T10</t>
  </si>
  <si>
    <t>Metadata Fields</t>
  </si>
  <si>
    <t>F04.03</t>
  </si>
  <si>
    <t>Search Results Page - Selected Terms Box</t>
  </si>
  <si>
    <t>F04.04</t>
  </si>
  <si>
    <t>Search Results Page - Facet Filtering Behavior</t>
  </si>
  <si>
    <t>T13</t>
  </si>
  <si>
    <t>Search Results Facets</t>
  </si>
  <si>
    <t>F04.05</t>
  </si>
  <si>
    <t>Search Results Page - Facet Content</t>
  </si>
  <si>
    <t>T12</t>
  </si>
  <si>
    <t>F04.06</t>
  </si>
  <si>
    <t>Search Results Page - Facet UI</t>
  </si>
  <si>
    <t>T11</t>
  </si>
  <si>
    <t>F04.07</t>
  </si>
  <si>
    <t>Search Results Page - Navigation</t>
  </si>
  <si>
    <t>F04.08</t>
  </si>
  <si>
    <t>Search Results Page - Search Term Highlighting</t>
  </si>
  <si>
    <t>T37</t>
  </si>
  <si>
    <t>F04.09</t>
  </si>
  <si>
    <t>Search Results Page - Search Term Spelling Suggestion</t>
  </si>
  <si>
    <t>T38</t>
  </si>
  <si>
    <t>F05.00</t>
  </si>
  <si>
    <t>View Details Page</t>
  </si>
  <si>
    <t>F05.01</t>
  </si>
  <si>
    <t>View Details Page - Metadata Element Labels</t>
  </si>
  <si>
    <t>T18</t>
  </si>
  <si>
    <t>F05.02</t>
  </si>
  <si>
    <t>View Details Page - Metadata Element Content (Acquired)</t>
  </si>
  <si>
    <t>T15</t>
  </si>
  <si>
    <t>F05.03</t>
  </si>
  <si>
    <t>View Details Page - Metadata Element Content (Collected)</t>
  </si>
  <si>
    <t>T19</t>
  </si>
  <si>
    <t>F05.04</t>
  </si>
  <si>
    <t>View Details Page - Metadata Element Content (Other)</t>
  </si>
  <si>
    <t>T20</t>
  </si>
  <si>
    <t>F05.05</t>
  </si>
  <si>
    <t>View Details Page - Search from Click Tag</t>
  </si>
  <si>
    <t>T16</t>
  </si>
  <si>
    <t>Details Page</t>
  </si>
  <si>
    <t>F05.06</t>
  </si>
  <si>
    <t>View Details Page - Information Links - DF</t>
  </si>
  <si>
    <t>T17</t>
  </si>
  <si>
    <t>F05.07</t>
  </si>
  <si>
    <t>View Details Page - License Links</t>
  </si>
  <si>
    <t>F05.08</t>
  </si>
  <si>
    <t>View Details Page - Form Links</t>
  </si>
  <si>
    <t>F05.09</t>
  </si>
  <si>
    <t>View Details Page - People &amp; Email Links</t>
  </si>
  <si>
    <t>T14</t>
  </si>
  <si>
    <t>F05.10</t>
  </si>
  <si>
    <t>View Details Page - Navigation &amp; Paging</t>
  </si>
  <si>
    <t>F05.11</t>
  </si>
  <si>
    <t>View Details Page - Search Box</t>
  </si>
  <si>
    <t>F05.12</t>
  </si>
  <si>
    <t>View Details Page - Help and Tips</t>
  </si>
  <si>
    <t>F05.13</t>
  </si>
  <si>
    <t xml:space="preserve">Hidden Content </t>
  </si>
  <si>
    <t>T26</t>
  </si>
  <si>
    <t>F05.14</t>
  </si>
  <si>
    <t>View Details Page - Support/Feedback/FAQ</t>
  </si>
  <si>
    <t>F05.15</t>
  </si>
  <si>
    <t>View Details Page - Search Term Highlighting</t>
  </si>
  <si>
    <t>F07.00</t>
  </si>
  <si>
    <t>Taxonomy</t>
  </si>
  <si>
    <t>F07.01</t>
  </si>
  <si>
    <t>Taxonomy - Content</t>
  </si>
  <si>
    <t>T28</t>
  </si>
  <si>
    <t>Ontologies/Taxonomies</t>
  </si>
  <si>
    <t>Fresh and Useful Taxonomies</t>
  </si>
  <si>
    <t>F08.00</t>
  </si>
  <si>
    <t>Integration</t>
  </si>
  <si>
    <t>F08.01</t>
  </si>
  <si>
    <t>Integration - Import Raw to Staging</t>
  </si>
  <si>
    <t>Non Functional</t>
  </si>
  <si>
    <t>T21</t>
  </si>
  <si>
    <t>Content Pipeline</t>
  </si>
  <si>
    <t>F08.02</t>
  </si>
  <si>
    <t>Integration - Staged Transformation</t>
  </si>
  <si>
    <t>T22</t>
  </si>
  <si>
    <t>F08.03</t>
  </si>
  <si>
    <t>Integration - Staging to TB</t>
  </si>
  <si>
    <t>T23</t>
  </si>
  <si>
    <t>F08.04</t>
  </si>
  <si>
    <t>Integration - TB Tagging</t>
  </si>
  <si>
    <t>T24</t>
  </si>
  <si>
    <t>TB Tagging Service</t>
  </si>
  <si>
    <t>F08.05</t>
  </si>
  <si>
    <t>Integration - Export TB Tags</t>
  </si>
  <si>
    <t>T25</t>
  </si>
  <si>
    <t>Export TB tags in JSON</t>
  </si>
  <si>
    <t>F08.06</t>
  </si>
  <si>
    <t>Integration - Load TB Tags in SOLR</t>
  </si>
  <si>
    <t>F08.07</t>
  </si>
  <si>
    <t>Integration - Loading Steward/Access Data</t>
  </si>
  <si>
    <t>F08.08</t>
  </si>
  <si>
    <t>Integration - SOLR Import</t>
  </si>
  <si>
    <t>F08.09</t>
  </si>
  <si>
    <t>Integration - SOLR Indexing</t>
  </si>
  <si>
    <t>T27</t>
  </si>
  <si>
    <t>Solr Configuration…</t>
  </si>
  <si>
    <t>F09.00</t>
  </si>
  <si>
    <t>Quality Monitoring Reporting</t>
  </si>
  <si>
    <t>F09.01</t>
  </si>
  <si>
    <t>Quality Alert Report - Staging Raw</t>
  </si>
  <si>
    <t>T29</t>
  </si>
  <si>
    <t>Content Quality</t>
  </si>
  <si>
    <t>F09.02</t>
  </si>
  <si>
    <t>Quality Alert Report - Staging Transformed</t>
  </si>
  <si>
    <t>F09.03</t>
  </si>
  <si>
    <t>Quality Alert Report - TB</t>
  </si>
  <si>
    <t>T30</t>
  </si>
  <si>
    <t>F10.00</t>
  </si>
  <si>
    <t>Performance</t>
  </si>
  <si>
    <t>F10.01</t>
  </si>
  <si>
    <t>Performance  - Landing Page</t>
  </si>
  <si>
    <t>T31</t>
  </si>
  <si>
    <t>Initial load of landing page is under 2 seconds</t>
  </si>
  <si>
    <t>F10.02</t>
  </si>
  <si>
    <t>Performance - Search Results</t>
  </si>
  <si>
    <t>Time for search results when terms are entered is between 2 to 4 seconds</t>
  </si>
  <si>
    <t>F10.03</t>
  </si>
  <si>
    <t>Performance - Filter Refresh</t>
  </si>
  <si>
    <t>Time for results to refresh when filters are applied is under 2 seconds</t>
  </si>
  <si>
    <t>F10.04</t>
  </si>
  <si>
    <t>Performance - Details Page Navigation</t>
  </si>
  <si>
    <t>Time to navigate to details page for a results is under 2 seconds</t>
  </si>
  <si>
    <t>F10.05</t>
  </si>
  <si>
    <t>Performance  - Return to Search Results</t>
  </si>
  <si>
    <t>Time to load when navigating from details page back to results is under 2 seconds</t>
  </si>
  <si>
    <t>F11.00</t>
  </si>
  <si>
    <t>Other</t>
  </si>
  <si>
    <t>F11.01</t>
  </si>
  <si>
    <t>Logging</t>
  </si>
  <si>
    <t>F11.02</t>
  </si>
  <si>
    <t>User Analytics</t>
  </si>
  <si>
    <t>T32</t>
  </si>
  <si>
    <t>F11.03</t>
  </si>
  <si>
    <t>Error Handling</t>
  </si>
  <si>
    <t>T33</t>
  </si>
  <si>
    <t>#</t>
  </si>
  <si>
    <t>DataFinder Feature</t>
  </si>
  <si>
    <t>Mikes Notes on how DataFinder Feature compares to DataNexus</t>
  </si>
  <si>
    <t>DataNexus Feature</t>
  </si>
  <si>
    <t>DataNexus Feature Name</t>
  </si>
  <si>
    <t>RL Notes</t>
  </si>
  <si>
    <t>Developer Notes</t>
  </si>
  <si>
    <t>1. Search</t>
  </si>
  <si>
    <t>Keyword search</t>
  </si>
  <si>
    <t>Entered keywords will be searched across all indexable fields and return results based on the determined relevance algorithm.</t>
  </si>
  <si>
    <t>H</t>
  </si>
  <si>
    <t xml:space="preserve">TF/IDF relevancy algorithm will be much better than current DataFinder sort order (date).
Ability to sort by other values (i.e. alpha or date is simple add)
Do we want contains - whole word or contains - part word?  </t>
  </si>
  <si>
    <t xml:space="preserve">Title search/ Advanced Search in DF </t>
  </si>
  <si>
    <t xml:space="preserve">Search for terms or phrases in titles of data assets: Title is an indexed field and when search phrase matches on values in the title field those results will appear higher in the results list through a relevancy boosting for that field.  Advanced search will also allow for search to be limited specifically to the title field. </t>
  </si>
  <si>
    <t>Does not include UI development time.  
Options:  1. Simple implimentation with a very basic design (This is primarily more work for Pat). 2. Smart search box where user can enter field they want to direct the search towards. (Needs for JavaScript development)</t>
  </si>
  <si>
    <t>Provider or Vendor (Source)  search</t>
  </si>
  <si>
    <t xml:space="preserve">Search for providers or vendors of data  assets: Provider is an indexable field that will get an relevancy boost when search matches on that field. Vendors will be a searchable field populated by the Name Authority File.  Both preferred and alternative vendor names will be searchable. It will also be a facet filter post-search. Advanced search will also allow for search to be limited specifically to the provider field. 
</t>
  </si>
  <si>
    <t>Phrase searching</t>
  </si>
  <si>
    <t xml:space="preserve">Search for a number of terms together, e.g. credit risk. There will be an adjacency boost for exact or close exact matches. See Keyword search. </t>
  </si>
  <si>
    <t>Karen:  recommend having quotes</t>
  </si>
  <si>
    <t>Relevancy boosting will need tweeking moving forward.</t>
  </si>
  <si>
    <t>Search using vendor alternate name</t>
  </si>
  <si>
    <t>See #3 provider search.</t>
  </si>
  <si>
    <t>Words may be right-hand truncated using an asterisk ('*') in place of other characters. The '*' wildcard may also be embedded in a search string. Contains Search covers wildcard scenarios and Search engine supports wildcard searching.</t>
  </si>
  <si>
    <t>Out of the box.  Trailing wildcards is basic.  Leading wildcards may have a little performance impact or storage impact.</t>
  </si>
  <si>
    <t>Boolean search</t>
  </si>
  <si>
    <t xml:space="preserve">A type of search allowing users to combine keywords with operators (or modifiers) such as AND, NOT and OR to further produce more relevant results. Keyword Search will include the Boolean AND, Advance Search will cover full Boolean searching. </t>
  </si>
  <si>
    <t>RL: Recommend including boolean functions on the general search box.</t>
  </si>
  <si>
    <t>Have librarians define fucntionality.  Need to make sure their expectation matches out of the box:  https://cwiki.apache.org/confluence/display/solr/The+Standard+Query+Parser#TheStandardQueryParser-BooleanOperatorsSupportedbytheStandardQueryParser</t>
  </si>
  <si>
    <t>Search across ‘any Indexable field’</t>
  </si>
  <si>
    <t>See Keyword Search, #1.</t>
  </si>
  <si>
    <t>Limit Search to available Items</t>
  </si>
  <si>
    <t>This functionality will not be needed in DataNexus, only available items are searchable in DN</t>
  </si>
  <si>
    <t>N/A</t>
  </si>
  <si>
    <t>Click on BST keyword starts search on that keyword - this is also related to "browse by subject" below</t>
  </si>
  <si>
    <t xml:space="preserve">Clickable Keywords will generate a new search when a tag is clicked by the users to see all assets tagged with that keyword. </t>
  </si>
  <si>
    <t>Front end function.</t>
  </si>
  <si>
    <t>Search on a vendor</t>
  </si>
  <si>
    <t xml:space="preserve">Field limits / Advanced Search </t>
  </si>
  <si>
    <t>A field limit causes the system to search only items that fall within the selected limits for example content type, and date range. 
Faceted filtering will allow for some of this functionality while other limiting will be part of future releases.</t>
  </si>
  <si>
    <t>Saved searches</t>
  </si>
  <si>
    <t>This functionality is not currently available in DataFinder. Will be a future feature in DataNexus.</t>
  </si>
  <si>
    <t>Plug-in available that can support this at scale.</t>
  </si>
  <si>
    <t>Search by record number</t>
  </si>
  <si>
    <t>Search by DataFinder ID.  DataFinder ID is added to the backlog and will be made a searchable field.</t>
  </si>
  <si>
    <t>Records include detail on geographic coverage and date coverage</t>
  </si>
  <si>
    <t>Geographic and date coverage are added to the backlog.</t>
  </si>
  <si>
    <t>Search by ‘Subject Begins With’</t>
  </si>
  <si>
    <t>See Keyword Search and Field Limits.</t>
  </si>
  <si>
    <t>Don't worry about "begins with".  Should be "contains"</t>
  </si>
  <si>
    <t>2. Performance</t>
  </si>
  <si>
    <t>M</t>
  </si>
  <si>
    <t>Time to navigate to details page for a result is under 2 seconds</t>
  </si>
  <si>
    <t>3. Community / Share</t>
  </si>
  <si>
    <t>Contact help via email link, with customized Subject headers, as scripted in DataFinder's html [RL added a little detail here]</t>
  </si>
  <si>
    <t>Will Include title of the asset when contacting help desk.</t>
  </si>
  <si>
    <t>Contact community assistance by url to dataset name entry in KE</t>
  </si>
  <si>
    <t>Will Include link to Knowledge Exchange.</t>
  </si>
  <si>
    <t>Display Site Definition?</t>
  </si>
  <si>
    <t>Included in Details Page.</t>
  </si>
  <si>
    <t>Field should be renamed Authorized Locations and included in the Sierra data used by DataNexus</t>
  </si>
  <si>
    <t>Display Authorized users field</t>
  </si>
  <si>
    <t>View affiliated sections</t>
  </si>
  <si>
    <t>4. Browse through Board Subject Taxonomy</t>
  </si>
  <si>
    <t>Browse the terms  Board Subject Taxonomy</t>
  </si>
  <si>
    <t>Out of Scope for Go Live. Will be covered as part of the visualisation features after the requirements are refined based on user feedback.</t>
  </si>
  <si>
    <t>RL:  Great importance to librarians.  Should include both visual and text based navigation.</t>
  </si>
  <si>
    <t>Discuss using hierarchical facets out of Solr to suppor this.</t>
  </si>
  <si>
    <t>5. Browse</t>
  </si>
  <si>
    <t>Click on ‘Related Data Assets’ to navigate between metadata for assets that have been set up with relationships </t>
  </si>
  <si>
    <t>Initial release would link to related assets in DataFinder.  Future release will include the ability to generate related assets based on tags and/or relationships within the ontologies.</t>
  </si>
  <si>
    <t>Relevance ranking</t>
  </si>
  <si>
    <t>Covered by Search engine functionality.</t>
  </si>
  <si>
    <t xml:space="preserve">Browse by subject </t>
  </si>
  <si>
    <t>See #27.</t>
  </si>
  <si>
    <t>Asset records have hyperlinks to vendor/author/source; related datasets; etc.</t>
  </si>
  <si>
    <t xml:space="preserve">Included in Details Page. </t>
  </si>
  <si>
    <t>Browse by 1st word of vendor/provider name</t>
  </si>
  <si>
    <t>See Keyword Search.</t>
  </si>
  <si>
    <t xml:space="preserve">Browse by 1st word of dataset name </t>
  </si>
  <si>
    <t>Browse purchase under consideration by dataset name</t>
  </si>
  <si>
    <t xml:space="preserve">N/A </t>
  </si>
  <si>
    <t>Navigate previous record, next record from detailed pages</t>
  </si>
  <si>
    <t>Added to the backlog.</t>
  </si>
  <si>
    <t>6. Document Support</t>
  </si>
  <si>
    <t>Link to user support documentation</t>
  </si>
  <si>
    <t>Provided in information link in details page.</t>
  </si>
  <si>
    <t>Link to License</t>
  </si>
  <si>
    <t xml:space="preserve">DataNexus will provide a link to DataFinder record where the user can find that information. </t>
  </si>
  <si>
    <t>Follow up to determine if DN is allowed to display this information. If not allowed, link to section in record.  Franz will add anchors.</t>
  </si>
  <si>
    <t>Use instructions: Excerpts on permitted use, prohibited use, post-termination rights, attribution requirements</t>
  </si>
  <si>
    <t>Included on the Details Page.</t>
  </si>
  <si>
    <t>7. Internal Knowledge</t>
  </si>
  <si>
    <t>Permanent link for each dataset record</t>
  </si>
  <si>
    <t>'Ask-A-Librarian' email link</t>
  </si>
  <si>
    <t>Provided via user support link.</t>
  </si>
  <si>
    <t>Test Name (Lookup)</t>
  </si>
  <si>
    <t>Concatenated list of Features for a Test</t>
  </si>
  <si>
    <t>c</t>
  </si>
  <si>
    <t>Integration - TB to Staging</t>
  </si>
  <si>
    <t>T36</t>
  </si>
  <si>
    <t>T40</t>
  </si>
  <si>
    <t>Test Type</t>
  </si>
  <si>
    <t>Features Tested</t>
  </si>
  <si>
    <t>Test Summary</t>
  </si>
  <si>
    <t>2018 Review Status</t>
  </si>
  <si>
    <t>Est. Min to Perform</t>
  </si>
  <si>
    <t>Landing page</t>
  </si>
  <si>
    <t>Access the Landing Page and click on each of the buttons provided for finding help or providing feedback to validate that the expected result is obtained.  Test Search box and button.</t>
  </si>
  <si>
    <t>update based on landing page and web page changes</t>
  </si>
  <si>
    <t xml:space="preserve">Search - Keyword (Single Term) </t>
  </si>
  <si>
    <t xml:space="preserve">Execute search using a single word term (keyword) to demonstrate search behavior as per various scenarios that cover a variety of data types and terms.  Scenarios to cover examples where terms exist in multiple different string and concept metadata elements (including concept, title, description, recordnumber etc.).  </t>
  </si>
  <si>
    <t>OK</t>
  </si>
  <si>
    <t xml:space="preserve">Execute search using a multi-word term (phrase) to demonstrate search behavior as per various scenarios that cover a variety of data types and phrase characteristics. Scenarios to cover examples where terms exist in multiple different string and concept metadata elements.  </t>
  </si>
  <si>
    <t>Advanced Search - UI</t>
  </si>
  <si>
    <t xml:space="preserve">Execute the advanced search functionality to measure the efficacy of the user interface.  Note that another test is provided for search behavior.  </t>
  </si>
  <si>
    <t>Search - Advanced - Field Directed (Single)</t>
  </si>
  <si>
    <t>Execute search specifically designed to retrieve data assets by directing the search to specific metadata elements. Include scenarios for directed fields such as title and source, and include search scenarios for which specific results would be expected, such as alternate source and alternate titles.  Multiple Selections and boolean functionality validated in a separate test.</t>
  </si>
  <si>
    <t>Search - Advanced - Boolean</t>
  </si>
  <si>
    <t>Execute search using the Advanced Search interface, using scenarios that exercise the boolean capabilities AND, OR, ANDNOT using the field choices provided by the Advanced Search capability.</t>
  </si>
  <si>
    <t>Search - Comparison DN/DF</t>
  </si>
  <si>
    <t>ALL Search Behaviors</t>
  </si>
  <si>
    <t>Run through a predetermined set of scenarios designed to compare DataNexus and DataFinder search functionality.  Using Search Parity Measurement Tool.</t>
  </si>
  <si>
    <t>Not Required</t>
  </si>
  <si>
    <t xml:space="preserve"> </t>
  </si>
  <si>
    <t>Execute a set of search scenarios designed to demonstrate the wildcard feature.</t>
  </si>
  <si>
    <t>Search Results Page - UI - General</t>
  </si>
  <si>
    <t xml:space="preserve">Execute search to retrieve results according to a single scenario.   Check operation of search box, search button and selected terms box, as search is adjusted to add or remove filters from selected terms box.  Visual appearance of search result. Scroll through Search Results.  Test Links in header. Test tagged links in Search Result. </t>
  </si>
  <si>
    <t>Search Results Page - Content</t>
  </si>
  <si>
    <t>Retrieve search results to the search results page as per scenario. Check that required metadata fields are present and correctly valued as compared with metadata source. Assess general appearance of content visible on Search Results Page.</t>
  </si>
  <si>
    <t>Search Results Page - UI - Facets</t>
  </si>
  <si>
    <t xml:space="preserve">Execute search to retrieve results according to a single scenario.    Exercise  the facets, to test that the facet interface works as expected.  </t>
  </si>
  <si>
    <t>Check that the content displayed in the Facets is aligned with the types of search results displayed. Check that content in facets changes when terms are added or removed from selected terms box.</t>
  </si>
  <si>
    <t xml:space="preserve">Search - Facet Filtering </t>
  </si>
  <si>
    <r>
      <t>Exercise the filtering behavior of each Facet, according to the scenarios that cover a variety of data types and facet selections.  This test is an extension of the</t>
    </r>
    <r>
      <rPr>
        <i/>
        <sz val="11"/>
        <rFont val="Calibri"/>
        <family val="2"/>
        <scheme val="minor"/>
      </rPr>
      <t xml:space="preserve"> Search Results Page Facet - Content </t>
    </r>
    <r>
      <rPr>
        <sz val="11"/>
        <rFont val="Calibri"/>
        <family val="2"/>
        <scheme val="minor"/>
      </rPr>
      <t>test, in that once the facet content has been inspected, facet values will be selected for filtering the search results.</t>
    </r>
  </si>
  <si>
    <t>View Details Page - General</t>
  </si>
  <si>
    <t>Navigate to View Details page after performing a search and selecting a result.   Click on a person in each role to generate emails directed toward those individuals.  Navigate through the details pages of successive search results.  Validate that the search box operates from the Details Page, to execute a new search.  Generate a support email from the Details Page (which should include the title of the asset)</t>
  </si>
  <si>
    <t>View Details Page - Content Acquired</t>
  </si>
  <si>
    <t>Navigate to the details page as per scenario. Check that required metadata fields are present and correctly valued as compared with metadata source.</t>
  </si>
  <si>
    <t>View Details Page - Search from Tag</t>
  </si>
  <si>
    <t>Execute a search from the View Details Page (OR Search Results Page) by clicking on a clickable concept tag (e.g. Topic, Division, Department Sources etc).  Validate that search behavior meets the expectations for the feature.</t>
  </si>
  <si>
    <t>View Details Page - Links</t>
  </si>
  <si>
    <t>Navigate to the details page as per scenario.  Exercise the 'standard' Information Links (Resource, KE, DataFinder Details) to navigate to other pages as expected.  Exercise the other named links to access additional information. Click the License Link to retrieve license documents. Click the Reporting Form link to retrieve the Form.</t>
  </si>
  <si>
    <t>View Details Page - Labels and Appearance</t>
  </si>
  <si>
    <t>Validate Field labels, hover over descriptions and general appearance of view details page.</t>
  </si>
  <si>
    <t>View Details Page - Content Collected</t>
  </si>
  <si>
    <t>View Details Page - Content Other</t>
  </si>
  <si>
    <t>Navigate to the details page as per scenario. Check that required metadata fields are present and correctly valued as compared with metadata source. Assess general appearance of content.</t>
  </si>
  <si>
    <t>Integration (Unit) - Import to Staging</t>
  </si>
  <si>
    <t>Validate that raw source data is represented faithfully in the DataNexus Staging Database, by visually comparing the content in Staging with the Content in the Source Metadata System.  Reasonable checks on counts of records.</t>
  </si>
  <si>
    <t>Integration (Unit) - Staged Transformation</t>
  </si>
  <si>
    <t xml:space="preserve">Validate that Transformations made to RAW data in the staging database are valid, by comparing the raw data with the transformed data. </t>
  </si>
  <si>
    <t>Integration (Unit)  - Staging to TB</t>
  </si>
  <si>
    <t xml:space="preserve">Validate that transformed data is imported to TQ from Staging and rendered faithfully, by comparing the content in the staging transformed tables, with the content in the TQ triples (string data).  </t>
  </si>
  <si>
    <t>Integration (Unit) - TB Tagging Process</t>
  </si>
  <si>
    <t>Validate that tags are created accurately in DataNexus,  by counting and inspecting the tags created in TQ as compared with the input string data.</t>
  </si>
  <si>
    <t>Integration (Unit) - TB Tags to SOLR</t>
  </si>
  <si>
    <t>Validate that tags created in TB are represented back in the SOLR content, by dumping tag data from SOLR and comparing with a dump of tags from TB.</t>
  </si>
  <si>
    <t xml:space="preserve">Integration (Unit) - SOLR Import, Content </t>
  </si>
  <si>
    <t>Validate that data can be re-ingested to SOLR through a one click administrative script.  Validate that the content indexed in SOLR is complete and consistent with the  content pushed through the pipeline.  Include checks on hidden content.</t>
  </si>
  <si>
    <t>Integration  - SOLR Indexing</t>
  </si>
  <si>
    <t>Deprecated.  The SOLR indexing is system tested through the search results testing. In Tests T02, T03, T05, T06, T08, T39, T35.  Unit testing should be done by the developer creating the index</t>
  </si>
  <si>
    <t>Integration (Unit) - TB Taxonomy</t>
  </si>
  <si>
    <t>Validate that the taxonomy is up to date with the source data from which it is built.</t>
  </si>
  <si>
    <t>Quality Monitoring - Staging</t>
  </si>
  <si>
    <t>Validate that the issues reported represent real source data quality issues, by comparing reports with the source metadata.  Validate that source data issues are caught by the quality monitoring report.</t>
  </si>
  <si>
    <t>Function is TBD</t>
  </si>
  <si>
    <t>Quality Monitoring - TQ</t>
  </si>
  <si>
    <t>Execute key functions in the application using a set of search terms, and measuring the time taken for the functions to be performed.</t>
  </si>
  <si>
    <t>Perform activities in the application that generate events for user analytics.  Access the display of the User Analytics information to verify that activities have been logged accurately.</t>
  </si>
  <si>
    <t>Validate that unhandled and handled exceptions generated from DataNexus and the SOLR engine are logged in the SQLServer error tables, and that the errors are visible from the web page implemented for that purpose.</t>
  </si>
  <si>
    <t>T34</t>
  </si>
  <si>
    <t>No Logging in this release over and above the Error Handling and User Analytics already accounted for in other tests.</t>
  </si>
  <si>
    <t>T35</t>
  </si>
  <si>
    <t>No exhaustive relevance testing in this release.  Relevance will be observed and tweaked if possible through the Search Behavior tests.</t>
  </si>
  <si>
    <t>Integration - Steward Content</t>
  </si>
  <si>
    <t>No import of steward content in his release</t>
  </si>
  <si>
    <t>Search Term Highlighting</t>
  </si>
  <si>
    <t>Execute search with terms and acronyms to see that returned results and content have search terms highlighted.</t>
  </si>
  <si>
    <t>Spelling Suggestion</t>
  </si>
  <si>
    <t>Execute search using misspelled terms to ensure that spelling suggestions are offered, for both single and multi word terms.</t>
  </si>
  <si>
    <t>Execute search using acronyms to ensure that search results include data assets that exhibit the expanded form of the search acronym.</t>
  </si>
  <si>
    <t>Execute keyword and phrase search scenarios designed to demonstrate the stemming behavior on search (e.g. price, prices, pricing)</t>
  </si>
  <si>
    <t>Test Script</t>
  </si>
  <si>
    <t>Scenarios</t>
  </si>
  <si>
    <t>Test ID</t>
  </si>
  <si>
    <t>A</t>
  </si>
  <si>
    <t>B</t>
  </si>
  <si>
    <t>C</t>
  </si>
  <si>
    <t>D</t>
  </si>
  <si>
    <t>E</t>
  </si>
  <si>
    <t>Test Name</t>
  </si>
  <si>
    <t>Pre-Condition</t>
  </si>
  <si>
    <t>Notes</t>
  </si>
  <si>
    <t>Instruction</t>
  </si>
  <si>
    <t>Expected Result</t>
  </si>
  <si>
    <t>F</t>
  </si>
  <si>
    <t>Support Link</t>
  </si>
  <si>
    <t>FAQ link</t>
  </si>
  <si>
    <t>Feedback Email Link</t>
  </si>
  <si>
    <t>Learn More Button</t>
  </si>
  <si>
    <t>Advanced Search Link</t>
  </si>
  <si>
    <t>Search Box</t>
  </si>
  <si>
    <t>Use DataNexus link to access Landing Page</t>
  </si>
  <si>
    <t>Landing Page appears</t>
  </si>
  <si>
    <t>Click on the link specified by the scenario</t>
  </si>
  <si>
    <t>Support</t>
  </si>
  <si>
    <t>FAQ</t>
  </si>
  <si>
    <t xml:space="preserve">Feedback </t>
  </si>
  <si>
    <t>See Expected Result for each Scenario.</t>
  </si>
  <si>
    <t>Email is generated to the DataNexus support email address, prepopulated with subject and template text indicating a support question.</t>
  </si>
  <si>
    <t>FAQ Displayed</t>
  </si>
  <si>
    <t>Email is generated to the DataNexus support email address, prepopulated with subject and template text indicating feedback is being offered.</t>
  </si>
  <si>
    <t>Advanced Search UI should appear.</t>
  </si>
  <si>
    <t>Enter the term specified by the scenario, and then press the search button</t>
  </si>
  <si>
    <t>Search Results page should be displayed</t>
  </si>
  <si>
    <t>Consumer</t>
  </si>
  <si>
    <t>f-1</t>
  </si>
  <si>
    <t>G</t>
  </si>
  <si>
    <t>I</t>
  </si>
  <si>
    <t>J</t>
  </si>
  <si>
    <t>K</t>
  </si>
  <si>
    <t>L</t>
  </si>
  <si>
    <t>N</t>
  </si>
  <si>
    <t>O</t>
  </si>
  <si>
    <t>P</t>
  </si>
  <si>
    <t>Q</t>
  </si>
  <si>
    <t>R</t>
  </si>
  <si>
    <t>S</t>
  </si>
  <si>
    <t>T</t>
  </si>
  <si>
    <t>U</t>
  </si>
  <si>
    <t>V</t>
  </si>
  <si>
    <t>W</t>
  </si>
  <si>
    <t>Y</t>
  </si>
  <si>
    <t>Z</t>
  </si>
  <si>
    <t>AA</t>
  </si>
  <si>
    <t>BB</t>
  </si>
  <si>
    <t>CC</t>
  </si>
  <si>
    <t>DD</t>
  </si>
  <si>
    <t>GG</t>
  </si>
  <si>
    <t>HH</t>
  </si>
  <si>
    <t>JJ</t>
  </si>
  <si>
    <t>Automotive</t>
  </si>
  <si>
    <t>cds</t>
  </si>
  <si>
    <t>consumer</t>
  </si>
  <si>
    <t>derivatives</t>
  </si>
  <si>
    <t>insurance</t>
  </si>
  <si>
    <t>coin</t>
  </si>
  <si>
    <t>H.4.1</t>
  </si>
  <si>
    <t>mortgage</t>
  </si>
  <si>
    <t>moodys</t>
  </si>
  <si>
    <t>NAIC</t>
  </si>
  <si>
    <t>NAICS</t>
  </si>
  <si>
    <t>OPEC</t>
  </si>
  <si>
    <t>swaps</t>
  </si>
  <si>
    <t>CHIPS</t>
  </si>
  <si>
    <t>liquidity</t>
  </si>
  <si>
    <t>FBO</t>
  </si>
  <si>
    <t>BHC</t>
  </si>
  <si>
    <t>DF Record Number</t>
  </si>
  <si>
    <t>Y-11</t>
  </si>
  <si>
    <t>7100-0003</t>
  </si>
  <si>
    <t>BHCF</t>
  </si>
  <si>
    <t>FR Y-11</t>
  </si>
  <si>
    <t>FR 2004</t>
  </si>
  <si>
    <t>WRDS</t>
  </si>
  <si>
    <t>Vehicle</t>
  </si>
  <si>
    <t>Petroleum</t>
  </si>
  <si>
    <t>mortages</t>
  </si>
  <si>
    <t>Bloomberg</t>
  </si>
  <si>
    <t>BLS</t>
  </si>
  <si>
    <t>surveillance</t>
  </si>
  <si>
    <t>labor</t>
  </si>
  <si>
    <t>kmv</t>
  </si>
  <si>
    <t>markit</t>
  </si>
  <si>
    <t>gdp</t>
  </si>
  <si>
    <t>haver</t>
  </si>
  <si>
    <t>GSIB</t>
  </si>
  <si>
    <t>Payments</t>
  </si>
  <si>
    <t>Micro</t>
  </si>
  <si>
    <t>Macro</t>
  </si>
  <si>
    <t>risk</t>
  </si>
  <si>
    <t>loan</t>
  </si>
  <si>
    <t>index</t>
  </si>
  <si>
    <t>The Search Scenario Document more full expresses the expected results and comparison to datafinder where appropriate.  However what is presented in this system test is a limited number of cases and result count that can be repeated and easily checked each time time application is updated and re-deployed.   Differences in result counts that cannot be accounted for by search configuration changes or data refreshes will be an early warning of problems in the application or its deployment.</t>
  </si>
  <si>
    <t>Enter Search Term provided by Scenario into the Search Box</t>
  </si>
  <si>
    <t>Search Results page will appear with results</t>
  </si>
  <si>
    <t>e1000289</t>
  </si>
  <si>
    <t>Record the number of results returned in the pink highlighted cells of this row in the spreadsheet.</t>
  </si>
  <si>
    <t xml:space="preserve">Click on the Type Facet.  </t>
  </si>
  <si>
    <t>Facet Values will appear.  Notice the number next to the filter value indicated by the scenario</t>
  </si>
  <si>
    <t>Acquired</t>
  </si>
  <si>
    <t>FRS Operational</t>
  </si>
  <si>
    <t>Collected Non-PRA</t>
  </si>
  <si>
    <t>Collected</t>
  </si>
  <si>
    <t>Record the number next to the Filter Value indicated in the scenario</t>
  </si>
  <si>
    <t>Record any other observations in the Yellow highlighted cells of this spreadsheet.</t>
  </si>
  <si>
    <t xml:space="preserve">Inspect the results to compare the number of records retrieved with the number retrieved on previous test runs.  </t>
  </si>
  <si>
    <t>Using knowledge of changes made between test runs assess whether its appropriate that the numbers increase, decrease or stay the same, to decide whether the scenario passes or fails</t>
  </si>
  <si>
    <t>Save and attach this spreadsheet to the Test Result log each time this test is run.</t>
  </si>
  <si>
    <t>Dev12/04</t>
  </si>
  <si>
    <t>Prod 12/04</t>
  </si>
  <si>
    <t>Filtered Prod 12/04</t>
  </si>
  <si>
    <t>Dev 2018-03-28</t>
  </si>
  <si>
    <t>Test 2018-03-28</t>
  </si>
  <si>
    <t>Test 2018-03-28 - Filtered</t>
  </si>
  <si>
    <t xml:space="preserve">I </t>
  </si>
  <si>
    <t>price</t>
  </si>
  <si>
    <t>pricing</t>
  </si>
  <si>
    <t>prices</t>
  </si>
  <si>
    <t>priced</t>
  </si>
  <si>
    <t>price OR pricing OR prices OR priced</t>
  </si>
  <si>
    <t>insured</t>
  </si>
  <si>
    <t>insurance OR insured</t>
  </si>
  <si>
    <t>issuance</t>
  </si>
  <si>
    <t>issued</t>
  </si>
  <si>
    <t>issue</t>
  </si>
  <si>
    <t>issuer</t>
  </si>
  <si>
    <t>issues</t>
  </si>
  <si>
    <t>issuance OR issued OR issue OR issuer OR issues</t>
  </si>
  <si>
    <t>mortgage price</t>
  </si>
  <si>
    <t>mortgage prices</t>
  </si>
  <si>
    <t>mortgage pricing</t>
  </si>
  <si>
    <t>This test has the same format as T02/T03.  But was split off for test management purposes.</t>
  </si>
  <si>
    <t>Test 2018-03-26</t>
  </si>
  <si>
    <t>Dev 2018-03-26</t>
  </si>
  <si>
    <t>Prod 2018-03-26</t>
  </si>
  <si>
    <t xml:space="preserve">M </t>
  </si>
  <si>
    <t xml:space="preserve">N </t>
  </si>
  <si>
    <t>Consumer Economics</t>
  </si>
  <si>
    <t>Credit Risk</t>
  </si>
  <si>
    <t>Demographic Economics</t>
  </si>
  <si>
    <t>Federal Funds</t>
  </si>
  <si>
    <t>Fixed Income</t>
  </si>
  <si>
    <t>Flow of Funds</t>
  </si>
  <si>
    <t>Financial Markets</t>
  </si>
  <si>
    <t>Leveraged Loans</t>
  </si>
  <si>
    <t>Loan Prices</t>
  </si>
  <si>
    <t>Loan Pricing</t>
  </si>
  <si>
    <t>Monetary Affairs</t>
  </si>
  <si>
    <t>Motor Vehicle</t>
  </si>
  <si>
    <t>National Accounts</t>
  </si>
  <si>
    <t>Transportation Statistics</t>
  </si>
  <si>
    <t>Call Report</t>
  </si>
  <si>
    <t>income statement</t>
  </si>
  <si>
    <t>capital adequacy</t>
  </si>
  <si>
    <t>dealer transactions</t>
  </si>
  <si>
    <t>reservable liabilities</t>
  </si>
  <si>
    <t>municipal securities</t>
  </si>
  <si>
    <t>government securities</t>
  </si>
  <si>
    <t>Capital Plans</t>
  </si>
  <si>
    <t>Microeconomic survey</t>
  </si>
  <si>
    <t>Go to cited system test and do the referenced Scenarios</t>
  </si>
  <si>
    <t>Record the number of results returned in the pink highlighted cells of this spreadsheet.</t>
  </si>
  <si>
    <t>Repeat the search but using quotes around the multi-word term</t>
  </si>
  <si>
    <t>Click on the Type Facet</t>
  </si>
  <si>
    <t>Tester is not required to evaluate Pass or Fail.   Results will be inspected independently to evaluate pass or fail of each test based on search configuration changes made prior to test.</t>
  </si>
  <si>
    <t>Baseline</t>
  </si>
  <si>
    <t>No Quotes No Filter</t>
  </si>
  <si>
    <t>11/8/2017 Test</t>
  </si>
  <si>
    <t>12/1/2017 Dev</t>
  </si>
  <si>
    <t>12/3/2017 Prod</t>
  </si>
  <si>
    <t>No Quotes Filtered</t>
  </si>
  <si>
    <t>Quotes No Filter</t>
  </si>
  <si>
    <t>Quotes Filtered</t>
  </si>
  <si>
    <t>12/1/2017 Prod</t>
  </si>
  <si>
    <t>Single Criteria</t>
  </si>
  <si>
    <t xml:space="preserve">Multiple Criteria - 1 </t>
  </si>
  <si>
    <t>Multiple Criteria - 2</t>
  </si>
  <si>
    <t>Multiple Criteria - 3</t>
  </si>
  <si>
    <t>Edit Advanced Search</t>
  </si>
  <si>
    <t>ad-hoc</t>
  </si>
  <si>
    <t>Clearing Lines</t>
  </si>
  <si>
    <t>Pass or Fail</t>
  </si>
  <si>
    <t>Notes or Comments</t>
  </si>
  <si>
    <t>The scenarios are designed to test each of the fields in the Advanced Query.  It is unlikely that search results will be returned by these queries.</t>
  </si>
  <si>
    <t>Access the Advanced Search by clicking on the advanced search link.</t>
  </si>
  <si>
    <t>Use the down arrow on the Field Selection Box to display the allowable fields for the Advanced Search</t>
  </si>
  <si>
    <t xml:space="preserve"> Available fields should be displayed:  Any Field, Title, Source, Topic, Industry, Financial Instrument, Financial Institution</t>
  </si>
  <si>
    <t>Select the field for the scenario</t>
  </si>
  <si>
    <t>Title</t>
  </si>
  <si>
    <t>Enter the term(s) for the search.</t>
  </si>
  <si>
    <t>Click the Submit Button</t>
  </si>
  <si>
    <t>Search results should appear.</t>
  </si>
  <si>
    <t>The query phrase should appear in the Search Box</t>
  </si>
  <si>
    <t>Title:Consumer</t>
  </si>
  <si>
    <t>The selected terms box should show the selection criteria</t>
  </si>
  <si>
    <t>Return to the Advanced Search by using the Edit Advanced Query button</t>
  </si>
  <si>
    <t>Any Field</t>
  </si>
  <si>
    <t>Industries</t>
  </si>
  <si>
    <t>Datascope</t>
  </si>
  <si>
    <t>Bank</t>
  </si>
  <si>
    <t>Insurance</t>
  </si>
  <si>
    <t>Use the Select Operator button to display the list of operators</t>
  </si>
  <si>
    <t>Validate that the operators appear</t>
  </si>
  <si>
    <t>And, or, And Not</t>
  </si>
  <si>
    <t>Select the operator as per the scenario</t>
  </si>
  <si>
    <t>And</t>
  </si>
  <si>
    <t>OR</t>
  </si>
  <si>
    <t>Use the + Add a line button to add another line to the search</t>
  </si>
  <si>
    <t>Another selection line should appear</t>
  </si>
  <si>
    <t>Select a second field for the scenario</t>
  </si>
  <si>
    <t>Source</t>
  </si>
  <si>
    <t>Financial Instrument</t>
  </si>
  <si>
    <t>Topic</t>
  </si>
  <si>
    <t>Thomson Reuters</t>
  </si>
  <si>
    <t>Equities</t>
  </si>
  <si>
    <t>Select the operator as per the scenario (on the first line)</t>
  </si>
  <si>
    <t>Or</t>
  </si>
  <si>
    <t>AndNot</t>
  </si>
  <si>
    <t>Financial Institution</t>
  </si>
  <si>
    <t>Derivatives</t>
  </si>
  <si>
    <t>Economics</t>
  </si>
  <si>
    <t>Search results page should appear.  It is not important to the test whether or not there are results found.</t>
  </si>
  <si>
    <t>Check that the operators are in the right order and that the Field names and values in the query match what was entered through the Advanced search UI</t>
  </si>
  <si>
    <t>(Title:Datascope) AND (Source:Thomson Reuters) OR (Topic:Derivatives)</t>
  </si>
  <si>
    <t>(AnyField:bank) OR (FinancialInstruments:equities) AND NOT (FinancialInstitutions:bhc)</t>
  </si>
  <si>
    <t>(Industries:Insurance) AND (Topic:Consumer) AND (Title:Economics)</t>
  </si>
  <si>
    <t>Return to the Advanced Search by using the Advanced Search Link in the header of the page.</t>
  </si>
  <si>
    <t>The advanced search should be cleared out of the previous entries</t>
  </si>
  <si>
    <t>Enter an Advanced Search Query of your choosing and hit the submit button</t>
  </si>
  <si>
    <t>Search Results Page should appear.  It is not important to the test whether or not there are results found.</t>
  </si>
  <si>
    <t xml:space="preserve">Your choice of query </t>
  </si>
  <si>
    <t>Return to the Advanced Search by using the Edit Advanced Query button in the selected terms box.</t>
  </si>
  <si>
    <t>The advanced search previously entered should be displayed so that it could be edited</t>
  </si>
  <si>
    <t xml:space="preserve">Exercise the interface with other ad-hoc scenarios, using combinations of different fields and operators in an attempt to uncover any unusual or unexpected behaviors by the search interface.  Comment on usability and appearance in the results of this scenario. </t>
  </si>
  <si>
    <t>Advanced Search UI is easy to use and responds as expected</t>
  </si>
  <si>
    <t>Exercise the buttons provided to clear lines of text to see that they work as expected.</t>
  </si>
  <si>
    <t>Buttons provided clear the lines of query when clicked.</t>
  </si>
  <si>
    <t>i</t>
  </si>
  <si>
    <t>j</t>
  </si>
  <si>
    <t>k</t>
  </si>
  <si>
    <t>l</t>
  </si>
  <si>
    <t>m</t>
  </si>
  <si>
    <t>n</t>
  </si>
  <si>
    <t>o</t>
  </si>
  <si>
    <t>p</t>
  </si>
  <si>
    <t>q</t>
  </si>
  <si>
    <t>r</t>
  </si>
  <si>
    <t>s</t>
  </si>
  <si>
    <t>t</t>
  </si>
  <si>
    <t>u</t>
  </si>
  <si>
    <t>v</t>
  </si>
  <si>
    <t>w</t>
  </si>
  <si>
    <t>x</t>
  </si>
  <si>
    <t>y</t>
  </si>
  <si>
    <t>Title - Preferred</t>
  </si>
  <si>
    <t>Title - Alternate</t>
  </si>
  <si>
    <t xml:space="preserve">Source - Preferred </t>
  </si>
  <si>
    <t>Source Alternate</t>
  </si>
  <si>
    <t>Topic Top Level</t>
  </si>
  <si>
    <t>Topic Preferred</t>
  </si>
  <si>
    <t>Topic Alternate</t>
  </si>
  <si>
    <t xml:space="preserve">Industry </t>
  </si>
  <si>
    <t>Industry Alternate</t>
  </si>
  <si>
    <t>Industry Top Concept</t>
  </si>
  <si>
    <t>Financial Institution Alternate</t>
  </si>
  <si>
    <t>Financial Instrument - Top Level</t>
  </si>
  <si>
    <t>Financial Instrument Preferred</t>
  </si>
  <si>
    <t>Financial Instrument Alternate</t>
  </si>
  <si>
    <t>Should give the same results as Household Wealth</t>
  </si>
  <si>
    <t>Alt label for Industry is not working in 2017 Release</t>
  </si>
  <si>
    <t>Alt label for Financial Instrument is not working in 2017 Release</t>
  </si>
  <si>
    <t>Tester understands how to operate the Advanced Search UI.  Script does not include explicit steps.  If necessary see Advanced Search UI test for explicit steps on how to operate the Advanced Search UI.</t>
  </si>
  <si>
    <t>Select the field indicated by the scenario</t>
  </si>
  <si>
    <t>Industry</t>
  </si>
  <si>
    <t>Enter the value indicated by the scenario and press the submit button</t>
  </si>
  <si>
    <t>Search results will appear</t>
  </si>
  <si>
    <t xml:space="preserve">Credit Risk </t>
  </si>
  <si>
    <t>Asset Backed</t>
  </si>
  <si>
    <t>GDP</t>
  </si>
  <si>
    <t>ABS</t>
  </si>
  <si>
    <t xml:space="preserve">Construction </t>
  </si>
  <si>
    <t xml:space="preserve">AFPM </t>
  </si>
  <si>
    <t xml:space="preserve">Commodities </t>
  </si>
  <si>
    <t>Real Estate</t>
  </si>
  <si>
    <t>Consumer Economics and Finance</t>
  </si>
  <si>
    <t>Household Wealth</t>
  </si>
  <si>
    <t>Services and Hospitality</t>
  </si>
  <si>
    <t>Service sectors</t>
  </si>
  <si>
    <t>Insurance Industry</t>
  </si>
  <si>
    <t>Saving and Loan associations</t>
  </si>
  <si>
    <t>SL</t>
  </si>
  <si>
    <t xml:space="preserve">Financial Markets </t>
  </si>
  <si>
    <t>Mortgages</t>
  </si>
  <si>
    <t>Home Loans</t>
  </si>
  <si>
    <t>credit</t>
  </si>
  <si>
    <t>Balance Sheet</t>
  </si>
  <si>
    <t>Edit the query phrase in the Search bar to add quotes around the multi-word term, and click the search button</t>
  </si>
  <si>
    <t>Baseline Results for Comparison</t>
  </si>
  <si>
    <t>No quotes no filter</t>
  </si>
  <si>
    <t>12/01 Dev</t>
  </si>
  <si>
    <t>12/04 Prod</t>
  </si>
  <si>
    <t>No quotes Filter</t>
  </si>
  <si>
    <t>Quotes no Filter</t>
  </si>
  <si>
    <t>Quotes Filter</t>
  </si>
  <si>
    <t>Topic OR Title</t>
  </si>
  <si>
    <t>Source and Title</t>
  </si>
  <si>
    <t>Topic AND Title</t>
  </si>
  <si>
    <t>Topic or Topic</t>
  </si>
  <si>
    <t>Title AND Topic AND Source</t>
  </si>
  <si>
    <t>Title AND Topic AND Topic</t>
  </si>
  <si>
    <t>Tite AND Source</t>
  </si>
  <si>
    <t>Source AND Source</t>
  </si>
  <si>
    <t>Topic OR Topic</t>
  </si>
  <si>
    <t>Anyfield AND Anyfield</t>
  </si>
  <si>
    <t>Anyfield OR Anyfield</t>
  </si>
  <si>
    <t>Topic AND topic</t>
  </si>
  <si>
    <t>Notes and Comments</t>
  </si>
  <si>
    <t>Perform Scenario as indicated by Scenario name and the Term provided.</t>
  </si>
  <si>
    <t>Topic:Insurance OR Title:Fitch</t>
  </si>
  <si>
    <t>Source:Markit OR Title:cds</t>
  </si>
  <si>
    <t>Topic credit AND Title:risk</t>
  </si>
  <si>
    <t>Topic:labor OR Topic:employment</t>
  </si>
  <si>
    <t>Title:Consumer AND Topic:Consumer Economics</t>
  </si>
  <si>
    <t>Title:Building AND Topic:Prices AND Topic:Indices</t>
  </si>
  <si>
    <t>Title:Global AND Source:Markit</t>
  </si>
  <si>
    <t>Source S&amp;P OR Source:moodys</t>
  </si>
  <si>
    <t>Topic: Real Estate OR Topic: Mortgages</t>
  </si>
  <si>
    <t>Anyfield:Bank AND Anyfield:Loan</t>
  </si>
  <si>
    <t>Anyfield:Bank OR Anyfield:Loan</t>
  </si>
  <si>
    <t>Topic :Bank AND Topic:Loan</t>
  </si>
  <si>
    <t>Topic :Bank OR Topic:Loan</t>
  </si>
  <si>
    <t>No Filter</t>
  </si>
  <si>
    <t>4 dec Prod</t>
  </si>
  <si>
    <t>Filter</t>
  </si>
  <si>
    <t>Tester understands how to use the Search Scenarios and Results spreadsheet to input results and summarise the comparison between DataNexus and DataFinder</t>
  </si>
  <si>
    <t>Use the Scenarios document for thorough System Testing.  The Limited Scenarios/Results will be documented here for regression testing, after unit testing is complete</t>
  </si>
  <si>
    <t>Execute Search Scenario in DataFinder</t>
  </si>
  <si>
    <t>Document Search Results in Comparison Spreadsheet</t>
  </si>
  <si>
    <t>Execute "matching" Search Scenario in DataNexus</t>
  </si>
  <si>
    <t>Compare DataFinder Results with DataNexus Results</t>
  </si>
  <si>
    <t>Identify and count Search Results found in DataNexus that were not found by DataFinder Query</t>
  </si>
  <si>
    <t>DataNexus is designed to recall more than DataFinder.  However if the results are WAY MORE, it should be determined why, and whether the DataNexus search can be tuned to provide a more comparable result to DataFinder.</t>
  </si>
  <si>
    <t>Identify and count search results found in DataFinder query that were not found by DataNexus query</t>
  </si>
  <si>
    <t>Determine which of the "missing" DataNexus results are due to the fact that the data asset is not found in DataNexus, by comparing against a full dump of DataNexus.</t>
  </si>
  <si>
    <t>Examine each of the remaining "missing" DataNexus results to determine why they were not found by the DataNexus query.</t>
  </si>
  <si>
    <t>Employ*</t>
  </si>
  <si>
    <t>Issu*</t>
  </si>
  <si>
    <t>Pric*</t>
  </si>
  <si>
    <t>Secur*</t>
  </si>
  <si>
    <t>Financ*</t>
  </si>
  <si>
    <t>FR 2004*</t>
  </si>
  <si>
    <t>Y-14*</t>
  </si>
  <si>
    <t>Y-9*</t>
  </si>
  <si>
    <t>Loan Pric*</t>
  </si>
  <si>
    <t>Advanced Issu*</t>
  </si>
  <si>
    <t>Advanced Pric*</t>
  </si>
  <si>
    <t>Enter Search Term provided by Scenario into the Search Box and press the search button.</t>
  </si>
  <si>
    <t>Iss*</t>
  </si>
  <si>
    <t>Execute the search again without the wildcard, using the term provided</t>
  </si>
  <si>
    <t>Employment</t>
  </si>
  <si>
    <t>Issue</t>
  </si>
  <si>
    <t>Price</t>
  </si>
  <si>
    <t>Securities</t>
  </si>
  <si>
    <t>Finance</t>
  </si>
  <si>
    <t>Y-14A</t>
  </si>
  <si>
    <t>Y-9C</t>
  </si>
  <si>
    <t>Loan Price</t>
  </si>
  <si>
    <t>Go to the advanced search, and select the Search by Title field</t>
  </si>
  <si>
    <t>Enter the search term provided by the scenario and click the submit button</t>
  </si>
  <si>
    <t>Execute the search again without the wildcard, using the term provided by the scenario</t>
  </si>
  <si>
    <t>Prices</t>
  </si>
  <si>
    <t>Baseline Prod Release 1 w. wildcard</t>
  </si>
  <si>
    <t>Baseline Prod Release 1 w. wildcard (by Type)</t>
  </si>
  <si>
    <t>Baseline Produ Release 1 no wildcard</t>
  </si>
  <si>
    <t>Baseline Prod Release 1 no wildcard (by type</t>
  </si>
  <si>
    <t>General Appearance</t>
  </si>
  <si>
    <t xml:space="preserve">Page Navigation </t>
  </si>
  <si>
    <t>Read More/Less Control</t>
  </si>
  <si>
    <t>Navigate to Details Page</t>
  </si>
  <si>
    <t>Initiate new search from topic tag</t>
  </si>
  <si>
    <t>Pass or Fail ?</t>
  </si>
  <si>
    <t>Comments or notes</t>
  </si>
  <si>
    <t>Access DataNexus using URL</t>
  </si>
  <si>
    <t>Execute a search by entering the search term provided in the scenario and pressing the search button.</t>
  </si>
  <si>
    <t>Credit</t>
  </si>
  <si>
    <t>Search Results Appear</t>
  </si>
  <si>
    <t>A large number of results appear. (100 +)</t>
  </si>
  <si>
    <t>Inspect the Search Results page.</t>
  </si>
  <si>
    <t>Selected Terms box above the search results should show the search term entered</t>
  </si>
  <si>
    <t xml:space="preserve">Results Count above the Selected Terms box should show the number of search results found. </t>
  </si>
  <si>
    <t>Search Results are numbered</t>
  </si>
  <si>
    <t>Scroll to the bottom of the Search Results</t>
  </si>
  <si>
    <t xml:space="preserve">When the cursor reaches the bottom of the page (20 results), additional results will be loaded into the page </t>
  </si>
  <si>
    <t>Continue to scroll until all search results have been displayed.</t>
  </si>
  <si>
    <t>Performance should not degrade</t>
  </si>
  <si>
    <t>Click Read More control at the bottom of the description of a search result (pick a search result with a long description)</t>
  </si>
  <si>
    <t>Description field should be expanded to show more content.</t>
  </si>
  <si>
    <t>Click Read Less control.</t>
  </si>
  <si>
    <t>Description field should be contracted to show less content.</t>
  </si>
  <si>
    <t>Click Link in header of search results</t>
  </si>
  <si>
    <t>Details Page Should appear for that data asset.</t>
  </si>
  <si>
    <t>Return to search results by using back to search results button.</t>
  </si>
  <si>
    <t>Search results page should appear.</t>
  </si>
  <si>
    <t>Click topic tag in one of the search results.</t>
  </si>
  <si>
    <t xml:space="preserve">A new search should be executed for that topic.  The filter for the new search  should appear in the Selected Terms Box.  Any other filters or terms entered previously should be gone.  The number of results should change.  </t>
  </si>
  <si>
    <t>Click on the Topic Facet to display the facet values</t>
  </si>
  <si>
    <t>The number next to the selected topic should equal the number of search results found</t>
  </si>
  <si>
    <t>Return to original search results by using browser back button.</t>
  </si>
  <si>
    <t>Orignal set of search results should appear.  Original filters (Credit) should show in selected terms box</t>
  </si>
  <si>
    <t>Collected with Form</t>
  </si>
  <si>
    <t>Collected with No Form</t>
  </si>
  <si>
    <t>Collected non-PRA</t>
  </si>
  <si>
    <t>Board Operational</t>
  </si>
  <si>
    <t>Mixed</t>
  </si>
  <si>
    <t>Enter search phrase as per Scenario</t>
  </si>
  <si>
    <t>Search Results Page  appears</t>
  </si>
  <si>
    <t>Morningstar CMBS Data Product</t>
  </si>
  <si>
    <t>7100-0286</t>
  </si>
  <si>
    <t xml:space="preserve">Declarations to Become a Financial </t>
  </si>
  <si>
    <t>H.4.1 - Interdistrict Settlement Account</t>
  </si>
  <si>
    <t>Clearing House Interbank Payments System</t>
  </si>
  <si>
    <t>COS - Carrier Billing</t>
  </si>
  <si>
    <t>Business Credit</t>
  </si>
  <si>
    <t>Inspect Results to determine that desired fields appear as described in scenario</t>
  </si>
  <si>
    <t>Metadata fields  described in each scenario are visible</t>
  </si>
  <si>
    <t>Preferred Title | Alternate Title |Description | Related Topics</t>
  </si>
  <si>
    <t>Preferred Title  | Reporting Form | Description | Related Topics</t>
  </si>
  <si>
    <t>Preferred Title | Description</t>
  </si>
  <si>
    <t>Preferred Title | Alternate Title | Description | Related Topics</t>
  </si>
  <si>
    <t>Preferred Title | Alternate Title  | Description |  Related Topics</t>
  </si>
  <si>
    <t>Preferred Title | Alternate Title | Reporting Form | Description | Related Topics</t>
  </si>
  <si>
    <t>Search Results should show Reporting Form for collected, but not for other types of data assets</t>
  </si>
  <si>
    <t>FYI - No alternate titles  show for collected data because there are none in the data.  In the future they will be displayed if they exist.  Not all Collected Data Assets will show Reporting Forms.</t>
  </si>
  <si>
    <t xml:space="preserve">FYI - No alternate titles or topics show for operational data because there are none in the data.  In the future they will be displayed if they exist. </t>
  </si>
  <si>
    <t>Inspect Results to determine that the right content is shown in each of the metadata fields displayed.</t>
  </si>
  <si>
    <t>Only need to check one result for each source type.</t>
  </si>
  <si>
    <t>Title: Morningstar CMBS Data Product |  Alternate Title: Historical CMBS Data, Morningstar Credit Ratings CMBS Data Product, Realpoint Historical CMBS Data  | This is a custom, historical file of raw data collected through Morningstar's (formerly, R... | Related Topics: Finance and Banking</t>
  </si>
  <si>
    <t>Title: Semiannual Report of Derivatives Activity | Reporting Form: FR 2436 - Semiannual Report of Derivatives Activity| Description:  These reports collect selected financial information for individual U.s. nonbank subsidiaries of ….. | RelatedTopics: Commodity derivative , Credit default swaps, Currency option, Currency swap, Interest rate derivative, Swap, CentralCounterparty, CommodityForwardContracts....</t>
  </si>
  <si>
    <t>Title: Declarations to Become a Financial Holding Company - Foreign Banks| Description: This family of reporting and recordkeeping requirements related to amendments made by the Gramm….</t>
  </si>
  <si>
    <t>Title: H.4.1 - Interdistrict Settlement Account | Alternate Title: GOLD | Description:  Goldwire processing is performed during the end of day cycle. …| Related Topics: Reserve bank operations</t>
  </si>
  <si>
    <t>Title: Clearing House Interbank Payments System |Alternate Title: CHIPS | Description: Chips is a historical archive of the …. |  RelatedTopics: Reserve Bank operations, Wholesale Banking</t>
  </si>
  <si>
    <t xml:space="preserve">Title: COS - Carrier Billing </t>
  </si>
  <si>
    <t>Facet UI</t>
  </si>
  <si>
    <t>Featuress Tested</t>
  </si>
  <si>
    <t xml:space="preserve">Only one scenario is required for this UI focused test.  Inspection of content, filtering and search behavior will occur in other tests.  </t>
  </si>
  <si>
    <t>Execute a fairly general search to access the Search Results Page, so that a wide variety of facets appear</t>
  </si>
  <si>
    <t xml:space="preserve">Large number of search results appear.   </t>
  </si>
  <si>
    <t>Inspect the top of the screen</t>
  </si>
  <si>
    <t>Selected Terms box above the search results should show the search term entered.</t>
  </si>
  <si>
    <t>Inspect the Left side of the screen</t>
  </si>
  <si>
    <t>Facets Appear.  The actual facets appearing are not important to the pass/fail status of this test, which is focused on the behavior of the controls.</t>
  </si>
  <si>
    <t>Good number of facets including Type, Topics, Form, OMB Number, Regulations, Related Laws, MDRM Series, Sources, Related Department, Related Division, Industries, Financial Instruments, Financial Institutions</t>
  </si>
  <si>
    <t>Click on the Title of one the Facets to open and then close the facet values</t>
  </si>
  <si>
    <t>Facet Values should appear and disappear when the facet title is clicked.</t>
  </si>
  <si>
    <t>Examine the facet values</t>
  </si>
  <si>
    <t>Number of records containing the filtered term appears next to the term.  Facet Values are in order of frequency descending.   Number of facet values shown is limited to 10.</t>
  </si>
  <si>
    <t>Topics</t>
  </si>
  <si>
    <t>Use "Show More" link provided at the bottom of the facet values list to show the next page of Facet Values</t>
  </si>
  <si>
    <t>The length of the list of facet values should lengthen by 10 each time the show more is clicked.</t>
  </si>
  <si>
    <t>Click through each facet to see that UI is consistent across all facets.</t>
  </si>
  <si>
    <t xml:space="preserve"> Open a Facet and select a filter</t>
  </si>
  <si>
    <t>The filter value selected should appear in Selected Terms box  (along with the original search term entered) and the search results should be narrowed to reflect the additional term used for filtering.</t>
  </si>
  <si>
    <t>e.g. click on Type Acquired, and search results should be narrowed.</t>
  </si>
  <si>
    <t>Open a Facet and select a second filter value</t>
  </si>
  <si>
    <t>The filter value selected should appear in Selected Terms box (with the original search term and the first filter value selected) and the search results should be narrowed to reflect the additional term used for filtering.</t>
  </si>
  <si>
    <t>Click on the x in one of the filters in the selected terms box</t>
  </si>
  <si>
    <t>Filter should disappear and search results adjusted to reflect removal of filter</t>
  </si>
  <si>
    <t>Remove Acquired filter and search results should return to the original number</t>
  </si>
  <si>
    <t>Click on the x in one of the other filters in the selected terms box</t>
  </si>
  <si>
    <t>Click the reset button at the lower right corner of the Selected Terms box.</t>
  </si>
  <si>
    <t>All search terms should be removed</t>
  </si>
  <si>
    <t>Broad - Acquired</t>
  </si>
  <si>
    <t>Narrow - Acquired</t>
  </si>
  <si>
    <t>Narrow - Collected</t>
  </si>
  <si>
    <t>Broad - Collected</t>
  </si>
  <si>
    <t>All</t>
  </si>
  <si>
    <t>Tester has familiarity with the operation of DataNexus and knows how to inspect the content in the search results and details pages to make assessments about the relationships between the content in the search results and the content displayed in the facets</t>
  </si>
  <si>
    <t>IVY</t>
  </si>
  <si>
    <t>Search Results Page  appears.  The count of search results will vary based on the scenario and the search configuration.  Selected Terms box will show the search term entered.</t>
  </si>
  <si>
    <t>Select the Facet Value provided in the scenario</t>
  </si>
  <si>
    <t>The facet value selected will appear as a filter in the Selected Terms Box and the search results will be narrowed to include only those that have the Type selected</t>
  </si>
  <si>
    <t xml:space="preserve">Examine a reasonable number of search results to validate that only assets of that type are displayed.   </t>
  </si>
  <si>
    <t>Examine the list of Facets to see that facets not relevant to the set of search results do not appear</t>
  </si>
  <si>
    <t>The following Facets should not appear:  OMB Number, Form, Regulations, Related Laws, MDRM Main Seriesl</t>
  </si>
  <si>
    <t>The following Facets should not appear:  OMB Number, Form, Regulations, Related Laws</t>
  </si>
  <si>
    <t>The following Facets should not appear:  Source, Financial Instrument, Financial Institution, Industries (all tags for collected data are topics)</t>
  </si>
  <si>
    <t xml:space="preserve">Type, Topic, Sources, Related Department, Related Division, Industries, Financial Instruments </t>
  </si>
  <si>
    <t>Ensure that Related Laws does appear</t>
  </si>
  <si>
    <t>Ensure that Related Laws and Regulations Facets appear. And topics</t>
  </si>
  <si>
    <t>Click on a Facet</t>
  </si>
  <si>
    <t>Sources</t>
  </si>
  <si>
    <t>Financial Instruments</t>
  </si>
  <si>
    <t xml:space="preserve">Select a  Facet Value </t>
  </si>
  <si>
    <t>CoreLogic, Inc</t>
  </si>
  <si>
    <t>Examine the Facets and Facet Values again.</t>
  </si>
  <si>
    <t>The list of Facets and the Facet values displayed should be reduced, to now reflect the content of the filtered (and smaller) set of search results</t>
  </si>
  <si>
    <t xml:space="preserve">Examine the search results and details pages of a few results to validate that the search results exhibit the values selected as filters </t>
  </si>
  <si>
    <t>Every asset should have a source of CoreLogic, Inc</t>
  </si>
  <si>
    <t>Remove all filters so that the entire asset base is present.</t>
  </si>
  <si>
    <t>All Facets should appear</t>
  </si>
  <si>
    <t>Type, Topic, Form, OMB Number, MDRM Main Series, Sources, Related Department, Related Division, Industries, Financial Instruments , Financial Institutions, Related Laws, Regulations</t>
  </si>
  <si>
    <t>Repeat steps 7-10 to exercise the Facet filtering functionality of the application to uncover any unusual behavior or deviation from the expected results that the Facets and Facet values displayed must represent the search results found for the query/filter.</t>
  </si>
  <si>
    <t xml:space="preserve">B </t>
  </si>
  <si>
    <t xml:space="preserve">C </t>
  </si>
  <si>
    <t>Acquired - Topics/Sources</t>
  </si>
  <si>
    <t>Collected - OMB/Statute</t>
  </si>
  <si>
    <t>Ad-Hoc</t>
  </si>
  <si>
    <t>Note or Comments</t>
  </si>
  <si>
    <t>The scenarios have been crafted so that each one covers two facets.    Tester is  asked to perform additional ad-hoc scenarios based on their own data knowledge</t>
  </si>
  <si>
    <t>Bank Holding Company</t>
  </si>
  <si>
    <t>Search Results Page  appears.  Search term should be shown in the selected terms box.</t>
  </si>
  <si>
    <t>Click on the facet identified in the scenario</t>
  </si>
  <si>
    <t>Facet values should appear</t>
  </si>
  <si>
    <t xml:space="preserve">Related Laws </t>
  </si>
  <si>
    <t>Select one of the facet values.  Take note of the count of results identified for the chosen facet value.</t>
  </si>
  <si>
    <t>Facet value should appear in the Selected Terms Box</t>
  </si>
  <si>
    <t>Consumer Finance</t>
  </si>
  <si>
    <t>Dodd-Frank Wall Street Reform and Consumer Protection Act</t>
  </si>
  <si>
    <t>DN should further filter the search results on the facet value selected.  The count of search results should equal the number identified for the facet value selected.</t>
  </si>
  <si>
    <t>Click on the next facet identified for the scenario</t>
  </si>
  <si>
    <t xml:space="preserve">Form </t>
  </si>
  <si>
    <t>Select one of the facet values.  Note the number beside the facet value you plan to select.</t>
  </si>
  <si>
    <t>Facet value should appear in the Selected Terms Box, along with the original search term selected, and the first filter applied.</t>
  </si>
  <si>
    <t>Transunion LLC</t>
  </si>
  <si>
    <t>FR 2052a</t>
  </si>
  <si>
    <t>Number of results should now equal the count that was next to the filter clicked.</t>
  </si>
  <si>
    <t>Click on the header of one of the Search Results</t>
  </si>
  <si>
    <t>Details page for that result should appear</t>
  </si>
  <si>
    <t>Inspect the details page</t>
  </si>
  <si>
    <t>Check that the facet values selected are found on the details page of the asset displayed</t>
  </si>
  <si>
    <t>Topics: Consumer Finance
Sources: Transunion LLC</t>
  </si>
  <si>
    <t>Related laws: Dodd-Frank Wall Street Reform and Consumer Protection Act
Form: FR 2052a</t>
  </si>
  <si>
    <t>Return to the Search results</t>
  </si>
  <si>
    <t>Click on the header of another one of the Search Results</t>
  </si>
  <si>
    <t xml:space="preserve">Check that the facet values selected are found on the details page of the asset displayed. </t>
  </si>
  <si>
    <t>Topics: Consumer Finance
Sources (or Licensor): Transunion LLC</t>
  </si>
  <si>
    <t>Remove one of the facet value filters from the selected terms box by using the x. next to the Facet filter value or the term in the search terms box (try both)</t>
  </si>
  <si>
    <t>A larger set of search results should appear, to reflect the removal of the filter.</t>
  </si>
  <si>
    <t>Using the instructions provided above, perform ad-hoc searches and filters to exercise and prove the facet filtering functionality.</t>
  </si>
  <si>
    <t>Facet Filtering should behave as expected</t>
  </si>
  <si>
    <t>Record concerns about the Facet Filtering behavior if any.</t>
  </si>
  <si>
    <t xml:space="preserve">D </t>
  </si>
  <si>
    <t xml:space="preserve">F </t>
  </si>
  <si>
    <t>Navigation &amp; Paging</t>
  </si>
  <si>
    <t>Support/Feedback Email/FAQ Links</t>
  </si>
  <si>
    <t>Non-PRA Collected</t>
  </si>
  <si>
    <t>Enter the search term.</t>
  </si>
  <si>
    <t>Search results page will appear</t>
  </si>
  <si>
    <t>7100-0011</t>
  </si>
  <si>
    <t>Interdistrict Settlement Account</t>
  </si>
  <si>
    <t xml:space="preserve">COS  </t>
  </si>
  <si>
    <t>Click the title of one of the results (as provided in the scenario) to move to the details page for that data asset.</t>
  </si>
  <si>
    <t>any title</t>
  </si>
  <si>
    <t>Ivy DB US</t>
  </si>
  <si>
    <t>Use the "Next" page controls to page successively through a few results</t>
  </si>
  <si>
    <t>next details page is displayed</t>
  </si>
  <si>
    <t>Use the "Previous" page controls to page back through a few results</t>
  </si>
  <si>
    <t>previous details page is displayed</t>
  </si>
  <si>
    <t>Use the Last control to return to the last details page in the set of search results</t>
  </si>
  <si>
    <t>last details page is displayed</t>
  </si>
  <si>
    <t>Use the First control move to the first details page in the set of search results.</t>
  </si>
  <si>
    <t>first details page is displayed</t>
  </si>
  <si>
    <t>Use the Back to Search Results control to return to the search results.</t>
  </si>
  <si>
    <t>Return to the details page by clicking on the header of one of the search results</t>
  </si>
  <si>
    <t>details page will appear</t>
  </si>
  <si>
    <t>Execute a new search from the details page by entering a search term in the box provided and clicking the search button.</t>
  </si>
  <si>
    <t>Search results page will appear with results from new search</t>
  </si>
  <si>
    <t>any search query</t>
  </si>
  <si>
    <t>Click the title of one of the search results (as provided in the scenario) to move to the details page for that data asset.</t>
  </si>
  <si>
    <t>Click on the Support Link</t>
  </si>
  <si>
    <t>Click on the Feedback Link</t>
  </si>
  <si>
    <t>Click on the  FAQ link</t>
  </si>
  <si>
    <t>FAQ is displayed</t>
  </si>
  <si>
    <t>Click on the names of individuals in each role displayed on the details page.</t>
  </si>
  <si>
    <t>Emails should be generated to those individuals.  Do NOT SEND THE EMAIL.</t>
  </si>
  <si>
    <t>Data Contact | Data Manager | Metadata Analyst</t>
  </si>
  <si>
    <t>Metadata Analyst</t>
  </si>
  <si>
    <t>Data Contact | Metadata Analyst</t>
  </si>
  <si>
    <t xml:space="preserve">A </t>
  </si>
  <si>
    <t>Acquired - A</t>
  </si>
  <si>
    <t>Acquired - B</t>
  </si>
  <si>
    <t>Financial Instrument Tag</t>
  </si>
  <si>
    <t>Financial Institutions Tag</t>
  </si>
  <si>
    <t>Related Industries Tag</t>
  </si>
  <si>
    <t>Additional Rights</t>
  </si>
  <si>
    <t>Perpetual Access Rights</t>
  </si>
  <si>
    <r>
      <t xml:space="preserve">Field mapping documents are available to assist the tester in comparing the fields present in DataNexus with the fields present in DataFinder.  https://team.frb.gov/sites/ocdo/dsp/DataNexus/Shared%20Documents/02.%20Testing/System%20Testing/DataNexus_UXdescriptions_Labels_DataFinder.xlsx.  </t>
    </r>
    <r>
      <rPr>
        <b/>
        <sz val="14"/>
        <color theme="1"/>
        <rFont val="Calibri"/>
        <family val="2"/>
        <scheme val="minor"/>
      </rPr>
      <t>The field mapping document also provides info on the outstanding issues that have not been resolved, but are already documented</t>
    </r>
  </si>
  <si>
    <t>This is end to end testing based on using source and target UI.  Integration unit tests cover each step of the content pipeline.  Multiple scenarios are required to ensure that all fields are represented in the test cases.  A separate test focuses on the labels of the metadata elements, so that issues with labels can be more easily documented and tracked separate from issues with content.</t>
  </si>
  <si>
    <t xml:space="preserve">Use the title (or a portion) of the test data asset provided by the scenario in the search box to execute a search in DataNexus. </t>
  </si>
  <si>
    <t>Search Results Page will appear showing test data asset</t>
  </si>
  <si>
    <t xml:space="preserve">Morningstar CMBS Data Product 
</t>
  </si>
  <si>
    <t>Back Office Fixed Income Corporates, Preferreds, and Governments Global Reference Data</t>
  </si>
  <si>
    <t xml:space="preserve">  IBES Global Aggregates </t>
  </si>
  <si>
    <t>Emerging Markets Bank Lending Conditions Survey Data</t>
  </si>
  <si>
    <t>IMS Health Pharmaceutical Data</t>
  </si>
  <si>
    <t>IMF eLibrary Portal</t>
  </si>
  <si>
    <t>AutoInfoBank</t>
  </si>
  <si>
    <t>Click on the title of the search result for the test case to access the Details page</t>
  </si>
  <si>
    <t>Details Page will appear</t>
  </si>
  <si>
    <t>In a separate browser window, find the data asset in the source system by clicking on the DataFinder Details link or using the link provided</t>
  </si>
  <si>
    <t>http://library.frb.gov/record=e1000061</t>
  </si>
  <si>
    <t>http://library.frb.gov/record=e1000539~S2</t>
  </si>
  <si>
    <t>http://library.frb.gov/record=e1000142~S2</t>
  </si>
  <si>
    <t>http://library.frb.gov/record=e1000368~S2</t>
  </si>
  <si>
    <t>http://library.frb.gov/record=e1000068~S2</t>
  </si>
  <si>
    <t>http://library.frb.gov/record=e1000014~S1</t>
  </si>
  <si>
    <t>Using the field mapping provided in this document: https://team.frb.gov/sites/ocdo/dsp/DataNexus/Shared%20Documents/02.%20Testing/System%20Testing/DataNexus_UXdescriptions_Labels_DataFinder.xlsx, compare the content displayed in DataNexus with the content displayed in the source system(s)</t>
  </si>
  <si>
    <t>Content should be the same, with the noted exceptions provided in the mapping spreadsheet.</t>
  </si>
  <si>
    <t>Check for the Specific field mentioned in the scenario</t>
  </si>
  <si>
    <t>Related Industry</t>
  </si>
  <si>
    <t>Validate that the field exists in DataNexus</t>
  </si>
  <si>
    <t>See the value that should be expected for each scenario.</t>
  </si>
  <si>
    <t>Foreign Banking Organizations</t>
  </si>
  <si>
    <t>Manufacturing</t>
  </si>
  <si>
    <t>"'Fair use' of IMF publishe….</t>
  </si>
  <si>
    <t>To the extent Licensor retains intellectual property rights in raw or aggregate information contained in a Wor…</t>
  </si>
  <si>
    <t>Collected (tag)</t>
  </si>
  <si>
    <t xml:space="preserve">Non-PRA Collected </t>
  </si>
  <si>
    <t>Search for the desired asset using the title (or a portion of the title) in the search box.</t>
  </si>
  <si>
    <t>IVY DB</t>
  </si>
  <si>
    <t>FR 2436</t>
  </si>
  <si>
    <t xml:space="preserve">IBES Global Aggregates </t>
  </si>
  <si>
    <t>Click on the header of the data asset</t>
  </si>
  <si>
    <t>View Details Page should appear</t>
  </si>
  <si>
    <t>IVY DB US</t>
  </si>
  <si>
    <t xml:space="preserve">Click on the MDRM Series </t>
  </si>
  <si>
    <t>A new search should be executed to retrieve all records that meet the criteria of the clickable tab</t>
  </si>
  <si>
    <t>Note the count of results</t>
  </si>
  <si>
    <t>Open the MDRM Series Facet and find the filter value that matches the MDRM Series value that you clicked on.</t>
  </si>
  <si>
    <t>The number next to the filter value should match the number of results for the query.</t>
  </si>
  <si>
    <t xml:space="preserve">Use the back button in the browser </t>
  </si>
  <si>
    <t>DataNexus will return to the original Details Page for the result selected initially</t>
  </si>
  <si>
    <t>Click on a Related Department tag</t>
  </si>
  <si>
    <t>Open the Related Department Facet and find the filter value that matches the Related Department that you clicked on to execute the search.</t>
  </si>
  <si>
    <t>Click on the Related Division tag</t>
  </si>
  <si>
    <t>Open the Related Division Facet and find the filter value that matches the Related Division that you clicked on to execute the search.</t>
  </si>
  <si>
    <t>Click on the Form tag</t>
  </si>
  <si>
    <t>Open the Form Facet and find the filter value that matches the Form that you clicked on to execute the search.</t>
  </si>
  <si>
    <t>Click on the OMB Number tag</t>
  </si>
  <si>
    <t>Open the OMB Number Facet and find the filter value that matches the OMB-Number that you clicked on to execute the search.</t>
  </si>
  <si>
    <t>Click on the Topic tag</t>
  </si>
  <si>
    <t>Open the Topic  and find the filter value that matches the Topic that you clicked on to execute the search.</t>
  </si>
  <si>
    <t>Open the Topic  Facet and find the filter value that matches the Topic that you clicked on to execute the search.</t>
  </si>
  <si>
    <t>Click on the Financial Instruments tag</t>
  </si>
  <si>
    <t>Open the Financial Instrument Facet and find the filter value that matches the Financial Instrument that you clicked on to execute the search.</t>
  </si>
  <si>
    <t>Click on the Sources tag</t>
  </si>
  <si>
    <t>Open the Source Facet and find the filter value that matches the Source that you clicked on to execute the search.</t>
  </si>
  <si>
    <t>Click on the Financial Institutions tag</t>
  </si>
  <si>
    <t>Open the Financial Institution Facet and find the filter value that matches the Financial Institution that you clicked on to execute the search.</t>
  </si>
  <si>
    <t>Click on the Related Industry tag</t>
  </si>
  <si>
    <t>Open the Related Industry Facet and find the filter value that matches the Related Industry that you clicked on to execute the search.</t>
  </si>
  <si>
    <t>Unclear what the design is chosen for deciding when a new browser tab should be opened or not.  Test script must be updated when this design is confirmed.  Definitely links that leave the board will be opened in another tab, but what about links within the board but still outside data nexus.</t>
  </si>
  <si>
    <t>A few results should be retrieved</t>
  </si>
  <si>
    <t xml:space="preserve">FR Y-11 </t>
  </si>
  <si>
    <t>Cash Statistical System</t>
  </si>
  <si>
    <t>Click the title of one of the search results to move to the details page</t>
  </si>
  <si>
    <t>Ivy DB</t>
  </si>
  <si>
    <t>Financial Statements of U.S. Nonbank Subsidiaries of U.S. Holding Companies (Quarterly)</t>
  </si>
  <si>
    <t xml:space="preserve"> Cash Statistical System - Reconciliation Station Processing Statistics </t>
  </si>
  <si>
    <t xml:space="preserve">Click on the DataFinderDetails Link </t>
  </si>
  <si>
    <t>DataFinder page for data asset should be displayed in the same browser tab</t>
  </si>
  <si>
    <t>Not Implemented in 201804</t>
  </si>
  <si>
    <t>Click on back button in browser</t>
  </si>
  <si>
    <t>Return to DataNexus Details Page</t>
  </si>
  <si>
    <t>Click  on the Resource Link.  The resource link is the one with the same name as the data asset.</t>
  </si>
  <si>
    <t>Web page for resource should be displayed ( in a new browser tab if the page is external to the board )</t>
  </si>
  <si>
    <t>Go back to the DataNexus application by returning to the Browser Tab that contains it.</t>
  </si>
  <si>
    <t>Details page for Data Asset should be displayed.</t>
  </si>
  <si>
    <t>Click on Knowledge Exchange Link</t>
  </si>
  <si>
    <t>Knowledge exchange page for data asset should be displayed in the same brower tab</t>
  </si>
  <si>
    <t>Click on other Information Link</t>
  </si>
  <si>
    <t>Document for other link should be displayed  ( in a new browser tab if the page is external to the board)</t>
  </si>
  <si>
    <t>Scroll to the bottom of the page , and click on one of the License Links</t>
  </si>
  <si>
    <t>Document for license link should be displayed in the same browser tab</t>
  </si>
  <si>
    <t>Click on the Reporting Form  Information Page Link</t>
  </si>
  <si>
    <t>Pubweb information page for the reporting form should be displayed.</t>
  </si>
  <si>
    <t>Click on the Information Link for the Tech Memo</t>
  </si>
  <si>
    <t>Tech Memo information should be displayed</t>
  </si>
  <si>
    <t>Collected - A</t>
  </si>
  <si>
    <t>Collected - B</t>
  </si>
  <si>
    <r>
      <t xml:space="preserve">Field mapping documents are available to assist the tester validating the labels for each type of content.   https://team.frb.gov/sites/ocdo/dsp/DataNexus/Shared%20Documents/02.%20Testing/System%20Testing.  </t>
    </r>
    <r>
      <rPr>
        <b/>
        <sz val="14"/>
        <color theme="1"/>
        <rFont val="Calibri"/>
        <family val="2"/>
        <scheme val="minor"/>
      </rPr>
      <t>Field Mapping documents also provide information on issues that have already been identified and documented, but not fixed.</t>
    </r>
  </si>
  <si>
    <t>IMF eLibrary &amp; AutoInfoBank</t>
  </si>
  <si>
    <t>Reg QQ</t>
  </si>
  <si>
    <t>Assess the general appearance of the Details Page</t>
  </si>
  <si>
    <t>Create a Test Results specifically for Scenario A, to describe any issues or suggestions with respect to the appearance of the details page, such as the layout and placement of the labels and content, indentation, misalignment of text etc.</t>
  </si>
  <si>
    <t>Use search to navigate to the details page of the asset mentioned in the scenario</t>
  </si>
  <si>
    <t>Observe the labels in general, and the labels specific to the scenario.</t>
  </si>
  <si>
    <t>Licensing Fields</t>
  </si>
  <si>
    <t>Look at regulation and CFR Citation</t>
  </si>
  <si>
    <t>Open the Excel Spreadsheet that provides the labels relevant to each type of data asset.  The link is provided in the scenario</t>
  </si>
  <si>
    <t>https://team.frb.gov/sites/ocdo/dsp/DataNexus/Shared%20Documents/02.%20Testing/System%20Testing/DataNexus_UXdescriptions_Labels_DataFinder.xlsx</t>
  </si>
  <si>
    <t>https://team.frb.gov/sites/ocdo/dsp/DataNexus/Shared%20Documents/02.%20Testing/System%20Testing/DataNexus_UXdescriptions_Labels_Collected.xlsx</t>
  </si>
  <si>
    <t>https://team.frb.gov/sites/ocdo/dsp/DataNexus/Shared%20Documents/02.%20Testing/System%20Testing/DataNexus_UXdescriptions_Labels_Other.xlsx</t>
  </si>
  <si>
    <t>Inspect the labels for each metadata element to verify they are as expected</t>
  </si>
  <si>
    <t xml:space="preserve">Labels for each metadata element should match the terms provided in the UIUX Descriptions Labels document. </t>
  </si>
  <si>
    <t>Hover over labels to see the descriptive information provided for each label</t>
  </si>
  <si>
    <t>Hover over desciptions should match those provided in the UI UX Description Labels document.</t>
  </si>
  <si>
    <t xml:space="preserve">Collected - Simple Form </t>
  </si>
  <si>
    <t>Collected - Complex Form, No CFR Citation</t>
  </si>
  <si>
    <t>Collected with Tagged Regulation</t>
  </si>
  <si>
    <t>Collected with untagged CFR Citation</t>
  </si>
  <si>
    <t xml:space="preserve">Additional Test Cases  </t>
  </si>
  <si>
    <t>Use this document to assist in the comparison of DataNexus labels to source system labels: https://team.frb.gov/sites/ocdo/dsp/DataNexus/Shared%20Documents/02.%20Testing/System%20Testing/DataNexus_UXdescriptions_Labels_Collected.xlsx</t>
  </si>
  <si>
    <t>This is end to end testing based on using source and target UI.  Integration unit tests cover each step of the content pipeline. Can use the same data asset scenarios as provided in integration tests.</t>
  </si>
  <si>
    <t xml:space="preserve">Use the a portion of the title of the test data asset provided by the scenario in the search box to execute a search in DataNexus. </t>
  </si>
  <si>
    <t>Banking Edge and Agreement Corporations-Quarterly</t>
  </si>
  <si>
    <t>Reg QQ -  Implement Resolution plan - Tailored reporters</t>
  </si>
  <si>
    <t>7100-0343</t>
  </si>
  <si>
    <t>In a separate browser window, use ICCS Link to display the content in ICCS for comparison.   https://spapp.frb.gov/sites/iccs/Lists/Information%20Collection/Main%20View.aspx.  Find the row for the OMB number referenced in the scenario.  https://spapp.frb.gov/sites/iccs/Lists/Information%20Collection/Main%20View.aspx#InplviewHashcc59e842-c982-40b6-9fbb-c8f5dcdc81ad=FilterField1%3Dicc%255Fomb-FilterValue1%3D7100%252D0086</t>
  </si>
  <si>
    <t>7100-0086</t>
  </si>
  <si>
    <t>7100-0244</t>
  </si>
  <si>
    <t>Compare the content in each of the fields from the source system, as per the mapping spreadsheet provided from Source to DataNexus (see Pre-condition above for document reference)</t>
  </si>
  <si>
    <t>Primary Analyst &amp; BackupAnalyst --&gt; metadata Analyst 
Section --&gt; Related Department
Division --&gt; Related Division</t>
  </si>
  <si>
    <t>Record a FAIL if the ICCS content does match or is not present in DataNexus. Acceptable differences in content are noted in the comparison document provided in the pre-condition section of this test.</t>
  </si>
  <si>
    <t>Examine the Details Page to establish that the MDRM Main Series is present</t>
  </si>
  <si>
    <t>MDRM should be valued as indicated in Scenario</t>
  </si>
  <si>
    <t>MDRM is valued.  CALL and TEXT</t>
  </si>
  <si>
    <t>MDRM is valued. BHCS and TEXT</t>
  </si>
  <si>
    <t>Record a fail if the MDRM Main Series is not present.</t>
  </si>
  <si>
    <t xml:space="preserve">In a separate browser window, open the ROCIS system using the following link.  https://www.reginfo.gov/public/do/PRAMain  </t>
  </si>
  <si>
    <t>Enter "Federal Reserve System" as the agency and submit the search.   Use Control F to find the OMB Number and related collections.   Click on the ICR Reference Number for the OMB collection to retrieve additional information for each group of information Collections.  Use the checkbox 'all' to display all available information.</t>
  </si>
  <si>
    <t>7100-0346</t>
  </si>
  <si>
    <t>Record a FAIL if the content does not match DataNexus, using the field mapping spreadsheet for ROCIS - ICR</t>
  </si>
  <si>
    <t>OMB Control Number &amp; OMB Title --&gt; OMB Number
 Abstract --&gt; Data Asset Comment, 
 Authorizing Statute Name of Law --&gt; Related Laws</t>
  </si>
  <si>
    <t>Click the link for  View Information Collection (IC) List  to get to the information page for the information collection.  Find the information collection matching the name of the data asset for the scenario, and click on the name to retrieve the detailed information for that collection.</t>
  </si>
  <si>
    <t>Record a FAIL if the content does match or is not present in DataNexus. Acceptable differences in content are noted in the comparison document provided in the pre-condition section of this test.</t>
  </si>
  <si>
    <t>Acceptable differences in content are noted in the comparison document provided in the pre-condition section of this test.</t>
  </si>
  <si>
    <t>Form No.--&gt; Form
Form Name --&gt; Alternate Title</t>
  </si>
  <si>
    <t xml:space="preserve">CFR Citation --&gt; CFR Citation
  12 CFR 243.3, 243.4 </t>
  </si>
  <si>
    <t>15 CFR 1693o-2</t>
  </si>
  <si>
    <t>In a separate browser window,  use Pubweb link  https://www.federalreserve.gov/apps/reportforms/default.aspx  to find the related pubweb information for the form referenced in the scenario.   https://www.federalreserve.gov/apps/reportforms/reportdetail.aspx?sOoYJ+5BzDZ3K5Fsu80KKvD8ZBX/gBqL</t>
  </si>
  <si>
    <t>FR 2886b</t>
  </si>
  <si>
    <t>FR Y-11/Y-11S</t>
  </si>
  <si>
    <t xml:space="preserve">Compare the content in each of the fields from the source system, as per the mapping spreadsheet provided from Source to DataNexus. </t>
  </si>
  <si>
    <t>Description--&gt; Description
Title --&gt; Form, Alternate Title</t>
  </si>
  <si>
    <t>Additional Test Cases | 7100-0036 | 7100-297 | 7100-0361 | 7100-0277</t>
  </si>
  <si>
    <t>notes or comments</t>
  </si>
  <si>
    <t>Tester must have access to SQL Server to dump the source data from the DataNexus database.</t>
  </si>
  <si>
    <t xml:space="preserve">Use the title of the test data asset provided by the scenario in the search box to execute a search in DataNexus. </t>
  </si>
  <si>
    <t>Assess the validity of the content</t>
  </si>
  <si>
    <t>Note that prior to preparing for testing, QA analyst needs to dump and update this information from the staging database to ensure that the test is valid.</t>
  </si>
  <si>
    <t>Alternate Title --&gt; Gold
Description --&gt; Goldwire processing is performed during the end of day..
Source --&gt; Easy Enterprise Accounting System
Topics -- &gt; Reserve Bank Operations
Related Department --&gt; R Bank Operations &amp; Pay Sys - Financial Reporting &amp; Control
Related Division --&gt; R Bank Operations &amp; Pay Sys
Sources --&gt; Federal Reserve Banks
Board Handling Security --&gt; Internal FR
Data Contact --&gt; Clark,Casey H</t>
  </si>
  <si>
    <t>Alternate Title --&gt; CHIPS
Description --&gt; CHIPS is a historical archive of the Clearing House Inter-Bank Payment System activity. The Clearing House Interbank Payments System (CHIPS) is an ele
Topics -- &gt; Reserve Bank Operations, WHolesale banking
Related Department --&gt; R Bank Operations &amp; Pay Sys - FMI Risk &amp; Policy
Related Division --&gt; R Bank Operations &amp; Pay Sys
Sources --&gt; Clearing House Payments Company L.L.C
Board Handling Security --&gt;Restricted FR
Data Contact --&gt; Mukasa, Namirembe E; Denson, Forrest M</t>
  </si>
  <si>
    <t>Source Application --&gt; COS - Cash Operating System
Sources --&gt; Board of Governors of the Federal Reserve Sytem (U.S.)
Data Contact --&gt; Niebyl, Peter R; Burr, Amy Katherine</t>
  </si>
  <si>
    <t>Acquired Resource</t>
  </si>
  <si>
    <t>Acquired License</t>
  </si>
  <si>
    <t>Acquired Authority</t>
  </si>
  <si>
    <t>Acquired Order</t>
  </si>
  <si>
    <t>ROCIS</t>
  </si>
  <si>
    <t>Pubweb</t>
  </si>
  <si>
    <t>ICCS</t>
  </si>
  <si>
    <t>OtherTypes</t>
  </si>
  <si>
    <t>HRCV</t>
  </si>
  <si>
    <t>Note or comments</t>
  </si>
  <si>
    <t>Tester must know how to access metadata source.  Tester must have access to run and export data from staging RAW tables, or be provided with reports.</t>
  </si>
  <si>
    <r>
      <t xml:space="preserve">Use queries in the document </t>
    </r>
    <r>
      <rPr>
        <b/>
        <sz val="11"/>
        <color theme="1"/>
        <rFont val="Calibri"/>
        <family val="2"/>
        <scheme val="minor"/>
      </rPr>
      <t>IntegrationTest_ImportRawToStaging</t>
    </r>
    <r>
      <rPr>
        <sz val="11"/>
        <color theme="1"/>
        <rFont val="Calibri"/>
        <family val="2"/>
        <scheme val="minor"/>
      </rPr>
      <t>, found in this folder:  https://team.frb.gov/sites/ocdo/dsp/DataNexus/Shared%20Documents/02.%20Testing/System%20Testing.   Test cases and links are provided in the Document</t>
    </r>
  </si>
  <si>
    <t>Run query to dump raw data from Staging Database.</t>
  </si>
  <si>
    <t>Count records as dictated by rules provided in the integration test document cited in 'notes' above</t>
  </si>
  <si>
    <t>Usethe Link provided in the integration test document to access the appropriate metadata source system.</t>
  </si>
  <si>
    <t xml:space="preserve">Compare Staged results with those in source metadata system.   </t>
  </si>
  <si>
    <t>Acquired Main</t>
  </si>
  <si>
    <t>Information Link</t>
  </si>
  <si>
    <t>License</t>
  </si>
  <si>
    <t>Data Finder Data Contacts</t>
  </si>
  <si>
    <t>DataFinder Authority File</t>
  </si>
  <si>
    <t>DataFinder Multi-Values</t>
  </si>
  <si>
    <t>Collected ROCIS General</t>
  </si>
  <si>
    <t xml:space="preserve">Collected ICCS General </t>
  </si>
  <si>
    <t>Collected ROCIS MultiValues</t>
  </si>
  <si>
    <t>Collected ICCS Data Steward</t>
  </si>
  <si>
    <t>Collected Pubweb Transform and Link to ROCIS</t>
  </si>
  <si>
    <t>This table is updated by the transformation process, but is not used for RDF generation or SOLR export.  It does not include the license link names that end up in SOLR, so SOLR import is not using this data.</t>
  </si>
  <si>
    <t xml:space="preserve">Don’t think that  this table is used any longer </t>
  </si>
  <si>
    <t>Cannot perform this test in Staging due to design change.  Transformation is not reflected in Staging, it is only reflected in TB.  The test for this is now documented as part of the TB Taxonomy Test.</t>
  </si>
  <si>
    <t>Cannot perform this test in Staging due to design</t>
  </si>
  <si>
    <t>Use data queries from IntegrationTest_StagedTransformation test document which compare content in Raw and Transformed Staged Tables.  Document is in https://team.frb.gov/sites/ocdo/dsp/DataNexus/Shared%20Documents/02.%20Testing/System%20Testing sharepoint folder</t>
  </si>
  <si>
    <t>Use the instructions in the IntegrationTest Staging Transformed document to inspect the values, compare with source or raw data, and visually identify problem records</t>
  </si>
  <si>
    <t>Test Scenarios</t>
  </si>
  <si>
    <t>Collected - Form Number</t>
  </si>
  <si>
    <t>https://team.frb.gov/sites/ocdo/dsp/DataNexus/SitePages/Home.aspx?RootFolder=%2Fsites%2Focdo%2Fdsp%2FDataNexus%2FShared%20Documents%2F02%2E%20Testing%2FSystem%20Testing&amp;FolderCTID=0x01200031C9CE66705DA84EB74B8D3DB2031B85&amp;View=%7BA55AD412%2D7AE6%2D4E3B%2DB83E%2DCDF1220AA1E8%7D</t>
  </si>
  <si>
    <r>
      <t xml:space="preserve">There is no content transformation between the Staging Transformed tables, the RDF files and the resulting TB triples.   The test will center around making sure that the update to TB was applied correctly, by checking record counts  and fields used for tagging. </t>
    </r>
    <r>
      <rPr>
        <b/>
        <sz val="11"/>
        <color theme="1"/>
        <rFont val="Calibri"/>
        <family val="2"/>
        <scheme val="minor"/>
      </rPr>
      <t>Use Integration_Test_Staging_To_TB Document fof details</t>
    </r>
  </si>
  <si>
    <t>Person</t>
  </si>
  <si>
    <t>Acquired Organization</t>
  </si>
  <si>
    <t>DataSubject</t>
  </si>
  <si>
    <t>OMB Number</t>
  </si>
  <si>
    <t>Reporting Form</t>
  </si>
  <si>
    <t>Collected Organization</t>
  </si>
  <si>
    <t>Authorizing Statute</t>
  </si>
  <si>
    <t>CFR Citation</t>
  </si>
  <si>
    <t>The queries used in this test will be 'productionized' into TB services that can be run directly in each environment, thereby removing the need to set up the local composer with the content needed.</t>
  </si>
  <si>
    <t>Use Quality Monitoring Reports for validating the tagging.  See https://team.frb.gov/sites/ocdo/dsp/DataNexus/Shared%20Documents/13.%20Content%20Quality%20Monitoring Folder.   ContentQuality_Tagging  to find the approaches and queries for each variation on the tagging approach.</t>
  </si>
  <si>
    <t>Set up Local composer instance with the set of ontology and taxonomy files that comprise DataNexus</t>
  </si>
  <si>
    <t>Copy queries from document, and run in Composer.  Copy results to excel and examine.  Issues reported will either be a result of source metadata problems or tagging issues.   Examine to determine if there are tagging issues.</t>
  </si>
  <si>
    <t>Report identifies tagging issues as well as data quality issues.   Inspect each issue to determine if there are tagging issues.  E.g. if something does not tag, is it because the input string is incorrect, or because the taxonomy value does not exist (taxonomy up to date).  If the input string matches the taxonomy value, but taggging did not occur as expected, then a tagging issue is the problem.</t>
  </si>
  <si>
    <t>This is a terrible test that needs to be simplified, automated, to be made sustainable.</t>
  </si>
  <si>
    <t>Ensure that your composer instance has the most recent ontology files (e.g. acquired_data, acquired_data_tags etc.)</t>
  </si>
  <si>
    <r>
      <t>Run the SPARQL queries in the</t>
    </r>
    <r>
      <rPr>
        <b/>
        <sz val="11"/>
        <color theme="1"/>
        <rFont val="Calibri"/>
        <family val="2"/>
        <scheme val="minor"/>
      </rPr>
      <t xml:space="preserve"> Integration_Test_TB_Tags_to_SOLR</t>
    </r>
    <r>
      <rPr>
        <sz val="11"/>
        <color theme="1"/>
        <rFont val="Calibri"/>
        <family val="2"/>
        <scheme val="minor"/>
      </rPr>
      <t xml:space="preserve"> document to dump the Tags from TB into an excel file suitable for comparison with SOLR</t>
    </r>
  </si>
  <si>
    <r>
      <t xml:space="preserve">Run the SOLR queries in the </t>
    </r>
    <r>
      <rPr>
        <b/>
        <sz val="11"/>
        <color theme="1"/>
        <rFont val="Calibri"/>
        <family val="2"/>
        <scheme val="minor"/>
      </rPr>
      <t xml:space="preserve">Integration_Test_Tb_Tags_to_SOLR </t>
    </r>
    <r>
      <rPr>
        <sz val="11"/>
        <color theme="1"/>
        <rFont val="Calibri"/>
        <family val="2"/>
        <scheme val="minor"/>
      </rPr>
      <t>document  to dump the tags from SOLR into an excel file suitable for comparison</t>
    </r>
  </si>
  <si>
    <t>Examine the files to validate that tags have been successfully imported to SOLR</t>
  </si>
  <si>
    <t xml:space="preserve">O </t>
  </si>
  <si>
    <t>Acquired Count</t>
  </si>
  <si>
    <t>Acquired Key Content</t>
  </si>
  <si>
    <t>Aquired Text Fields</t>
  </si>
  <si>
    <t>Acquired Secondary Fields</t>
  </si>
  <si>
    <t>Acquired Information Links</t>
  </si>
  <si>
    <t>Acquired License Fixed Fields</t>
  </si>
  <si>
    <t>Acquired License Text Fields</t>
  </si>
  <si>
    <t>Collected Record Count</t>
  </si>
  <si>
    <t>Collected - ROCIS Content</t>
  </si>
  <si>
    <t>Collected ICC Content</t>
  </si>
  <si>
    <t>Collected Pubweb Content</t>
  </si>
  <si>
    <t>Collected Taxonomy Additions</t>
  </si>
  <si>
    <t>FRS Operational Count</t>
  </si>
  <si>
    <t>FRS Operational Content</t>
  </si>
  <si>
    <t>Board Operational Count</t>
  </si>
  <si>
    <t>Board Operational Content</t>
  </si>
  <si>
    <t>Non-PRA Collected Count</t>
  </si>
  <si>
    <t>Non-PRA Collected Content</t>
  </si>
  <si>
    <t>Tester must understand how to query using the SOLR admin facility as well as run SQL Server queries and dump content into excel for comparison.</t>
  </si>
  <si>
    <t>Does not include Tagged Content.  Tagged content is validated in a different test (T25 TB Tags to SOLR)</t>
  </si>
  <si>
    <t>Use the instructions in the referenced document to dump content of different types to ensure that the import to SOLR was as expected https://team.frb.gov/sites/ocdo/dsp/DataNexus/Shared%20Documents/02.%20Testing/System%20Testing/IntegrationTest_SOLRImport.docx</t>
  </si>
  <si>
    <t>See document</t>
  </si>
  <si>
    <t>Agent - Person</t>
  </si>
  <si>
    <t>Agent - Dept/Div</t>
  </si>
  <si>
    <t>Agent - External Org</t>
  </si>
  <si>
    <t>OMBNumber</t>
  </si>
  <si>
    <t>ReportingForm Pubweb</t>
  </si>
  <si>
    <t>Reporing Form ROCIS</t>
  </si>
  <si>
    <t>Use the Integration Test Taxonomy Update document to run these tests.  These tests dump data from the staging database and compare it with data dumped from TB to ensure that changes in staging are reflected in TB.  Use the Integration_Test_Taxonomy_Update document found here: https://team.frb.gov/sites/ocdo/dsp/DataNexus/Shared%20Documents/02.%20Testing/System%20Testing  named "Integration Test Taxonomy Update"</t>
  </si>
  <si>
    <t>ICC</t>
  </si>
  <si>
    <t>Quality monitoring Reports are not implemented as of 10/05 and will likely be lower priority than bug fixes.   This test will be delayed.</t>
  </si>
  <si>
    <t xml:space="preserve">Run Quality monitoring Reports </t>
  </si>
  <si>
    <t>Check Issues identified by reports against source metadata system to confirm that they are real issues and are documented correctly in the reports.</t>
  </si>
  <si>
    <t>Identify known quality Issues in Source through inspection of source data, or through discussion with source metadata analysts</t>
  </si>
  <si>
    <t>Determine whether found quality issues are demonstrated in quality monitoring reports.</t>
  </si>
  <si>
    <t>People</t>
  </si>
  <si>
    <t>Data Subject</t>
  </si>
  <si>
    <t>Search Results</t>
  </si>
  <si>
    <t>Search Results Page Navigation</t>
  </si>
  <si>
    <t>Filter Refresh</t>
  </si>
  <si>
    <t>Details Page Navigation</t>
  </si>
  <si>
    <t>Return to Search Results</t>
  </si>
  <si>
    <t>Perform each function listed with the search terms provided.   Measure the time taken for the tool to perform each step.</t>
  </si>
  <si>
    <t>Navigate to the landing page of DataNexus using the provided link.</t>
  </si>
  <si>
    <t>Landing Page should load in 2 seconds or less</t>
  </si>
  <si>
    <t>Enter the search term according to the scenario, and measure the time elapsed until the search results are displayed.</t>
  </si>
  <si>
    <t>Search Results should be displayed in 2 to 4 seconds</t>
  </si>
  <si>
    <t>Scroll to the bottom of the the page (20 results) to retrieve the next page of search results, and measure the time elapsed until the next set of results is displayed.</t>
  </si>
  <si>
    <t>Subsequent pages of Search Results should be displayed within 2 seconds</t>
  </si>
  <si>
    <t>Use one of the Facets to filter the search results, and measure the time elapsed until the search results are refreshed.</t>
  </si>
  <si>
    <t>Search Results should be refreshed in 2 seconds or less</t>
  </si>
  <si>
    <t>Remove the filter and measure the time elapsed until the search results are refreshed</t>
  </si>
  <si>
    <t>Repeat for each Facet.</t>
  </si>
  <si>
    <t>Select one of the search results and click on the header to display the Details Page.   Measure the time elapsed until the Details page is displayed</t>
  </si>
  <si>
    <t>Details Page should be displayed in 2 seconds or less</t>
  </si>
  <si>
    <t>Use the page navigation on the Details Page and measure the time elapsed to go to the next Data Asset.  Page through 20 or more details pages to assess performance.</t>
  </si>
  <si>
    <t>Next details page should be displayed in 2 seconds or less</t>
  </si>
  <si>
    <t>Use the Return to Search results control (or browser back button) to return to the search results.  Measure the time elapsed until the search results are displayed.</t>
  </si>
  <si>
    <t>Return to search results should be 2 seconds or less</t>
  </si>
  <si>
    <t xml:space="preserve">New Query </t>
  </si>
  <si>
    <t>Refined Query</t>
  </si>
  <si>
    <t>View Details</t>
  </si>
  <si>
    <t>Zero Results Query</t>
  </si>
  <si>
    <t>New Advanced Query</t>
  </si>
  <si>
    <t>Return to Search results is currently showing as a New Query.  This is a known issue for that was not prioritized for fixing</t>
  </si>
  <si>
    <t>http://m1-datanexus03d.frb.gov:8983/solr/#/DataNexus_analytics2017-11-27/query  is th link to get to the SOLR Admin analytics core for querying data.   Use date desc  in the sort parameter.</t>
  </si>
  <si>
    <t>Go to the Landing Page of DataNexus</t>
  </si>
  <si>
    <t>Enter the term provided in the scenario and press the search button.</t>
  </si>
  <si>
    <t>Search Results Page should appear</t>
  </si>
  <si>
    <t>Algonquin</t>
  </si>
  <si>
    <t>Open another browser window to check the user analytics information</t>
  </si>
  <si>
    <t>Check the User Analytics Log by using this link (change user logon id for desired user).   http://m1-datanexus01d:8983/solr/DataNexus_analytics/select?q=*:*&amp;fq=user:%22BOARD\\m1pxt01%22&amp;sort=date%20DESC&amp;rows=100</t>
  </si>
  <si>
    <t>Ensure that an entry with the date and time of the test appears with the type indicated by the scenario.</t>
  </si>
  <si>
    <t>One entry for New Query and one entry for Zero Results Query</t>
  </si>
  <si>
    <t>The "query_s" field should show the term entered for the query</t>
  </si>
  <si>
    <t>Click on one of the Facets</t>
  </si>
  <si>
    <t>Click on one of the Facet Values</t>
  </si>
  <si>
    <t>DataNexus should refine the search and a narrower list of search results should be displayed</t>
  </si>
  <si>
    <t>Finance and Banking</t>
  </si>
  <si>
    <t>Refresh the browser window with the analytics information</t>
  </si>
  <si>
    <t>The filter_ss field should show the filter selected.</t>
  </si>
  <si>
    <t>RelatedTopicTag: Finance and Banking</t>
  </si>
  <si>
    <t>Click on the header of one of the search results</t>
  </si>
  <si>
    <t>Details Page should appear</t>
  </si>
  <si>
    <t>FRBNY Consumer Credit Panel / Equifax</t>
  </si>
  <si>
    <t>The title_ss field should show the title selected.</t>
  </si>
  <si>
    <t>Click on the Return to Search Results</t>
  </si>
  <si>
    <t>Return to search Results</t>
  </si>
  <si>
    <t>Navigate to the Advanced Query feature</t>
  </si>
  <si>
    <t>Enter an Advanced query</t>
  </si>
  <si>
    <t>Your choice</t>
  </si>
  <si>
    <t xml:space="preserve">New Advanced Query </t>
  </si>
  <si>
    <t>The query_s field should show the field and values entered for the advanced query.</t>
  </si>
  <si>
    <t xml:space="preserve">The test should create exceptions and then validate that they are seen in the web page.
Web Url: https://appst.frb.gov/datanexus/elmah.axd 
SQL Server: MSSTST1\SQL
Database: DataNexusStaging
Table: ELMAH_Error
</t>
  </si>
  <si>
    <t>price satellite</t>
  </si>
  <si>
    <t>mortage prices</t>
  </si>
  <si>
    <t>Interdistrict Settlement</t>
  </si>
  <si>
    <t>Gold</t>
  </si>
  <si>
    <t>Goldwire</t>
  </si>
  <si>
    <t>coins</t>
  </si>
  <si>
    <t>FHA</t>
  </si>
  <si>
    <t xml:space="preserve">mortgage  </t>
  </si>
  <si>
    <t>AML</t>
  </si>
  <si>
    <t>FOF</t>
  </si>
  <si>
    <t>Scenarios are intended to cover enough ground to demonstrate highlighting works in each field and on each version of the Details pages</t>
  </si>
  <si>
    <t>Observe that search terms are highlighed on search results page</t>
  </si>
  <si>
    <t>Title, Alternate Title, Description</t>
  </si>
  <si>
    <t>Title, Alternate Title, Description, Related topics</t>
  </si>
  <si>
    <t>Click on the title of one of the search results (see scenario) to view the details page for that asset.</t>
  </si>
  <si>
    <t>Detail Page will appear</t>
  </si>
  <si>
    <t>Commercial Communications Satellite Database</t>
  </si>
  <si>
    <t>Bloomberg Commodity Prices</t>
  </si>
  <si>
    <t>Cash Statistical System - Weekly Coin Inventory</t>
  </si>
  <si>
    <t>FHA Loan Program Data</t>
  </si>
  <si>
    <t>Mortgage Credit Availability Index</t>
  </si>
  <si>
    <t>Observe that the search terms are highlighted on the details page</t>
  </si>
  <si>
    <t>Title , Alt Title, Description, Related Topics, Attribution requirements</t>
  </si>
  <si>
    <t>Title, Access Information, Description, Sources, Licensor</t>
  </si>
  <si>
    <t>Check Title</t>
  </si>
  <si>
    <t>Check Alternate Title</t>
  </si>
  <si>
    <t>Check Description</t>
  </si>
  <si>
    <t>Check Related Topics</t>
  </si>
  <si>
    <t>Many of the fields contain this content and should be highlighted</t>
  </si>
  <si>
    <t>Check for acronym and acronym expansion highlighting</t>
  </si>
  <si>
    <t>Pricing, prices, price and LPC are highlighted</t>
  </si>
  <si>
    <t>FHA is highighted and Federal Housing Administration is highlited</t>
  </si>
  <si>
    <t>MBA which contains the word mortgage, is highlighted</t>
  </si>
  <si>
    <t>Flow Funds highlighted (not the of)</t>
  </si>
  <si>
    <t>observe that the related words by stemming are also highlighted</t>
  </si>
  <si>
    <t>price prices satellite satellites</t>
  </si>
  <si>
    <t>price prices mortgage mortgages</t>
  </si>
  <si>
    <t>mortage</t>
  </si>
  <si>
    <t>mortage prites</t>
  </si>
  <si>
    <t>Advanced Search Anyfield mortage prites</t>
  </si>
  <si>
    <t>"mortage prites"</t>
  </si>
  <si>
    <t>prites</t>
  </si>
  <si>
    <t>autotrackxp</t>
  </si>
  <si>
    <t>BLT</t>
  </si>
  <si>
    <t>NIOA</t>
  </si>
  <si>
    <t>yielld</t>
  </si>
  <si>
    <t>iyeld</t>
  </si>
  <si>
    <t>yeild</t>
  </si>
  <si>
    <t>yiled</t>
  </si>
  <si>
    <t>FDIT</t>
  </si>
  <si>
    <t>FHHLDS</t>
  </si>
  <si>
    <t>FDICIP</t>
  </si>
  <si>
    <t>kliquidity</t>
  </si>
  <si>
    <t>rotund</t>
  </si>
  <si>
    <t>monumental</t>
  </si>
  <si>
    <t>monumenta</t>
  </si>
  <si>
    <t>SCOOT</t>
  </si>
  <si>
    <t>to make sure that the same behavior works with advanced search</t>
  </si>
  <si>
    <t>Found in content so no suggestion offered</t>
  </si>
  <si>
    <t>No spelling suggestion offered when word is 3 char or less</t>
  </si>
  <si>
    <t>DN currently cannot recognize spelling suggestion when the first letter is wrong</t>
  </si>
  <si>
    <t>201803 - Fail - DN does not use the acronym list for spell checking</t>
  </si>
  <si>
    <t>201803 - Fail - DN currently cannot recognize spelling suggestion when the first letter is wrong</t>
  </si>
  <si>
    <t>DN suggests 'round' because rotund is not found in the content</t>
  </si>
  <si>
    <t>DN does not suggest a word if it does not exist in the content</t>
  </si>
  <si>
    <t>Enter the search term indicated in the scenario</t>
  </si>
  <si>
    <t>Observe the suggestion provided.  Expected results are provided for each scenario</t>
  </si>
  <si>
    <t>"mortgage prices"</t>
  </si>
  <si>
    <t>none</t>
  </si>
  <si>
    <t>NIPA</t>
  </si>
  <si>
    <t>yield</t>
  </si>
  <si>
    <t>FDIC</t>
  </si>
  <si>
    <t xml:space="preserve">fdicia </t>
  </si>
  <si>
    <t>SCOOS</t>
  </si>
  <si>
    <t>check that the suggestion is presented as a single result for multi word query terms</t>
  </si>
  <si>
    <t xml:space="preserve">P </t>
  </si>
  <si>
    <t>z</t>
  </si>
  <si>
    <t>SLOOS</t>
  </si>
  <si>
    <t>BOP</t>
  </si>
  <si>
    <t>Balance of Payments</t>
  </si>
  <si>
    <t>Advanced Search AnyField BOP</t>
  </si>
  <si>
    <t>DFAST</t>
  </si>
  <si>
    <t>Dodd-Frank Act Stress Test</t>
  </si>
  <si>
    <t>Federal Housing Administration</t>
  </si>
  <si>
    <t>"Federal Housing Administration"</t>
  </si>
  <si>
    <t>ATM</t>
  </si>
  <si>
    <t>ATMs</t>
  </si>
  <si>
    <t>Automated Teller Machine</t>
  </si>
  <si>
    <t>"Bank Holding Company"</t>
  </si>
  <si>
    <t>(Keyword:BHC) OR (Keyword:"Bank Holding Company")</t>
  </si>
  <si>
    <t>NGO</t>
  </si>
  <si>
    <t>"Non Government Organization"</t>
  </si>
  <si>
    <t>Non Government Organization</t>
  </si>
  <si>
    <t>FASB</t>
  </si>
  <si>
    <t>Financial Accounting Standards Board</t>
  </si>
  <si>
    <t>"Financial Accounting Standards Board"</t>
  </si>
  <si>
    <t>Ant-Money Laundering</t>
  </si>
  <si>
    <t>Adjustible Mortgage Loan</t>
  </si>
  <si>
    <t>Pass</t>
  </si>
  <si>
    <t>Enter the acronym as a search term</t>
  </si>
  <si>
    <t>See that the results returned include search results that contain the acronym and /or the expanded version</t>
  </si>
  <si>
    <t>Date of Test</t>
  </si>
  <si>
    <t>Baseline Dev 2018-03-22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</si>
</sst>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i/>
      <sz val="11"/>
      <color rgb="FF7F7F7F"/>
      <name val="Calibri"/>
      <family val="2"/>
      <scheme val="minor"/>
    </font>
    <font>
      <b/>
      <sz val="12"/>
      <name val="Calibri"/>
      <family val="2"/>
      <scheme val="minor"/>
    </font>
    <font>
      <b/>
      <sz val="12"/>
      <color theme="1"/>
      <name val="Calibri"/>
      <family val="2"/>
      <scheme val="minor"/>
    </font>
    <font>
      <b/>
      <sz val="12"/>
      <color theme="0"/>
      <name val="Calibri"/>
      <family val="2"/>
      <scheme val="minor"/>
    </font>
    <font>
      <sz val="10"/>
      <color theme="1"/>
      <name val="Arial Unicode MS"/>
      <family val="2"/>
    </font>
    <font>
      <i/>
      <sz val="11"/>
      <color theme="0"/>
      <name val="Calibri"/>
      <family val="2"/>
      <scheme val="minor"/>
    </font>
    <font>
      <sz val="12"/>
      <color theme="1"/>
      <name val="Calibri"/>
      <family val="2"/>
      <scheme val="minor"/>
    </font>
    <font>
      <u/>
      <sz val="11"/>
      <color theme="10"/>
      <name val="Calibri"/>
      <family val="2"/>
      <scheme val="minor"/>
    </font>
    <font>
      <b/>
      <sz val="9"/>
      <color theme="0"/>
      <name val="Calibri"/>
      <family val="2"/>
      <scheme val="minor"/>
    </font>
    <font>
      <sz val="9"/>
      <name val="Calibri"/>
      <family val="2"/>
      <scheme val="minor"/>
    </font>
    <font>
      <sz val="9"/>
      <color rgb="FF7F7F7F"/>
      <name val="Calibri"/>
      <family val="2"/>
      <scheme val="minor"/>
    </font>
    <font>
      <sz val="12"/>
      <name val="Calibri"/>
      <family val="2"/>
      <scheme val="minor"/>
    </font>
    <font>
      <b/>
      <i/>
      <sz val="11"/>
      <color theme="0"/>
      <name val="Calibri"/>
      <family val="2"/>
      <scheme val="minor"/>
    </font>
    <font>
      <sz val="11"/>
      <color rgb="FFFF0000"/>
      <name val="Calibri"/>
      <family val="2"/>
      <scheme val="minor"/>
    </font>
    <font>
      <i/>
      <sz val="11"/>
      <name val="Calibri"/>
      <family val="2"/>
      <scheme val="minor"/>
    </font>
    <font>
      <b/>
      <sz val="14"/>
      <color theme="1"/>
      <name val="Calibri"/>
      <family val="2"/>
      <scheme val="minor"/>
    </font>
    <font>
      <sz val="14"/>
      <color theme="1"/>
      <name val="Calibri"/>
      <family val="2"/>
      <scheme val="minor"/>
    </font>
    <font>
      <sz val="11"/>
      <color rgb="FF000000"/>
      <name val="Calibri"/>
      <family val="2"/>
      <scheme val="minor"/>
    </font>
    <font>
      <sz val="11"/>
      <color rgb="FF1F497D"/>
      <name val="Symbol"/>
      <family val="1"/>
      <charset val="2"/>
    </font>
    <font>
      <b/>
      <sz val="11"/>
      <color rgb="FFFF0000"/>
      <name val="Calibri"/>
      <family val="2"/>
      <scheme val="minor"/>
    </font>
    <font>
      <sz val="7"/>
      <color theme="1"/>
      <name val="Arial"/>
      <family val="2"/>
    </font>
    <font>
      <b/>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39997558519241921"/>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B5D553"/>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99FF"/>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s>
  <cellStyleXfs count="3">
    <xf numFmtId="0" fontId="0" fillId="0" borderId="0"/>
    <xf numFmtId="0" fontId="4" fillId="0" borderId="0" applyNumberFormat="0" applyFill="0" applyBorder="0" applyAlignment="0" applyProtection="0"/>
    <xf numFmtId="0" fontId="11" fillId="0" borderId="0" applyNumberFormat="0" applyFill="0" applyBorder="0" applyAlignment="0" applyProtection="0"/>
  </cellStyleXfs>
  <cellXfs count="494">
    <xf numFmtId="0" fontId="0" fillId="0" borderId="0" xfId="0"/>
    <xf numFmtId="0" fontId="0" fillId="0" borderId="0" xfId="0" applyFont="1"/>
    <xf numFmtId="0" fontId="0" fillId="0" borderId="0" xfId="0" applyAlignment="1">
      <alignment vertical="top"/>
    </xf>
    <xf numFmtId="0" fontId="0" fillId="0" borderId="0" xfId="0" applyAlignment="1">
      <alignment horizontal="right"/>
    </xf>
    <xf numFmtId="0" fontId="0" fillId="3" borderId="1" xfId="0" applyFill="1" applyBorder="1" applyAlignment="1">
      <alignment horizontal="center"/>
    </xf>
    <xf numFmtId="0" fontId="1" fillId="3" borderId="1" xfId="0" applyFont="1" applyFill="1" applyBorder="1" applyAlignment="1">
      <alignment vertical="top"/>
    </xf>
    <xf numFmtId="0" fontId="0" fillId="0" borderId="1" xfId="0" applyBorder="1"/>
    <xf numFmtId="0" fontId="0" fillId="0" borderId="1" xfId="0" applyBorder="1" applyAlignment="1">
      <alignment wrapText="1"/>
    </xf>
    <xf numFmtId="0" fontId="0" fillId="0" borderId="1" xfId="0" applyBorder="1" applyAlignment="1">
      <alignment horizontal="right"/>
    </xf>
    <xf numFmtId="0" fontId="0" fillId="0" borderId="1" xfId="0" applyBorder="1" applyAlignment="1">
      <alignment horizontal="right" wrapText="1"/>
    </xf>
    <xf numFmtId="0" fontId="0" fillId="3" borderId="1" xfId="0"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0" fontId="6" fillId="7" borderId="2" xfId="0" applyFont="1" applyFill="1" applyBorder="1"/>
    <xf numFmtId="0" fontId="0" fillId="8" borderId="1" xfId="0" applyFill="1" applyBorder="1"/>
    <xf numFmtId="0" fontId="0" fillId="0" borderId="0" xfId="0" applyAlignment="1">
      <alignment wrapText="1"/>
    </xf>
    <xf numFmtId="0" fontId="0" fillId="5" borderId="1" xfId="0" applyFill="1" applyBorder="1"/>
    <xf numFmtId="0" fontId="0" fillId="2" borderId="1" xfId="0" applyFill="1" applyBorder="1"/>
    <xf numFmtId="0" fontId="8" fillId="0" borderId="0" xfId="0" applyFont="1" applyAlignment="1">
      <alignment vertical="center"/>
    </xf>
    <xf numFmtId="0" fontId="8" fillId="7" borderId="0" xfId="0" applyFont="1" applyFill="1" applyAlignment="1">
      <alignment vertical="center"/>
    </xf>
    <xf numFmtId="0" fontId="7" fillId="4" borderId="3" xfId="0" applyFont="1" applyFill="1" applyBorder="1" applyAlignment="1">
      <alignment horizontal="left" vertical="top"/>
    </xf>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0" xfId="0" applyFill="1"/>
    <xf numFmtId="0" fontId="0" fillId="0" borderId="0" xfId="0" applyBorder="1" applyAlignment="1">
      <alignment horizontal="left" vertical="top" wrapText="1"/>
    </xf>
    <xf numFmtId="49" fontId="3" fillId="6" borderId="1" xfId="0" applyNumberFormat="1" applyFont="1" applyFill="1" applyBorder="1"/>
    <xf numFmtId="0" fontId="3" fillId="6" borderId="1" xfId="0" applyFont="1" applyFill="1" applyBorder="1"/>
    <xf numFmtId="49" fontId="0" fillId="9" borderId="1" xfId="0" applyNumberFormat="1" applyFill="1" applyBorder="1"/>
    <xf numFmtId="0" fontId="0" fillId="9" borderId="1" xfId="0" applyFill="1" applyBorder="1"/>
    <xf numFmtId="49" fontId="0" fillId="0" borderId="1" xfId="0" applyNumberFormat="1" applyBorder="1"/>
    <xf numFmtId="0" fontId="0" fillId="0" borderId="1" xfId="0" applyFill="1" applyBorder="1"/>
    <xf numFmtId="0" fontId="7" fillId="4" borderId="1" xfId="0" applyFont="1" applyFill="1" applyBorder="1" applyAlignment="1">
      <alignment horizontal="left" vertical="top" wrapText="1"/>
    </xf>
    <xf numFmtId="0" fontId="0" fillId="0" borderId="0" xfId="0" applyNumberFormat="1"/>
    <xf numFmtId="0" fontId="4" fillId="6" borderId="1" xfId="1" applyFill="1" applyBorder="1"/>
    <xf numFmtId="0" fontId="4" fillId="9" borderId="1" xfId="1" applyFill="1" applyBorder="1"/>
    <xf numFmtId="0" fontId="4" fillId="0" borderId="2" xfId="1" applyBorder="1"/>
    <xf numFmtId="0" fontId="4" fillId="0" borderId="1" xfId="1" applyBorder="1"/>
    <xf numFmtId="0" fontId="4" fillId="0" borderId="0" xfId="1"/>
    <xf numFmtId="0" fontId="4" fillId="2" borderId="1" xfId="1" applyFill="1" applyBorder="1" applyAlignment="1">
      <alignment horizontal="left" vertical="top" wrapText="1"/>
    </xf>
    <xf numFmtId="0" fontId="4" fillId="0" borderId="0" xfId="1" applyAlignment="1">
      <alignment horizontal="left" vertical="top" wrapText="1"/>
    </xf>
    <xf numFmtId="0" fontId="9" fillId="4" borderId="5" xfId="1" applyFont="1" applyFill="1" applyBorder="1" applyAlignment="1">
      <alignment horizontal="left" vertical="top" wrapText="1"/>
    </xf>
    <xf numFmtId="0" fontId="0" fillId="0" borderId="2" xfId="0" applyFill="1" applyBorder="1"/>
    <xf numFmtId="0" fontId="0" fillId="0" borderId="0" xfId="0" applyFill="1" applyBorder="1"/>
    <xf numFmtId="0" fontId="10" fillId="0" borderId="1" xfId="0" applyFont="1" applyFill="1" applyBorder="1" applyAlignment="1">
      <alignment horizontal="left" vertical="top" wrapText="1"/>
    </xf>
    <xf numFmtId="0" fontId="10" fillId="0" borderId="1" xfId="0" applyFont="1" applyFill="1" applyBorder="1" applyAlignment="1">
      <alignment horizontal="center" vertical="center" wrapText="1"/>
    </xf>
    <xf numFmtId="0" fontId="10" fillId="0" borderId="1" xfId="0" applyFont="1" applyBorder="1" applyAlignment="1">
      <alignment horizontal="left" vertical="top" wrapText="1"/>
    </xf>
    <xf numFmtId="0" fontId="0" fillId="2" borderId="0" xfId="0" applyFill="1"/>
    <xf numFmtId="0" fontId="10" fillId="0" borderId="1" xfId="0" quotePrefix="1" applyFont="1" applyFill="1" applyBorder="1" applyAlignment="1">
      <alignment horizontal="left" vertical="top" wrapText="1"/>
    </xf>
    <xf numFmtId="0" fontId="6" fillId="7" borderId="2" xfId="0" applyFont="1" applyFill="1" applyBorder="1" applyAlignment="1">
      <alignment wrapText="1"/>
    </xf>
    <xf numFmtId="0" fontId="11" fillId="0" borderId="1" xfId="2" applyBorder="1" applyAlignment="1">
      <alignment wrapText="1"/>
    </xf>
    <xf numFmtId="0" fontId="0" fillId="0" borderId="1" xfId="0" applyFill="1" applyBorder="1" applyAlignment="1">
      <alignment wrapText="1"/>
    </xf>
    <xf numFmtId="0" fontId="0" fillId="0" borderId="1" xfId="0" applyBorder="1" applyAlignment="1">
      <alignment vertical="top"/>
    </xf>
    <xf numFmtId="0" fontId="0" fillId="3" borderId="1" xfId="0" applyFill="1" applyBorder="1" applyAlignment="1">
      <alignment horizontal="left" vertical="top"/>
    </xf>
    <xf numFmtId="0" fontId="0" fillId="0" borderId="3" xfId="0" applyBorder="1" applyAlignment="1">
      <alignment horizontal="left" vertical="top" wrapText="1"/>
    </xf>
    <xf numFmtId="0" fontId="13" fillId="9" borderId="1" xfId="1" applyFont="1" applyFill="1" applyBorder="1"/>
    <xf numFmtId="0" fontId="13" fillId="0" borderId="2" xfId="1" applyFont="1" applyBorder="1"/>
    <xf numFmtId="0" fontId="13" fillId="0" borderId="0" xfId="1" applyFont="1"/>
    <xf numFmtId="0" fontId="12" fillId="6" borderId="1" xfId="1" applyFont="1" applyFill="1" applyBorder="1"/>
    <xf numFmtId="0" fontId="12" fillId="6" borderId="1" xfId="1" applyFont="1" applyFill="1" applyBorder="1" applyAlignment="1">
      <alignment horizontal="left" vertical="top" wrapText="1"/>
    </xf>
    <xf numFmtId="0" fontId="14" fillId="9" borderId="1" xfId="1" applyFont="1" applyFill="1" applyBorder="1" applyAlignment="1">
      <alignment horizontal="left" vertical="top" wrapText="1"/>
    </xf>
    <xf numFmtId="0" fontId="13" fillId="0" borderId="2" xfId="1" applyFont="1" applyBorder="1" applyAlignment="1">
      <alignment horizontal="left" vertical="top" wrapText="1"/>
    </xf>
    <xf numFmtId="0" fontId="13" fillId="9" borderId="1" xfId="1" applyFont="1" applyFill="1" applyBorder="1" applyAlignment="1">
      <alignment horizontal="left" vertical="top" wrapText="1"/>
    </xf>
    <xf numFmtId="0" fontId="14" fillId="0" borderId="0" xfId="1" applyFont="1" applyAlignment="1">
      <alignment horizontal="left" vertical="top" wrapText="1"/>
    </xf>
    <xf numFmtId="0" fontId="13" fillId="2" borderId="2" xfId="1" applyFont="1" applyFill="1" applyBorder="1" applyAlignment="1">
      <alignment horizontal="left" vertical="top" wrapText="1"/>
    </xf>
    <xf numFmtId="0" fontId="0" fillId="0" borderId="1" xfId="0" applyBorder="1" applyAlignment="1">
      <alignment vertical="center"/>
    </xf>
    <xf numFmtId="0" fontId="7"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wrapText="1"/>
    </xf>
    <xf numFmtId="0" fontId="0" fillId="0" borderId="1" xfId="0" applyBorder="1" applyAlignment="1">
      <alignment vertical="center" wrapText="1"/>
    </xf>
    <xf numFmtId="0" fontId="0" fillId="0" borderId="3" xfId="0" applyBorder="1" applyAlignment="1">
      <alignment wrapText="1"/>
    </xf>
    <xf numFmtId="0" fontId="11" fillId="0" borderId="1" xfId="2" applyBorder="1" applyAlignment="1">
      <alignment vertical="center" wrapText="1"/>
    </xf>
    <xf numFmtId="0" fontId="0" fillId="0" borderId="0" xfId="0" applyAlignment="1">
      <alignment horizontal="right" wrapText="1"/>
    </xf>
    <xf numFmtId="0" fontId="0" fillId="0" borderId="0" xfId="0" applyAlignment="1">
      <alignment horizontal="center" vertical="center" wrapText="1"/>
    </xf>
    <xf numFmtId="0" fontId="0" fillId="11" borderId="0" xfId="0" applyFill="1" applyAlignment="1">
      <alignment horizontal="left" vertical="top" wrapText="1"/>
    </xf>
    <xf numFmtId="0" fontId="0" fillId="11" borderId="0" xfId="0" applyFill="1"/>
    <xf numFmtId="0" fontId="6" fillId="7" borderId="1" xfId="0" applyFont="1" applyFill="1" applyBorder="1"/>
    <xf numFmtId="0" fontId="6" fillId="7" borderId="1" xfId="0" applyFont="1" applyFill="1" applyBorder="1" applyAlignment="1">
      <alignment wrapText="1"/>
    </xf>
    <xf numFmtId="0" fontId="0" fillId="0" borderId="1" xfId="0" applyFont="1" applyBorder="1"/>
    <xf numFmtId="49" fontId="0" fillId="12" borderId="1" xfId="0" applyNumberFormat="1" applyFill="1" applyBorder="1"/>
    <xf numFmtId="0" fontId="0" fillId="12" borderId="1" xfId="0" applyFill="1" applyBorder="1"/>
    <xf numFmtId="0" fontId="4" fillId="12" borderId="1" xfId="1" applyFill="1" applyBorder="1"/>
    <xf numFmtId="0" fontId="4" fillId="12" borderId="2" xfId="1" applyFill="1" applyBorder="1"/>
    <xf numFmtId="0" fontId="13" fillId="12" borderId="2" xfId="1" applyFont="1" applyFill="1" applyBorder="1"/>
    <xf numFmtId="0" fontId="13" fillId="12" borderId="2" xfId="1" applyFont="1" applyFill="1" applyBorder="1" applyAlignment="1">
      <alignment horizontal="left" vertical="top" wrapText="1"/>
    </xf>
    <xf numFmtId="0" fontId="0" fillId="12" borderId="0" xfId="0" applyFill="1"/>
    <xf numFmtId="0" fontId="4" fillId="12" borderId="1" xfId="1" applyFill="1" applyBorder="1" applyAlignment="1">
      <alignment horizontal="left" vertical="top" wrapText="1"/>
    </xf>
    <xf numFmtId="0" fontId="2" fillId="12" borderId="1" xfId="0" applyFont="1" applyFill="1" applyBorder="1" applyAlignment="1">
      <alignment horizontal="left" vertical="top" wrapText="1"/>
    </xf>
    <xf numFmtId="0" fontId="2" fillId="12" borderId="1" xfId="0" applyFont="1" applyFill="1" applyBorder="1" applyAlignment="1">
      <alignment horizontal="center" vertical="center" wrapText="1"/>
    </xf>
    <xf numFmtId="0" fontId="0" fillId="2" borderId="2" xfId="0" applyFill="1" applyBorder="1" applyAlignment="1">
      <alignment horizontal="left" vertical="top"/>
    </xf>
    <xf numFmtId="0" fontId="0" fillId="2" borderId="8" xfId="0" applyFill="1" applyBorder="1" applyAlignment="1">
      <alignment horizontal="left" vertical="top" wrapText="1"/>
    </xf>
    <xf numFmtId="0" fontId="1" fillId="3" borderId="1" xfId="0" applyFont="1" applyFill="1" applyBorder="1" applyAlignment="1">
      <alignment horizontal="left" vertical="top"/>
    </xf>
    <xf numFmtId="0" fontId="0" fillId="3" borderId="1" xfId="0" applyFill="1" applyBorder="1" applyAlignment="1">
      <alignment horizontal="left" vertical="top" wrapText="1"/>
    </xf>
    <xf numFmtId="49" fontId="0" fillId="2" borderId="1" xfId="0" applyNumberFormat="1" applyFill="1" applyBorder="1"/>
    <xf numFmtId="0" fontId="4" fillId="2" borderId="1" xfId="1" applyFill="1" applyBorder="1"/>
    <xf numFmtId="0" fontId="4" fillId="2" borderId="2" xfId="1" applyFill="1" applyBorder="1"/>
    <xf numFmtId="0" fontId="13" fillId="2" borderId="2" xfId="1" applyFont="1" applyFill="1" applyBorder="1"/>
    <xf numFmtId="0" fontId="13" fillId="0" borderId="1" xfId="1" applyFont="1" applyBorder="1"/>
    <xf numFmtId="0" fontId="0" fillId="0" borderId="1" xfId="0" applyNumberFormat="1" applyBorder="1"/>
    <xf numFmtId="0" fontId="14" fillId="0" borderId="1" xfId="1" applyFont="1" applyBorder="1" applyAlignment="1">
      <alignment horizontal="left" vertical="top" wrapText="1"/>
    </xf>
    <xf numFmtId="0" fontId="10" fillId="0" borderId="3" xfId="0" applyFont="1" applyFill="1" applyBorder="1" applyAlignment="1">
      <alignment horizontal="left" vertical="top" wrapText="1"/>
    </xf>
    <xf numFmtId="0" fontId="10" fillId="0" borderId="3" xfId="0" applyFont="1" applyBorder="1" applyAlignment="1">
      <alignment horizontal="left" vertical="top" wrapText="1"/>
    </xf>
    <xf numFmtId="0" fontId="10" fillId="0" borderId="3" xfId="0" quotePrefix="1" applyFont="1" applyFill="1" applyBorder="1" applyAlignment="1">
      <alignment horizontal="left" vertical="top" wrapText="1"/>
    </xf>
    <xf numFmtId="0" fontId="0" fillId="11" borderId="1" xfId="0" applyFill="1" applyBorder="1" applyAlignment="1">
      <alignment horizontal="center" vertical="center" wrapText="1"/>
    </xf>
    <xf numFmtId="0" fontId="0" fillId="0" borderId="1" xfId="0" applyFill="1" applyBorder="1" applyAlignment="1">
      <alignment horizontal="center"/>
    </xf>
    <xf numFmtId="0" fontId="6" fillId="10" borderId="1" xfId="0" applyFont="1" applyFill="1" applyBorder="1" applyAlignment="1">
      <alignment horizontal="center" vertical="center" wrapText="1"/>
    </xf>
    <xf numFmtId="0" fontId="2" fillId="0" borderId="1" xfId="0" applyFont="1" applyFill="1" applyBorder="1" applyAlignment="1">
      <alignment horizontal="left" vertical="top"/>
    </xf>
    <xf numFmtId="0" fontId="2" fillId="0" borderId="1" xfId="0" applyFont="1" applyFill="1" applyBorder="1" applyAlignment="1">
      <alignment horizontal="left" vertical="top" wrapText="1"/>
    </xf>
    <xf numFmtId="0" fontId="4" fillId="0" borderId="1" xfId="1" applyFill="1" applyBorder="1" applyAlignment="1">
      <alignment horizontal="left" vertical="top"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left" vertical="top"/>
    </xf>
    <xf numFmtId="0" fontId="2" fillId="0" borderId="2"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Fill="1" applyBorder="1" applyAlignment="1">
      <alignment horizontal="center" vertical="center" wrapText="1"/>
    </xf>
    <xf numFmtId="0" fontId="10" fillId="8" borderId="1" xfId="0" applyFont="1" applyFill="1" applyBorder="1" applyAlignment="1">
      <alignment horizontal="left" vertical="top" wrapText="1"/>
    </xf>
    <xf numFmtId="0" fontId="10" fillId="8" borderId="3" xfId="0" applyFont="1" applyFill="1" applyBorder="1" applyAlignment="1">
      <alignment horizontal="left" vertical="top" wrapText="1"/>
    </xf>
    <xf numFmtId="0" fontId="10" fillId="8" borderId="1" xfId="0" applyFont="1" applyFill="1" applyBorder="1" applyAlignment="1">
      <alignment horizontal="center" vertical="center" wrapText="1"/>
    </xf>
    <xf numFmtId="0" fontId="0" fillId="11" borderId="1" xfId="0" applyFill="1" applyBorder="1" applyAlignment="1">
      <alignment horizontal="left" vertical="top" wrapText="1"/>
    </xf>
    <xf numFmtId="0" fontId="15" fillId="13" borderId="1" xfId="0" applyFont="1" applyFill="1" applyBorder="1" applyAlignment="1">
      <alignment horizontal="left" vertical="top" wrapText="1"/>
    </xf>
    <xf numFmtId="0" fontId="15" fillId="13" borderId="3" xfId="0" applyFont="1" applyFill="1" applyBorder="1" applyAlignment="1">
      <alignment horizontal="left" vertical="top" wrapText="1"/>
    </xf>
    <xf numFmtId="0" fontId="16" fillId="6" borderId="1" xfId="1" applyFont="1" applyFill="1" applyBorder="1"/>
    <xf numFmtId="0" fontId="1" fillId="0" borderId="0" xfId="0" applyFont="1"/>
    <xf numFmtId="0" fontId="0" fillId="3" borderId="1" xfId="0" applyFill="1" applyBorder="1" applyAlignment="1">
      <alignment horizontal="center" vertical="center" wrapText="1"/>
    </xf>
    <xf numFmtId="0" fontId="0" fillId="12" borderId="1" xfId="0" applyFill="1" applyBorder="1" applyAlignment="1">
      <alignment horizontal="left" vertical="top"/>
    </xf>
    <xf numFmtId="0" fontId="0" fillId="12" borderId="1" xfId="0" applyFill="1" applyBorder="1" applyAlignment="1">
      <alignment horizontal="left" vertical="top" wrapText="1"/>
    </xf>
    <xf numFmtId="0" fontId="0" fillId="12" borderId="1" xfId="0" applyFill="1" applyBorder="1" applyAlignment="1">
      <alignment horizontal="center" vertical="center" wrapText="1"/>
    </xf>
    <xf numFmtId="0" fontId="0" fillId="7" borderId="1" xfId="0" applyFill="1" applyBorder="1"/>
    <xf numFmtId="0" fontId="0" fillId="0" borderId="1" xfId="0" applyBorder="1" applyAlignment="1">
      <alignment horizontal="left" vertical="center" wrapText="1"/>
    </xf>
    <xf numFmtId="0" fontId="0" fillId="0" borderId="1" xfId="0" applyBorder="1" applyAlignment="1">
      <alignment vertical="top" wrapText="1"/>
    </xf>
    <xf numFmtId="0" fontId="8" fillId="7" borderId="0" xfId="0" applyFont="1" applyFill="1" applyAlignment="1">
      <alignment vertical="center" wrapText="1"/>
    </xf>
    <xf numFmtId="0" fontId="1" fillId="3" borderId="1" xfId="0" applyFont="1" applyFill="1" applyBorder="1" applyAlignment="1">
      <alignment vertical="top" wrapText="1"/>
    </xf>
    <xf numFmtId="0" fontId="0" fillId="3" borderId="1" xfId="0" applyFill="1" applyBorder="1" applyAlignment="1">
      <alignment horizontal="center" wrapText="1"/>
    </xf>
    <xf numFmtId="0" fontId="0" fillId="0" borderId="1" xfId="0" applyBorder="1" applyAlignment="1">
      <alignment horizontal="center" vertical="center" wrapText="1"/>
    </xf>
    <xf numFmtId="0" fontId="6" fillId="7" borderId="2" xfId="0" applyFont="1" applyFill="1" applyBorder="1" applyAlignment="1">
      <alignment horizontal="left" vertical="top"/>
    </xf>
    <xf numFmtId="0" fontId="6" fillId="7" borderId="1" xfId="0" applyFont="1" applyFill="1" applyBorder="1" applyAlignment="1">
      <alignment horizontal="left" vertical="top"/>
    </xf>
    <xf numFmtId="0" fontId="0" fillId="0" borderId="1" xfId="0" applyFont="1" applyFill="1" applyBorder="1" applyAlignment="1">
      <alignment horizontal="left" vertical="top"/>
    </xf>
    <xf numFmtId="0" fontId="0" fillId="0" borderId="1" xfId="0" applyFill="1" applyBorder="1" applyAlignment="1">
      <alignment horizontal="left" vertical="top"/>
    </xf>
    <xf numFmtId="0" fontId="0" fillId="0" borderId="1" xfId="0" applyBorder="1" applyAlignment="1">
      <alignment horizontal="left"/>
    </xf>
    <xf numFmtId="0" fontId="0" fillId="0" borderId="1" xfId="0" applyFont="1" applyBorder="1" applyAlignment="1">
      <alignment horizontal="left" vertical="top" wrapText="1"/>
    </xf>
    <xf numFmtId="0" fontId="0" fillId="7" borderId="1" xfId="0" applyFont="1" applyFill="1" applyBorder="1" applyAlignment="1">
      <alignment horizontal="left" vertical="top"/>
    </xf>
    <xf numFmtId="0" fontId="0" fillId="7" borderId="1" xfId="0" applyFont="1" applyFill="1" applyBorder="1" applyAlignment="1">
      <alignment horizontal="left" vertical="top" wrapText="1"/>
    </xf>
    <xf numFmtId="0" fontId="0" fillId="0" borderId="1" xfId="0" applyBorder="1" applyAlignment="1">
      <alignment horizontal="left" wrapText="1"/>
    </xf>
    <xf numFmtId="0" fontId="1" fillId="3" borderId="5" xfId="0" applyFont="1" applyFill="1" applyBorder="1" applyAlignment="1">
      <alignment vertical="top"/>
    </xf>
    <xf numFmtId="0" fontId="7" fillId="4" borderId="6" xfId="0" applyFont="1" applyFill="1" applyBorder="1" applyAlignment="1">
      <alignment horizontal="left" vertical="top" wrapText="1"/>
    </xf>
    <xf numFmtId="0" fontId="0" fillId="15" borderId="1" xfId="0" applyFill="1" applyBorder="1" applyAlignment="1">
      <alignment wrapText="1"/>
    </xf>
    <xf numFmtId="0" fontId="0" fillId="0" borderId="1" xfId="0" applyFont="1" applyFill="1" applyBorder="1" applyAlignment="1">
      <alignment horizontal="left" vertical="top" wrapText="1"/>
    </xf>
    <xf numFmtId="0" fontId="0" fillId="0" borderId="5" xfId="0" applyFill="1" applyBorder="1" applyAlignment="1">
      <alignment wrapText="1"/>
    </xf>
    <xf numFmtId="0" fontId="0" fillId="0" borderId="2" xfId="0" applyBorder="1"/>
    <xf numFmtId="0" fontId="0" fillId="0" borderId="2" xfId="0" applyBorder="1" applyAlignment="1">
      <alignment wrapText="1"/>
    </xf>
    <xf numFmtId="0" fontId="0" fillId="0" borderId="7" xfId="0" applyBorder="1" applyAlignment="1">
      <alignment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0" fontId="0" fillId="0" borderId="2" xfId="0" applyBorder="1" applyAlignment="1">
      <alignment horizontal="left" vertical="top"/>
    </xf>
    <xf numFmtId="0" fontId="0" fillId="0" borderId="1" xfId="0" applyFill="1" applyBorder="1" applyAlignment="1">
      <alignment vertical="top"/>
    </xf>
    <xf numFmtId="0" fontId="0" fillId="0" borderId="5" xfId="0" applyFill="1" applyBorder="1"/>
    <xf numFmtId="0" fontId="0" fillId="16" borderId="1" xfId="0" applyFill="1" applyBorder="1" applyAlignment="1">
      <alignment horizontal="center"/>
    </xf>
    <xf numFmtId="0" fontId="0" fillId="0" borderId="0" xfId="0" applyFont="1" applyFill="1"/>
    <xf numFmtId="0" fontId="0" fillId="0" borderId="1" xfId="0" applyFont="1" applyFill="1" applyBorder="1"/>
    <xf numFmtId="0" fontId="6" fillId="7" borderId="7" xfId="0" applyFont="1" applyFill="1" applyBorder="1"/>
    <xf numFmtId="0" fontId="0" fillId="0" borderId="7" xfId="0" applyBorder="1"/>
    <xf numFmtId="0" fontId="0" fillId="0" borderId="3" xfId="0" applyBorder="1"/>
    <xf numFmtId="0" fontId="0" fillId="0" borderId="0" xfId="0" applyBorder="1"/>
    <xf numFmtId="0" fontId="0" fillId="0" borderId="0" xfId="0" applyFont="1" applyFill="1" applyBorder="1"/>
    <xf numFmtId="0" fontId="0" fillId="0" borderId="0" xfId="0" applyFont="1" applyFill="1" applyBorder="1" applyAlignment="1"/>
    <xf numFmtId="0" fontId="0" fillId="0" borderId="0" xfId="0" applyFont="1" applyBorder="1"/>
    <xf numFmtId="0" fontId="0" fillId="0" borderId="0" xfId="0" applyBorder="1" applyAlignment="1">
      <alignment horizontal="right"/>
    </xf>
    <xf numFmtId="0" fontId="20" fillId="16" borderId="1" xfId="0" applyFont="1" applyFill="1" applyBorder="1" applyAlignment="1">
      <alignment horizontal="center"/>
    </xf>
    <xf numFmtId="0" fontId="0" fillId="15" borderId="1" xfId="0" applyFill="1" applyBorder="1" applyAlignment="1">
      <alignment horizontal="center"/>
    </xf>
    <xf numFmtId="0" fontId="0" fillId="15" borderId="1" xfId="0" applyFill="1" applyBorder="1" applyAlignment="1"/>
    <xf numFmtId="0" fontId="0" fillId="2" borderId="5" xfId="0" applyFont="1" applyFill="1" applyBorder="1" applyAlignment="1">
      <alignment horizontal="left" vertical="top"/>
    </xf>
    <xf numFmtId="0" fontId="0" fillId="2" borderId="5" xfId="0" applyFont="1" applyFill="1" applyBorder="1" applyAlignment="1">
      <alignment horizontal="left" vertical="top" wrapText="1"/>
    </xf>
    <xf numFmtId="0" fontId="0" fillId="15" borderId="1" xfId="0" applyFont="1" applyFill="1" applyBorder="1" applyAlignment="1">
      <alignment horizontal="center" vertical="top"/>
    </xf>
    <xf numFmtId="0" fontId="0" fillId="15" borderId="1" xfId="0" applyFont="1" applyFill="1" applyBorder="1" applyAlignment="1">
      <alignment vertical="top"/>
    </xf>
    <xf numFmtId="0" fontId="0" fillId="15" borderId="1" xfId="0" applyFont="1" applyFill="1" applyBorder="1" applyAlignment="1">
      <alignment vertical="top" wrapText="1"/>
    </xf>
    <xf numFmtId="0" fontId="0" fillId="13" borderId="1" xfId="0" applyFill="1" applyBorder="1"/>
    <xf numFmtId="0" fontId="0" fillId="13" borderId="1" xfId="0" applyFill="1" applyBorder="1" applyAlignment="1">
      <alignment wrapText="1"/>
    </xf>
    <xf numFmtId="0" fontId="0" fillId="0" borderId="0" xfId="0" applyBorder="1" applyAlignment="1">
      <alignment vertical="top"/>
    </xf>
    <xf numFmtId="0" fontId="0" fillId="0" borderId="5" xfId="0" applyFill="1" applyBorder="1" applyAlignment="1">
      <alignment horizontal="left" vertical="top"/>
    </xf>
    <xf numFmtId="0" fontId="0" fillId="0" borderId="5" xfId="0" applyFont="1" applyFill="1" applyBorder="1" applyAlignment="1">
      <alignment horizontal="left" vertical="top"/>
    </xf>
    <xf numFmtId="0" fontId="0" fillId="15" borderId="0" xfId="0" applyFont="1" applyFill="1"/>
    <xf numFmtId="0" fontId="0" fillId="0" borderId="1" xfId="0" applyFill="1" applyBorder="1" applyAlignment="1">
      <alignment horizontal="right"/>
    </xf>
    <xf numFmtId="0" fontId="2" fillId="15" borderId="1" xfId="0" applyFont="1" applyFill="1" applyBorder="1" applyAlignment="1">
      <alignment horizontal="center"/>
    </xf>
    <xf numFmtId="0" fontId="15" fillId="7" borderId="1" xfId="0" applyFont="1" applyFill="1" applyBorder="1" applyAlignment="1">
      <alignment vertical="top"/>
    </xf>
    <xf numFmtId="0" fontId="5" fillId="7" borderId="1" xfId="0" applyFont="1" applyFill="1" applyBorder="1" applyAlignment="1">
      <alignment vertical="top"/>
    </xf>
    <xf numFmtId="0" fontId="0" fillId="15" borderId="1" xfId="0" applyFill="1" applyBorder="1" applyAlignment="1">
      <alignment horizontal="center" wrapText="1"/>
    </xf>
    <xf numFmtId="0" fontId="2" fillId="15" borderId="1" xfId="0" applyFont="1" applyFill="1" applyBorder="1" applyAlignment="1">
      <alignment horizontal="center" wrapText="1"/>
    </xf>
    <xf numFmtId="0" fontId="0" fillId="0" borderId="0" xfId="0" applyFont="1" applyAlignment="1">
      <alignment wrapText="1"/>
    </xf>
    <xf numFmtId="0" fontId="19" fillId="16" borderId="1" xfId="0" applyFont="1" applyFill="1" applyBorder="1" applyAlignment="1">
      <alignment horizontal="center" wrapText="1"/>
    </xf>
    <xf numFmtId="0" fontId="0" fillId="0" borderId="0" xfId="0" applyAlignment="1">
      <alignment vertical="top" wrapText="1"/>
    </xf>
    <xf numFmtId="0" fontId="8" fillId="0" borderId="0" xfId="0" applyFont="1" applyAlignment="1">
      <alignment vertical="center" wrapText="1"/>
    </xf>
    <xf numFmtId="0" fontId="0" fillId="12" borderId="1" xfId="0" applyFill="1" applyBorder="1" applyAlignment="1">
      <alignment wrapText="1"/>
    </xf>
    <xf numFmtId="0" fontId="11" fillId="0" borderId="1" xfId="2" applyFill="1" applyBorder="1" applyAlignment="1">
      <alignment horizontal="left" vertical="top" wrapText="1"/>
    </xf>
    <xf numFmtId="0" fontId="0" fillId="0" borderId="2" xfId="0" applyFill="1" applyBorder="1" applyAlignment="1">
      <alignment horizontal="left" vertical="top" wrapText="1"/>
    </xf>
    <xf numFmtId="0" fontId="2" fillId="12" borderId="1" xfId="0" applyFont="1" applyFill="1" applyBorder="1" applyAlignment="1">
      <alignment horizontal="left" vertical="top"/>
    </xf>
    <xf numFmtId="0" fontId="22" fillId="0" borderId="0" xfId="0" applyFont="1" applyAlignment="1">
      <alignment horizontal="left" vertical="center" indent="5"/>
    </xf>
    <xf numFmtId="0" fontId="0" fillId="0" borderId="1" xfId="0" applyBorder="1" applyAlignment="1"/>
    <xf numFmtId="0" fontId="0" fillId="0" borderId="13" xfId="0" applyBorder="1"/>
    <xf numFmtId="0" fontId="0" fillId="0" borderId="0" xfId="0" applyFill="1" applyBorder="1" applyAlignment="1">
      <alignment horizontal="left" vertical="top"/>
    </xf>
    <xf numFmtId="0" fontId="0" fillId="12" borderId="1" xfId="0" applyFill="1" applyBorder="1" applyAlignment="1">
      <alignment horizontal="right"/>
    </xf>
    <xf numFmtId="0" fontId="4" fillId="12" borderId="0" xfId="1" applyFill="1" applyBorder="1"/>
    <xf numFmtId="0" fontId="0" fillId="0" borderId="1" xfId="0" applyBorder="1" applyAlignment="1">
      <alignment horizontal="left" vertical="center"/>
    </xf>
    <xf numFmtId="0" fontId="0" fillId="12" borderId="3" xfId="0" applyFill="1" applyBorder="1" applyAlignment="1">
      <alignment horizontal="left" vertical="top" wrapText="1"/>
    </xf>
    <xf numFmtId="0" fontId="0" fillId="0" borderId="5" xfId="0" applyBorder="1" applyAlignment="1">
      <alignment horizontal="left" vertical="top" wrapText="1"/>
    </xf>
    <xf numFmtId="0" fontId="0" fillId="2" borderId="13" xfId="0" applyFont="1" applyFill="1" applyBorder="1" applyAlignment="1">
      <alignment horizontal="left" vertical="top"/>
    </xf>
    <xf numFmtId="0" fontId="0" fillId="7" borderId="0" xfId="0" applyFill="1"/>
    <xf numFmtId="0" fontId="0" fillId="0" borderId="1" xfId="0" applyFont="1" applyBorder="1" applyAlignment="1">
      <alignment horizontal="left" vertical="top"/>
    </xf>
    <xf numFmtId="0" fontId="0" fillId="2" borderId="2" xfId="0" applyFill="1" applyBorder="1" applyAlignment="1">
      <alignment horizontal="left" vertical="top" wrapText="1"/>
    </xf>
    <xf numFmtId="0" fontId="13" fillId="12" borderId="1" xfId="1" applyFont="1" applyFill="1" applyBorder="1"/>
    <xf numFmtId="0" fontId="13" fillId="12" borderId="1" xfId="1" applyFont="1" applyFill="1" applyBorder="1" applyAlignment="1">
      <alignment horizontal="left" vertical="top" wrapText="1"/>
    </xf>
    <xf numFmtId="0" fontId="10" fillId="17" borderId="1" xfId="0" applyFont="1" applyFill="1" applyBorder="1" applyAlignment="1">
      <alignment horizontal="center" vertical="center" wrapText="1"/>
    </xf>
    <xf numFmtId="0" fontId="6" fillId="10" borderId="3" xfId="0" applyFont="1" applyFill="1" applyBorder="1" applyAlignment="1">
      <alignment horizontal="left" vertical="top" wrapText="1"/>
    </xf>
    <xf numFmtId="0" fontId="10" fillId="2" borderId="1" xfId="0" applyFont="1" applyFill="1" applyBorder="1" applyAlignment="1">
      <alignment horizontal="left" vertical="top" wrapText="1"/>
    </xf>
    <xf numFmtId="0" fontId="10" fillId="2" borderId="3" xfId="0" applyFont="1" applyFill="1" applyBorder="1" applyAlignment="1">
      <alignment horizontal="left" vertical="top" wrapText="1"/>
    </xf>
    <xf numFmtId="0" fontId="0" fillId="11" borderId="1" xfId="0" applyFill="1" applyBorder="1" applyAlignment="1">
      <alignment horizontal="left" vertical="top"/>
    </xf>
    <xf numFmtId="0" fontId="0" fillId="11" borderId="0" xfId="0" applyFill="1" applyAlignment="1">
      <alignment horizontal="left" vertical="top"/>
    </xf>
    <xf numFmtId="0" fontId="0" fillId="0" borderId="0" xfId="0" applyFill="1" applyAlignment="1">
      <alignment horizontal="left" vertical="top"/>
    </xf>
    <xf numFmtId="0" fontId="0" fillId="8" borderId="1" xfId="0" applyFill="1" applyBorder="1" applyAlignment="1">
      <alignment horizontal="left" vertical="top" wrapText="1"/>
    </xf>
    <xf numFmtId="0" fontId="0" fillId="8" borderId="1" xfId="0" applyFill="1" applyBorder="1" applyAlignment="1">
      <alignment horizontal="left" vertical="top"/>
    </xf>
    <xf numFmtId="0" fontId="0" fillId="8" borderId="0" xfId="0" applyFill="1" applyAlignment="1">
      <alignment horizontal="left" vertical="top"/>
    </xf>
    <xf numFmtId="0" fontId="2" fillId="13" borderId="1" xfId="0" applyFont="1" applyFill="1" applyBorder="1" applyAlignment="1">
      <alignment horizontal="left" vertical="top" wrapText="1"/>
    </xf>
    <xf numFmtId="0" fontId="2" fillId="13" borderId="1" xfId="0" applyFont="1" applyFill="1" applyBorder="1" applyAlignment="1">
      <alignment horizontal="left" vertical="top"/>
    </xf>
    <xf numFmtId="0" fontId="2" fillId="13" borderId="0" xfId="0" applyFont="1" applyFill="1" applyAlignment="1">
      <alignment horizontal="left" vertical="top"/>
    </xf>
    <xf numFmtId="49"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49" fontId="2" fillId="13" borderId="1" xfId="0" applyNumberFormat="1" applyFont="1" applyFill="1" applyBorder="1" applyAlignment="1">
      <alignment horizontal="center" vertical="center"/>
    </xf>
    <xf numFmtId="0" fontId="22" fillId="12" borderId="1" xfId="0" applyFont="1" applyFill="1" applyBorder="1" applyAlignment="1">
      <alignment horizontal="left" vertical="center" indent="5"/>
    </xf>
    <xf numFmtId="0" fontId="0" fillId="0" borderId="0" xfId="0" applyFill="1" applyBorder="1" applyAlignment="1">
      <alignment wrapText="1"/>
    </xf>
    <xf numFmtId="0" fontId="10" fillId="7" borderId="1" xfId="0" applyFont="1" applyFill="1" applyBorder="1"/>
    <xf numFmtId="0" fontId="0" fillId="18" borderId="1" xfId="0" applyFont="1" applyFill="1" applyBorder="1" applyAlignment="1">
      <alignment horizontal="left" vertical="top" wrapText="1"/>
    </xf>
    <xf numFmtId="0" fontId="0" fillId="18" borderId="1" xfId="0" applyFill="1" applyBorder="1"/>
    <xf numFmtId="0" fontId="0" fillId="0" borderId="1" xfId="0" applyBorder="1" applyAlignment="1">
      <alignment horizontal="right" vertical="center"/>
    </xf>
    <xf numFmtId="0" fontId="0" fillId="18" borderId="1" xfId="0" applyFill="1" applyBorder="1" applyAlignment="1">
      <alignment horizontal="left" vertical="top" wrapText="1"/>
    </xf>
    <xf numFmtId="0" fontId="0" fillId="12" borderId="2" xfId="0" applyFill="1" applyBorder="1"/>
    <xf numFmtId="0" fontId="0" fillId="0" borderId="2" xfId="0" applyFill="1" applyBorder="1" applyAlignment="1">
      <alignment wrapText="1"/>
    </xf>
    <xf numFmtId="0" fontId="0" fillId="0" borderId="1" xfId="0" applyFont="1" applyFill="1" applyBorder="1" applyAlignment="1">
      <alignment wrapText="1"/>
    </xf>
    <xf numFmtId="0" fontId="0" fillId="0" borderId="0" xfId="0" applyBorder="1" applyAlignment="1">
      <alignment wrapText="1"/>
    </xf>
    <xf numFmtId="0" fontId="0" fillId="0" borderId="1" xfId="0" applyBorder="1" applyAlignment="1">
      <alignment horizontal="center" vertical="top"/>
    </xf>
    <xf numFmtId="0" fontId="1" fillId="3" borderId="3" xfId="0" applyFont="1" applyFill="1" applyBorder="1" applyAlignment="1">
      <alignment vertical="top"/>
    </xf>
    <xf numFmtId="0" fontId="0" fillId="12" borderId="1" xfId="0" applyFill="1" applyBorder="1" applyAlignment="1">
      <alignment vertical="center"/>
    </xf>
    <xf numFmtId="0" fontId="8" fillId="0" borderId="1" xfId="0" applyFont="1" applyBorder="1" applyAlignment="1">
      <alignment horizontal="center" vertical="center"/>
    </xf>
    <xf numFmtId="0" fontId="1" fillId="7" borderId="1" xfId="0" applyFont="1" applyFill="1" applyBorder="1" applyAlignment="1">
      <alignment horizontal="left" vertical="top"/>
    </xf>
    <xf numFmtId="0" fontId="1" fillId="7" borderId="1" xfId="0" applyFont="1" applyFill="1" applyBorder="1"/>
    <xf numFmtId="0" fontId="0" fillId="12" borderId="3" xfId="0" applyFill="1" applyBorder="1"/>
    <xf numFmtId="0" fontId="0" fillId="0" borderId="11" xfId="0" applyFill="1" applyBorder="1" applyAlignment="1">
      <alignment wrapText="1"/>
    </xf>
    <xf numFmtId="0" fontId="6" fillId="7" borderId="7" xfId="0" applyFont="1" applyFill="1" applyBorder="1" applyAlignment="1">
      <alignment wrapText="1"/>
    </xf>
    <xf numFmtId="0" fontId="0" fillId="12" borderId="3" xfId="0" applyFill="1" applyBorder="1" applyAlignment="1">
      <alignment wrapText="1"/>
    </xf>
    <xf numFmtId="0" fontId="0" fillId="0" borderId="3" xfId="0" applyFill="1" applyBorder="1" applyAlignment="1">
      <alignment wrapText="1"/>
    </xf>
    <xf numFmtId="0" fontId="0" fillId="0" borderId="3" xfId="0" applyFill="1" applyBorder="1" applyAlignment="1">
      <alignment horizontal="left" vertical="top" wrapText="1"/>
    </xf>
    <xf numFmtId="0" fontId="0" fillId="12" borderId="1" xfId="0" applyFill="1" applyBorder="1" applyAlignment="1">
      <alignment vertical="top" wrapText="1"/>
    </xf>
    <xf numFmtId="0" fontId="0" fillId="12" borderId="1" xfId="0" applyFill="1" applyBorder="1" applyAlignment="1">
      <alignment horizontal="left" wrapText="1"/>
    </xf>
    <xf numFmtId="0" fontId="0" fillId="12" borderId="4" xfId="0" applyFill="1" applyBorder="1"/>
    <xf numFmtId="0" fontId="0" fillId="12" borderId="4" xfId="0" applyFill="1" applyBorder="1" applyAlignment="1">
      <alignment horizontal="right"/>
    </xf>
    <xf numFmtId="0" fontId="0" fillId="0" borderId="5" xfId="0" applyBorder="1" applyAlignment="1">
      <alignment horizontal="center" vertical="center"/>
    </xf>
    <xf numFmtId="0" fontId="2" fillId="2" borderId="2" xfId="0" applyFont="1" applyFill="1" applyBorder="1" applyAlignment="1">
      <alignment horizontal="left" vertical="top"/>
    </xf>
    <xf numFmtId="0" fontId="0" fillId="14" borderId="0" xfId="0" applyFill="1"/>
    <xf numFmtId="0" fontId="0" fillId="2" borderId="1" xfId="0" applyFont="1" applyFill="1" applyBorder="1" applyAlignment="1">
      <alignment horizontal="left" vertical="top" wrapText="1"/>
    </xf>
    <xf numFmtId="0" fontId="6" fillId="7" borderId="13" xfId="0" applyFont="1" applyFill="1" applyBorder="1"/>
    <xf numFmtId="0" fontId="2" fillId="2" borderId="8" xfId="0" applyFont="1" applyFill="1" applyBorder="1" applyAlignment="1">
      <alignment horizontal="left" vertical="top" wrapText="1"/>
    </xf>
    <xf numFmtId="0" fontId="2" fillId="2" borderId="7" xfId="0" applyFont="1" applyFill="1" applyBorder="1" applyAlignment="1">
      <alignment horizontal="left" vertical="top" wrapText="1"/>
    </xf>
    <xf numFmtId="0" fontId="0" fillId="8" borderId="1" xfId="0" applyFill="1" applyBorder="1" applyAlignment="1">
      <alignment horizontal="right"/>
    </xf>
    <xf numFmtId="0" fontId="0" fillId="19" borderId="1" xfId="0" applyFill="1" applyBorder="1"/>
    <xf numFmtId="0" fontId="0" fillId="18" borderId="1" xfId="0" applyFill="1" applyBorder="1" applyAlignment="1">
      <alignment horizontal="right"/>
    </xf>
    <xf numFmtId="0" fontId="0" fillId="8" borderId="1" xfId="0" applyFont="1" applyFill="1" applyBorder="1" applyAlignment="1">
      <alignment horizontal="left" vertical="top" wrapText="1"/>
    </xf>
    <xf numFmtId="49" fontId="0" fillId="19" borderId="1" xfId="0" applyNumberFormat="1" applyFill="1" applyBorder="1"/>
    <xf numFmtId="0" fontId="4" fillId="19" borderId="1" xfId="1" applyFill="1" applyBorder="1"/>
    <xf numFmtId="0" fontId="4" fillId="19" borderId="2" xfId="1" applyFill="1" applyBorder="1"/>
    <xf numFmtId="0" fontId="13" fillId="19" borderId="2" xfId="1" applyFont="1" applyFill="1" applyBorder="1"/>
    <xf numFmtId="0" fontId="13" fillId="19" borderId="2" xfId="1" applyFont="1" applyFill="1" applyBorder="1" applyAlignment="1">
      <alignment horizontal="left" vertical="top" wrapText="1"/>
    </xf>
    <xf numFmtId="0" fontId="0" fillId="19" borderId="0" xfId="0" applyFill="1"/>
    <xf numFmtId="0" fontId="0" fillId="8" borderId="1" xfId="0" applyFill="1" applyBorder="1" applyAlignment="1">
      <alignment horizontal="right" wrapText="1"/>
    </xf>
    <xf numFmtId="0" fontId="0" fillId="8" borderId="1" xfId="0" applyFill="1" applyBorder="1" applyAlignment="1">
      <alignment wrapText="1"/>
    </xf>
    <xf numFmtId="0" fontId="0" fillId="0" borderId="1" xfId="0" applyFill="1" applyBorder="1" applyAlignment="1">
      <alignment horizontal="right" wrapText="1"/>
    </xf>
    <xf numFmtId="0" fontId="17" fillId="0" borderId="1" xfId="0" applyFont="1" applyBorder="1" applyAlignment="1">
      <alignment horizontal="left" vertical="top" wrapText="1"/>
    </xf>
    <xf numFmtId="0" fontId="6" fillId="7" borderId="7" xfId="0" applyFont="1" applyFill="1" applyBorder="1" applyAlignment="1"/>
    <xf numFmtId="0" fontId="6" fillId="7" borderId="14" xfId="0" applyFont="1" applyFill="1" applyBorder="1" applyAlignment="1"/>
    <xf numFmtId="0" fontId="6" fillId="7" borderId="8" xfId="0" applyFont="1" applyFill="1" applyBorder="1" applyAlignment="1"/>
    <xf numFmtId="0" fontId="0" fillId="0" borderId="1" xfId="0" applyFill="1" applyBorder="1" applyAlignment="1">
      <alignment vertical="top" wrapText="1"/>
    </xf>
    <xf numFmtId="0" fontId="0" fillId="7" borderId="0" xfId="0" applyFont="1" applyFill="1" applyAlignment="1">
      <alignment vertical="center"/>
    </xf>
    <xf numFmtId="0" fontId="0" fillId="2" borderId="1" xfId="0" applyFill="1" applyBorder="1" applyAlignment="1">
      <alignment vertical="center"/>
    </xf>
    <xf numFmtId="0" fontId="21" fillId="0" borderId="0" xfId="0" applyFont="1" applyAlignment="1">
      <alignment vertical="top" wrapText="1"/>
    </xf>
    <xf numFmtId="0" fontId="0" fillId="0" borderId="1" xfId="0" applyFont="1" applyFill="1" applyBorder="1" applyAlignment="1">
      <alignment vertical="top" wrapText="1"/>
    </xf>
    <xf numFmtId="0" fontId="0" fillId="12" borderId="1" xfId="0" applyFont="1" applyFill="1" applyBorder="1" applyAlignment="1">
      <alignment horizontal="left" vertical="top" wrapText="1"/>
    </xf>
    <xf numFmtId="0" fontId="0" fillId="0" borderId="1" xfId="0" applyFont="1" applyBorder="1" applyAlignment="1">
      <alignment horizontal="center" vertical="center" wrapText="1"/>
    </xf>
    <xf numFmtId="0" fontId="0" fillId="15" borderId="0" xfId="0" applyFill="1" applyBorder="1" applyAlignment="1"/>
    <xf numFmtId="16" fontId="0" fillId="0" borderId="2" xfId="0" applyNumberFormat="1" applyBorder="1"/>
    <xf numFmtId="17" fontId="0" fillId="0" borderId="1" xfId="0" applyNumberFormat="1" applyBorder="1"/>
    <xf numFmtId="0" fontId="0" fillId="20" borderId="0" xfId="0" applyFill="1" applyBorder="1"/>
    <xf numFmtId="0" fontId="6" fillId="20" borderId="3" xfId="0" applyFont="1" applyFill="1" applyBorder="1" applyAlignment="1"/>
    <xf numFmtId="0" fontId="6" fillId="20" borderId="12" xfId="0" applyFont="1" applyFill="1" applyBorder="1" applyAlignment="1"/>
    <xf numFmtId="0" fontId="6" fillId="20" borderId="4" xfId="0" applyFont="1" applyFill="1" applyBorder="1" applyAlignment="1"/>
    <xf numFmtId="0" fontId="6" fillId="8" borderId="2" xfId="0" applyFont="1" applyFill="1" applyBorder="1" applyAlignment="1">
      <alignment wrapText="1"/>
    </xf>
    <xf numFmtId="0" fontId="0" fillId="8" borderId="5" xfId="0" applyFill="1" applyBorder="1" applyAlignment="1">
      <alignment wrapText="1"/>
    </xf>
    <xf numFmtId="0" fontId="2" fillId="8" borderId="1" xfId="0" applyFont="1" applyFill="1" applyBorder="1" applyAlignment="1">
      <alignment wrapText="1"/>
    </xf>
    <xf numFmtId="0" fontId="0" fillId="8" borderId="2" xfId="0" applyFill="1" applyBorder="1" applyAlignment="1">
      <alignment wrapText="1"/>
    </xf>
    <xf numFmtId="0" fontId="6" fillId="8" borderId="1" xfId="0" applyFont="1" applyFill="1" applyBorder="1" applyAlignment="1">
      <alignment wrapText="1"/>
    </xf>
    <xf numFmtId="0" fontId="0" fillId="8" borderId="1" xfId="0" applyFont="1" applyFill="1" applyBorder="1" applyAlignment="1">
      <alignment wrapText="1"/>
    </xf>
    <xf numFmtId="0" fontId="2" fillId="8" borderId="0" xfId="0" applyFont="1" applyFill="1" applyAlignment="1">
      <alignment wrapText="1"/>
    </xf>
    <xf numFmtId="0" fontId="11" fillId="0" borderId="1" xfId="2" applyBorder="1" applyAlignment="1">
      <alignment horizontal="left" vertical="top" wrapText="1"/>
    </xf>
    <xf numFmtId="0" fontId="0" fillId="2" borderId="1" xfId="0" applyFill="1" applyBorder="1" applyAlignment="1">
      <alignment wrapText="1"/>
    </xf>
    <xf numFmtId="0" fontId="0" fillId="12" borderId="1" xfId="0" applyFill="1" applyBorder="1" applyAlignment="1">
      <alignment horizontal="right" wrapText="1"/>
    </xf>
    <xf numFmtId="0" fontId="0" fillId="11" borderId="1" xfId="0" applyFill="1" applyBorder="1" applyAlignment="1">
      <alignment horizontal="left" vertical="center" wrapText="1"/>
    </xf>
    <xf numFmtId="0" fontId="6" fillId="1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5" fillId="13" borderId="1" xfId="0" applyFont="1" applyFill="1" applyBorder="1" applyAlignment="1">
      <alignment horizontal="left" vertical="center" wrapText="1"/>
    </xf>
    <xf numFmtId="0" fontId="0" fillId="0" borderId="0" xfId="0" applyBorder="1" applyAlignment="1">
      <alignment horizontal="left" vertical="center" wrapText="1"/>
    </xf>
    <xf numFmtId="0" fontId="0" fillId="0" borderId="0" xfId="0" applyAlignment="1">
      <alignment horizontal="left" vertical="center" wrapText="1"/>
    </xf>
    <xf numFmtId="0" fontId="0" fillId="0" borderId="0" xfId="0" applyNumberFormat="1" applyFill="1" applyBorder="1"/>
    <xf numFmtId="0" fontId="4" fillId="0" borderId="0" xfId="1" applyBorder="1"/>
    <xf numFmtId="49" fontId="0" fillId="0" borderId="0" xfId="0" applyNumberFormat="1" applyBorder="1"/>
    <xf numFmtId="49" fontId="0" fillId="12" borderId="0" xfId="0" applyNumberFormat="1" applyFill="1" applyBorder="1"/>
    <xf numFmtId="0" fontId="0" fillId="0" borderId="1" xfId="0" applyNumberFormat="1" applyFill="1" applyBorder="1"/>
    <xf numFmtId="0" fontId="18" fillId="2" borderId="1" xfId="1" applyFont="1" applyFill="1" applyBorder="1"/>
    <xf numFmtId="0" fontId="2" fillId="2" borderId="0" xfId="0" applyFont="1" applyFill="1"/>
    <xf numFmtId="49" fontId="2" fillId="2" borderId="1" xfId="0" applyNumberFormat="1" applyFont="1" applyFill="1" applyBorder="1"/>
    <xf numFmtId="0" fontId="0" fillId="0" borderId="0" xfId="0" applyNumberFormat="1" applyBorder="1"/>
    <xf numFmtId="0" fontId="2" fillId="0" borderId="1" xfId="0" applyFont="1" applyBorder="1" applyAlignment="1">
      <alignment wrapText="1"/>
    </xf>
    <xf numFmtId="0" fontId="0" fillId="15" borderId="1" xfId="0" applyFill="1" applyBorder="1" applyAlignment="1">
      <alignment horizontal="center" vertical="center"/>
    </xf>
    <xf numFmtId="0" fontId="0" fillId="12" borderId="2" xfId="0" applyFill="1" applyBorder="1" applyAlignment="1">
      <alignment horizontal="left" vertical="top"/>
    </xf>
    <xf numFmtId="0" fontId="0" fillId="12" borderId="7" xfId="0" applyFill="1" applyBorder="1" applyAlignment="1">
      <alignment horizontal="left" vertical="top" wrapText="1"/>
    </xf>
    <xf numFmtId="0" fontId="2" fillId="12" borderId="7" xfId="0" applyFont="1" applyFill="1" applyBorder="1" applyAlignment="1">
      <alignment horizontal="left" vertical="top" wrapText="1"/>
    </xf>
    <xf numFmtId="0" fontId="0" fillId="16" borderId="1" xfId="0" applyFill="1" applyBorder="1" applyAlignment="1">
      <alignment horizontal="center" vertical="center"/>
    </xf>
    <xf numFmtId="0" fontId="0" fillId="0" borderId="1" xfId="0" applyFill="1" applyBorder="1" applyAlignment="1">
      <alignment vertical="center"/>
    </xf>
    <xf numFmtId="0" fontId="0" fillId="15" borderId="1" xfId="0" applyFill="1" applyBorder="1" applyAlignment="1">
      <alignment horizontal="center" vertical="center" wrapText="1"/>
    </xf>
    <xf numFmtId="0" fontId="0" fillId="0" borderId="13" xfId="0" applyFont="1" applyFill="1" applyBorder="1"/>
    <xf numFmtId="0" fontId="0" fillId="0" borderId="4" xfId="0" applyBorder="1"/>
    <xf numFmtId="0" fontId="0" fillId="15" borderId="5" xfId="0" applyFill="1" applyBorder="1" applyAlignment="1">
      <alignment horizontal="center" vertical="center"/>
    </xf>
    <xf numFmtId="0" fontId="0" fillId="0" borderId="3" xfId="0" applyBorder="1" applyAlignment="1">
      <alignment vertical="top"/>
    </xf>
    <xf numFmtId="0" fontId="0" fillId="21" borderId="1" xfId="0" applyFill="1" applyBorder="1" applyAlignment="1">
      <alignment horizontal="center" vertical="center" wrapText="1"/>
    </xf>
    <xf numFmtId="0" fontId="10" fillId="15" borderId="1" xfId="0" applyFont="1" applyFill="1" applyBorder="1" applyAlignment="1">
      <alignment horizontal="center"/>
    </xf>
    <xf numFmtId="0" fontId="0" fillId="15" borderId="1" xfId="0" applyFont="1" applyFill="1" applyBorder="1" applyAlignment="1">
      <alignment horizontal="center"/>
    </xf>
    <xf numFmtId="0" fontId="0" fillId="19" borderId="1" xfId="0" applyFill="1" applyBorder="1" applyAlignment="1">
      <alignment horizontal="left" vertical="top"/>
    </xf>
    <xf numFmtId="0" fontId="0" fillId="19" borderId="1" xfId="0" applyFill="1" applyBorder="1" applyAlignment="1">
      <alignment horizontal="left" vertical="top" wrapText="1"/>
    </xf>
    <xf numFmtId="0" fontId="4" fillId="19" borderId="1" xfId="1" applyFill="1" applyBorder="1" applyAlignment="1">
      <alignment horizontal="left" vertical="top" wrapText="1"/>
    </xf>
    <xf numFmtId="0" fontId="0" fillId="19" borderId="1" xfId="0" applyFill="1" applyBorder="1" applyAlignment="1">
      <alignment horizontal="center" vertical="center" wrapText="1"/>
    </xf>
    <xf numFmtId="0" fontId="6" fillId="19" borderId="2" xfId="0" applyFont="1" applyFill="1" applyBorder="1" applyAlignment="1">
      <alignment wrapText="1"/>
    </xf>
    <xf numFmtId="0" fontId="0" fillId="19" borderId="5" xfId="0" applyFill="1" applyBorder="1" applyAlignment="1">
      <alignment wrapText="1"/>
    </xf>
    <xf numFmtId="0" fontId="2" fillId="19" borderId="1" xfId="0" applyFont="1" applyFill="1" applyBorder="1" applyAlignment="1">
      <alignment wrapText="1"/>
    </xf>
    <xf numFmtId="0" fontId="0" fillId="19" borderId="2" xfId="0" applyFill="1" applyBorder="1" applyAlignment="1">
      <alignment wrapText="1"/>
    </xf>
    <xf numFmtId="0" fontId="0" fillId="19" borderId="1" xfId="0" applyFill="1" applyBorder="1" applyAlignment="1">
      <alignment wrapText="1"/>
    </xf>
    <xf numFmtId="0" fontId="0" fillId="19" borderId="3" xfId="0" applyFill="1" applyBorder="1" applyAlignment="1">
      <alignment wrapText="1"/>
    </xf>
    <xf numFmtId="0" fontId="0" fillId="23" borderId="1" xfId="0" applyFont="1" applyFill="1" applyBorder="1" applyAlignment="1">
      <alignment horizontal="left" vertical="top" wrapText="1"/>
    </xf>
    <xf numFmtId="0" fontId="0" fillId="23" borderId="1" xfId="0" applyFill="1" applyBorder="1"/>
    <xf numFmtId="0" fontId="0" fillId="21" borderId="1" xfId="0" applyFill="1" applyBorder="1"/>
    <xf numFmtId="0" fontId="0" fillId="16" borderId="1" xfId="0" applyFont="1" applyFill="1" applyBorder="1" applyAlignment="1">
      <alignment horizontal="left" vertical="top" wrapText="1"/>
    </xf>
    <xf numFmtId="0" fontId="0" fillId="16" borderId="1" xfId="0" applyFill="1" applyBorder="1"/>
    <xf numFmtId="16" fontId="0" fillId="0" borderId="1" xfId="0" applyNumberFormat="1" applyBorder="1" applyAlignment="1">
      <alignment horizontal="left" vertical="top" wrapText="1"/>
    </xf>
    <xf numFmtId="16" fontId="0" fillId="23" borderId="1" xfId="0" applyNumberFormat="1" applyFill="1" applyBorder="1" applyAlignment="1">
      <alignment horizontal="left" vertical="top" wrapText="1"/>
    </xf>
    <xf numFmtId="16" fontId="0" fillId="24" borderId="1" xfId="0" applyNumberFormat="1" applyFill="1" applyBorder="1" applyAlignment="1">
      <alignment horizontal="left" vertical="top" wrapText="1"/>
    </xf>
    <xf numFmtId="0" fontId="0" fillId="24" borderId="1" xfId="0" applyFill="1" applyBorder="1"/>
    <xf numFmtId="0" fontId="0" fillId="0" borderId="0" xfId="0" applyBorder="1" applyAlignment="1">
      <alignment horizontal="center" vertical="center"/>
    </xf>
    <xf numFmtId="0" fontId="0" fillId="21" borderId="1" xfId="0" applyFill="1" applyBorder="1" applyAlignment="1">
      <alignment vertical="top" wrapText="1"/>
    </xf>
    <xf numFmtId="0" fontId="0" fillId="15" borderId="1" xfId="0" applyFont="1" applyFill="1" applyBorder="1" applyAlignment="1">
      <alignment horizontal="center" vertical="center"/>
    </xf>
    <xf numFmtId="0" fontId="0" fillId="23" borderId="1" xfId="0" applyFill="1" applyBorder="1" applyAlignment="1">
      <alignment wrapText="1"/>
    </xf>
    <xf numFmtId="0" fontId="24" fillId="23" borderId="0" xfId="0" applyFont="1" applyFill="1"/>
    <xf numFmtId="0" fontId="0" fillId="23" borderId="1" xfId="0" applyFill="1" applyBorder="1" applyAlignment="1">
      <alignment horizontal="left" vertical="top" wrapText="1"/>
    </xf>
    <xf numFmtId="0" fontId="0" fillId="22" borderId="1" xfId="0" applyFill="1" applyBorder="1"/>
    <xf numFmtId="0" fontId="0" fillId="25" borderId="1" xfId="0" applyFill="1" applyBorder="1"/>
    <xf numFmtId="0" fontId="0" fillId="25" borderId="1" xfId="0" applyFill="1" applyBorder="1" applyAlignment="1">
      <alignment horizontal="left" vertical="top" wrapText="1"/>
    </xf>
    <xf numFmtId="0" fontId="0" fillId="24" borderId="1" xfId="0" applyFill="1" applyBorder="1" applyAlignment="1">
      <alignment horizontal="left" vertical="top" wrapText="1"/>
    </xf>
    <xf numFmtId="16" fontId="0" fillId="16" borderId="1" xfId="0" applyNumberFormat="1" applyFill="1" applyBorder="1" applyAlignment="1">
      <alignment horizontal="left" vertical="top" wrapText="1"/>
    </xf>
    <xf numFmtId="0" fontId="4" fillId="8" borderId="1" xfId="1" applyFill="1" applyBorder="1" applyAlignment="1">
      <alignment horizontal="left" vertical="top" wrapText="1"/>
    </xf>
    <xf numFmtId="0" fontId="2" fillId="8" borderId="1" xfId="0" applyFont="1" applyFill="1" applyBorder="1" applyAlignment="1">
      <alignment horizontal="left" vertical="top" wrapText="1"/>
    </xf>
    <xf numFmtId="0" fontId="0" fillId="8" borderId="1" xfId="0" applyFill="1" applyBorder="1" applyAlignment="1">
      <alignment horizontal="center" vertical="center" wrapText="1"/>
    </xf>
    <xf numFmtId="0" fontId="0" fillId="0" borderId="13" xfId="0" applyFont="1" applyFill="1" applyBorder="1" applyAlignment="1">
      <alignment horizontal="left" vertical="top" wrapText="1"/>
    </xf>
    <xf numFmtId="0" fontId="6" fillId="7" borderId="12" xfId="0" applyFont="1" applyFill="1" applyBorder="1" applyAlignment="1"/>
    <xf numFmtId="0" fontId="6" fillId="7" borderId="4" xfId="0" applyFont="1" applyFill="1" applyBorder="1" applyAlignment="1"/>
    <xf numFmtId="0" fontId="0" fillId="16" borderId="5" xfId="0" applyFill="1" applyBorder="1" applyAlignment="1">
      <alignment horizontal="center"/>
    </xf>
    <xf numFmtId="0" fontId="0" fillId="13" borderId="1" xfId="0" applyFill="1" applyBorder="1" applyAlignment="1">
      <alignment horizontal="right" wrapText="1"/>
    </xf>
    <xf numFmtId="0" fontId="0" fillId="19" borderId="1" xfId="0" applyFill="1" applyBorder="1" applyAlignment="1">
      <alignment horizontal="right"/>
    </xf>
    <xf numFmtId="0" fontId="0" fillId="2" borderId="13" xfId="0" applyFont="1" applyFill="1" applyBorder="1"/>
    <xf numFmtId="0" fontId="0" fillId="0" borderId="4" xfId="0" applyBorder="1" applyAlignment="1">
      <alignment wrapText="1"/>
    </xf>
    <xf numFmtId="0" fontId="6" fillId="10" borderId="1" xfId="0" applyFont="1" applyFill="1" applyBorder="1" applyAlignment="1">
      <alignment horizontal="left" vertical="top" wrapText="1"/>
    </xf>
    <xf numFmtId="0" fontId="6" fillId="7" borderId="1" xfId="0" applyFont="1" applyFill="1" applyBorder="1" applyAlignment="1">
      <alignment horizontal="center"/>
    </xf>
    <xf numFmtId="0" fontId="6" fillId="7" borderId="12" xfId="0" applyFont="1" applyFill="1" applyBorder="1" applyAlignment="1">
      <alignment horizontal="center"/>
    </xf>
    <xf numFmtId="0" fontId="0" fillId="0" borderId="1" xfId="0" applyBorder="1" applyAlignment="1">
      <alignment horizontal="left" vertical="top" wrapText="1"/>
    </xf>
    <xf numFmtId="0" fontId="0" fillId="14" borderId="5" xfId="0" applyFill="1" applyBorder="1" applyAlignment="1">
      <alignment horizontal="center"/>
    </xf>
    <xf numFmtId="0" fontId="0" fillId="14" borderId="13" xfId="0" applyFill="1" applyBorder="1" applyAlignment="1">
      <alignment horizontal="center"/>
    </xf>
    <xf numFmtId="0" fontId="0" fillId="14" borderId="2" xfId="0" applyFill="1" applyBorder="1" applyAlignment="1">
      <alignment horizontal="center"/>
    </xf>
    <xf numFmtId="0" fontId="0" fillId="0" borderId="1" xfId="0" applyBorder="1" applyAlignment="1">
      <alignment horizontal="center"/>
    </xf>
    <xf numFmtId="0" fontId="6" fillId="7" borderId="7" xfId="0" applyFont="1" applyFill="1" applyBorder="1" applyAlignment="1">
      <alignment horizontal="center"/>
    </xf>
    <xf numFmtId="0" fontId="0" fillId="14" borderId="5" xfId="0" applyFill="1" applyBorder="1" applyAlignment="1">
      <alignment horizontal="center" vertical="center" wrapText="1"/>
    </xf>
    <xf numFmtId="0" fontId="0" fillId="14" borderId="13" xfId="0" applyFill="1" applyBorder="1" applyAlignment="1">
      <alignment horizontal="center" vertical="center" wrapText="1"/>
    </xf>
    <xf numFmtId="0" fontId="0" fillId="14" borderId="2" xfId="0" applyFill="1" applyBorder="1" applyAlignment="1">
      <alignment horizontal="center" vertical="center" wrapText="1"/>
    </xf>
    <xf numFmtId="0" fontId="0" fillId="0" borderId="1" xfId="0" applyBorder="1" applyAlignment="1">
      <alignment horizontal="left" vertical="top"/>
    </xf>
    <xf numFmtId="0" fontId="6" fillId="7" borderId="0" xfId="0" applyFont="1" applyFill="1" applyBorder="1" applyAlignment="1">
      <alignment horizontal="center"/>
    </xf>
    <xf numFmtId="0" fontId="0" fillId="0" borderId="0" xfId="0" applyAlignment="1">
      <alignment wrapText="1"/>
    </xf>
    <xf numFmtId="0" fontId="6" fillId="10" borderId="1" xfId="0" applyFont="1" applyFill="1"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9"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xf>
    <xf numFmtId="0" fontId="0" fillId="0" borderId="8" xfId="0" applyBorder="1" applyAlignment="1">
      <alignment horizontal="center"/>
    </xf>
    <xf numFmtId="0" fontId="5" fillId="7" borderId="3" xfId="0" applyFont="1" applyFill="1" applyBorder="1" applyAlignment="1">
      <alignment horizontal="center" vertical="top"/>
    </xf>
    <xf numFmtId="0" fontId="5" fillId="7" borderId="4" xfId="0" applyFont="1" applyFill="1" applyBorder="1" applyAlignment="1">
      <alignment horizontal="center" vertical="top"/>
    </xf>
    <xf numFmtId="0" fontId="6" fillId="7" borderId="1" xfId="0" applyFont="1" applyFill="1" applyBorder="1" applyAlignment="1">
      <alignment horizontal="center"/>
    </xf>
    <xf numFmtId="0" fontId="0" fillId="0" borderId="11" xfId="0" applyBorder="1" applyAlignment="1">
      <alignment horizontal="left" vertical="top"/>
    </xf>
    <xf numFmtId="0" fontId="0" fillId="0" borderId="6"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14" borderId="5" xfId="0" applyFill="1" applyBorder="1" applyAlignment="1">
      <alignment horizontal="center" wrapText="1"/>
    </xf>
    <xf numFmtId="0" fontId="0" fillId="14" borderId="13" xfId="0" applyFill="1" applyBorder="1" applyAlignment="1">
      <alignment horizontal="center" wrapText="1"/>
    </xf>
    <xf numFmtId="0" fontId="0" fillId="14" borderId="2" xfId="0" applyFill="1" applyBorder="1" applyAlignment="1">
      <alignment horizontal="center" wrapText="1"/>
    </xf>
    <xf numFmtId="0" fontId="6" fillId="7" borderId="1" xfId="0" applyFont="1" applyFill="1"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5" fillId="7" borderId="3" xfId="0" applyFont="1" applyFill="1" applyBorder="1" applyAlignment="1">
      <alignment horizontal="center" vertical="top" wrapText="1"/>
    </xf>
    <xf numFmtId="0" fontId="5" fillId="7" borderId="4" xfId="0" applyFont="1" applyFill="1" applyBorder="1" applyAlignment="1">
      <alignment horizontal="center" vertical="top" wrapText="1"/>
    </xf>
    <xf numFmtId="0" fontId="0" fillId="0" borderId="11" xfId="0" applyBorder="1" applyAlignment="1">
      <alignment horizontal="left" vertical="top" wrapText="1"/>
    </xf>
    <xf numFmtId="0" fontId="0" fillId="0" borderId="6" xfId="0" applyBorder="1" applyAlignment="1">
      <alignment horizontal="left" vertical="top" wrapText="1"/>
    </xf>
    <xf numFmtId="0" fontId="0" fillId="14" borderId="1" xfId="0" applyFill="1" applyBorder="1" applyAlignment="1">
      <alignment horizontal="center"/>
    </xf>
    <xf numFmtId="0" fontId="0" fillId="0" borderId="7" xfId="0" applyBorder="1" applyAlignment="1">
      <alignment horizontal="left" vertical="top" wrapText="1"/>
    </xf>
    <xf numFmtId="0" fontId="0" fillId="0" borderId="8" xfId="0" applyBorder="1" applyAlignment="1">
      <alignment horizontal="left" vertical="top" wrapText="1"/>
    </xf>
    <xf numFmtId="0" fontId="6" fillId="7" borderId="3" xfId="0" applyFont="1" applyFill="1" applyBorder="1" applyAlignment="1">
      <alignment horizontal="center"/>
    </xf>
    <xf numFmtId="0" fontId="6" fillId="7" borderId="12" xfId="0" applyFont="1" applyFill="1" applyBorder="1" applyAlignment="1">
      <alignment horizontal="center"/>
    </xf>
    <xf numFmtId="0" fontId="6" fillId="7" borderId="4" xfId="0" applyFont="1"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center" wrapText="1"/>
    </xf>
    <xf numFmtId="0" fontId="0" fillId="14" borderId="5" xfId="0" applyFill="1" applyBorder="1" applyAlignment="1">
      <alignment horizontal="center"/>
    </xf>
    <xf numFmtId="0" fontId="0" fillId="14" borderId="13" xfId="0" applyFill="1" applyBorder="1" applyAlignment="1">
      <alignment horizontal="center"/>
    </xf>
    <xf numFmtId="0" fontId="0" fillId="14" borderId="2" xfId="0" applyFill="1" applyBorder="1" applyAlignment="1">
      <alignment horizontal="center"/>
    </xf>
    <xf numFmtId="0" fontId="0" fillId="0" borderId="1" xfId="0" applyBorder="1" applyAlignment="1">
      <alignment horizontal="center"/>
    </xf>
    <xf numFmtId="0" fontId="0" fillId="14" borderId="5" xfId="0" applyFill="1" applyBorder="1" applyAlignment="1">
      <alignment horizontal="center" vertical="center"/>
    </xf>
    <xf numFmtId="0" fontId="0" fillId="14" borderId="13" xfId="0" applyFill="1" applyBorder="1" applyAlignment="1">
      <alignment horizontal="center" vertical="center"/>
    </xf>
    <xf numFmtId="0" fontId="0" fillId="14" borderId="2" xfId="0" applyFill="1" applyBorder="1" applyAlignment="1">
      <alignment horizontal="center" vertical="center"/>
    </xf>
    <xf numFmtId="0" fontId="6" fillId="7" borderId="7" xfId="0" applyFont="1" applyFill="1" applyBorder="1" applyAlignment="1">
      <alignment horizontal="center"/>
    </xf>
    <xf numFmtId="0" fontId="6" fillId="7" borderId="14" xfId="0" applyFont="1" applyFill="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25" fillId="9" borderId="15" xfId="0" applyFont="1" applyFill="1" applyBorder="1" applyAlignment="1">
      <alignment horizontal="center" vertical="top"/>
    </xf>
    <xf numFmtId="0" fontId="0" fillId="14" borderId="5" xfId="0" applyFill="1" applyBorder="1" applyAlignment="1">
      <alignment horizontal="center" vertical="center" wrapText="1"/>
    </xf>
    <xf numFmtId="0" fontId="0" fillId="14" borderId="13" xfId="0" applyFill="1" applyBorder="1" applyAlignment="1">
      <alignment horizontal="center" vertical="center" wrapText="1"/>
    </xf>
    <xf numFmtId="0" fontId="0" fillId="14" borderId="2" xfId="0" applyFill="1" applyBorder="1" applyAlignment="1">
      <alignment horizontal="center" vertical="center" wrapText="1"/>
    </xf>
    <xf numFmtId="0" fontId="0" fillId="0" borderId="9" xfId="0" applyFill="1" applyBorder="1" applyAlignment="1">
      <alignment horizontal="left" vertical="top"/>
    </xf>
    <xf numFmtId="0" fontId="0" fillId="0" borderId="10" xfId="0" applyFill="1" applyBorder="1" applyAlignment="1">
      <alignment horizontal="left" vertical="top"/>
    </xf>
    <xf numFmtId="0" fontId="0" fillId="0" borderId="1" xfId="0" applyBorder="1" applyAlignment="1">
      <alignment horizontal="left" vertical="top"/>
    </xf>
    <xf numFmtId="0" fontId="5" fillId="7" borderId="1" xfId="0" applyFont="1" applyFill="1" applyBorder="1" applyAlignment="1">
      <alignment horizontal="left" vertical="top"/>
    </xf>
    <xf numFmtId="0" fontId="0" fillId="14" borderId="1" xfId="0" applyFill="1" applyBorder="1" applyAlignment="1">
      <alignment horizontal="center" vertical="center"/>
    </xf>
    <xf numFmtId="0" fontId="6" fillId="7" borderId="9" xfId="0" applyFont="1" applyFill="1" applyBorder="1" applyAlignment="1">
      <alignment horizontal="center"/>
    </xf>
    <xf numFmtId="0" fontId="6" fillId="7" borderId="0" xfId="0" applyFont="1" applyFill="1" applyBorder="1" applyAlignment="1">
      <alignment horizontal="center"/>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14" borderId="10" xfId="0" applyFill="1" applyBorder="1" applyAlignment="1">
      <alignment horizontal="center" vertical="center"/>
    </xf>
    <xf numFmtId="0" fontId="0" fillId="0" borderId="0" xfId="0" applyAlignment="1">
      <alignment horizontal="center"/>
    </xf>
    <xf numFmtId="0" fontId="0" fillId="14" borderId="1" xfId="0" applyFont="1" applyFill="1" applyBorder="1" applyAlignment="1">
      <alignment horizontal="center" vertical="top"/>
    </xf>
    <xf numFmtId="0" fontId="23" fillId="0" borderId="1" xfId="0" applyFont="1" applyBorder="1" applyAlignment="1">
      <alignment horizontal="left" vertical="top" wrapText="1"/>
    </xf>
    <xf numFmtId="0" fontId="6" fillId="7" borderId="7" xfId="0" applyFont="1" applyFill="1" applyBorder="1" applyAlignment="1">
      <alignment horizontal="center" wrapText="1"/>
    </xf>
    <xf numFmtId="0" fontId="6" fillId="7" borderId="14" xfId="0" applyFont="1" applyFill="1" applyBorder="1" applyAlignment="1">
      <alignment horizontal="center" wrapText="1"/>
    </xf>
    <xf numFmtId="0" fontId="6" fillId="7" borderId="8" xfId="0" applyFont="1" applyFill="1" applyBorder="1" applyAlignment="1">
      <alignment horizontal="center" wrapText="1"/>
    </xf>
    <xf numFmtId="0" fontId="0" fillId="14" borderId="9" xfId="0" applyFill="1" applyBorder="1" applyAlignment="1">
      <alignment horizontal="center"/>
    </xf>
    <xf numFmtId="0" fontId="0" fillId="14" borderId="7" xfId="0" applyFill="1" applyBorder="1" applyAlignment="1">
      <alignment horizontal="center"/>
    </xf>
    <xf numFmtId="0" fontId="0" fillId="14" borderId="5" xfId="0" applyFont="1" applyFill="1" applyBorder="1" applyAlignment="1">
      <alignment horizontal="center" vertical="center"/>
    </xf>
    <xf numFmtId="0" fontId="0" fillId="14" borderId="13" xfId="0" applyFont="1" applyFill="1" applyBorder="1" applyAlignment="1">
      <alignment horizontal="center" vertical="center"/>
    </xf>
    <xf numFmtId="0" fontId="0" fillId="14" borderId="2" xfId="0" applyFont="1" applyFill="1" applyBorder="1" applyAlignment="1">
      <alignment horizontal="center" vertical="center"/>
    </xf>
    <xf numFmtId="0" fontId="0" fillId="14" borderId="1" xfId="0" applyFill="1" applyBorder="1" applyAlignment="1">
      <alignment horizontal="center" vertical="center" wrapText="1"/>
    </xf>
    <xf numFmtId="0" fontId="0" fillId="0" borderId="9" xfId="0" applyBorder="1" applyAlignment="1">
      <alignment horizontal="left" wrapText="1"/>
    </xf>
    <xf numFmtId="0" fontId="0" fillId="0" borderId="10" xfId="0" applyBorder="1" applyAlignment="1">
      <alignment horizontal="left"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0" fontId="0" fillId="19" borderId="5" xfId="0" applyFill="1" applyBorder="1" applyAlignment="1">
      <alignment horizontal="center" wrapText="1"/>
    </xf>
    <xf numFmtId="0" fontId="0" fillId="19" borderId="13" xfId="0" applyFill="1" applyBorder="1" applyAlignment="1">
      <alignment horizontal="center" wrapText="1"/>
    </xf>
    <xf numFmtId="0" fontId="0" fillId="19" borderId="2" xfId="0" applyFill="1" applyBorder="1" applyAlignment="1">
      <alignment horizontal="center" wrapText="1"/>
    </xf>
    <xf numFmtId="0" fontId="0" fillId="19" borderId="5" xfId="0" applyFill="1" applyBorder="1" applyAlignment="1">
      <alignment horizontal="left" vertical="top" wrapText="1"/>
    </xf>
    <xf numFmtId="0" fontId="0" fillId="19" borderId="13" xfId="0" applyFill="1" applyBorder="1" applyAlignment="1">
      <alignment horizontal="left" vertical="top" wrapText="1"/>
    </xf>
    <xf numFmtId="0" fontId="0" fillId="19" borderId="2" xfId="0" applyFill="1" applyBorder="1" applyAlignment="1">
      <alignment horizontal="left" vertical="top" wrapText="1"/>
    </xf>
    <xf numFmtId="0" fontId="0" fillId="14" borderId="1" xfId="0" applyFill="1" applyBorder="1" applyAlignment="1">
      <alignment horizontal="center" wrapText="1"/>
    </xf>
    <xf numFmtId="0" fontId="0" fillId="7" borderId="14" xfId="0" applyFont="1" applyFill="1" applyBorder="1" applyAlignment="1">
      <alignment horizontal="center" vertical="center"/>
    </xf>
    <xf numFmtId="0" fontId="11" fillId="0" borderId="7" xfId="2" applyBorder="1" applyAlignment="1">
      <alignment horizontal="left" vertical="top" wrapText="1"/>
    </xf>
    <xf numFmtId="0" fontId="6" fillId="7" borderId="9" xfId="0" applyFont="1" applyFill="1" applyBorder="1" applyAlignment="1">
      <alignment horizontal="center" wrapText="1"/>
    </xf>
    <xf numFmtId="0" fontId="6" fillId="7" borderId="0" xfId="0" applyFont="1" applyFill="1" applyBorder="1" applyAlignment="1">
      <alignment horizontal="center"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2" fillId="0" borderId="7" xfId="0" applyFont="1" applyBorder="1" applyAlignment="1">
      <alignment horizontal="left" vertical="top"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left" vertical="top"/>
    </xf>
    <xf numFmtId="0" fontId="0" fillId="0" borderId="8" xfId="0" applyBorder="1" applyAlignment="1">
      <alignment horizontal="left" vertical="top"/>
    </xf>
    <xf numFmtId="0" fontId="0" fillId="0" borderId="0" xfId="0" applyAlignment="1">
      <alignment wrapText="1"/>
    </xf>
    <xf numFmtId="0" fontId="0" fillId="21" borderId="5" xfId="0" applyFill="1" applyBorder="1" applyAlignment="1">
      <alignment horizontal="center" vertical="center" wrapText="1"/>
    </xf>
    <xf numFmtId="0" fontId="0" fillId="21" borderId="13" xfId="0" applyFill="1" applyBorder="1" applyAlignment="1">
      <alignment horizontal="center" vertical="center" wrapText="1"/>
    </xf>
    <xf numFmtId="0" fontId="0" fillId="21" borderId="2" xfId="0" applyFill="1" applyBorder="1" applyAlignment="1">
      <alignment horizontal="center" vertical="center" wrapText="1"/>
    </xf>
    <xf numFmtId="0" fontId="17" fillId="0" borderId="9" xfId="0" applyFont="1" applyBorder="1" applyAlignment="1">
      <alignment horizontal="center" wrapText="1"/>
    </xf>
    <xf numFmtId="0" fontId="0" fillId="14" borderId="6"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8" xfId="0" applyFill="1" applyBorder="1" applyAlignment="1">
      <alignment horizontal="center" vertical="center" wrapText="1"/>
    </xf>
  </cellXfs>
  <cellStyles count="3">
    <cellStyle name="Explanatory Text" xfId="1" builtinId="53"/>
    <cellStyle name="Hyperlink" xfId="2" builtinId="8"/>
    <cellStyle name="Normal" xfId="0" builtinId="0"/>
  </cellStyles>
  <dxfs count="0"/>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50"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library.frb.gov/record=e1000539~S2" TargetMode="External"/><Relationship Id="rId1" Type="http://schemas.openxmlformats.org/officeDocument/2006/relationships/hyperlink" Target="http://library.frb.gov/record=e1000061"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topLeftCell="A9" zoomScale="98" zoomScaleNormal="98" workbookViewId="0">
      <selection activeCell="A18" sqref="A18"/>
    </sheetView>
  </sheetViews>
  <sheetFormatPr defaultColWidth="16.44140625" defaultRowHeight="14.4" x14ac:dyDescent="0.3"/>
  <cols>
    <col min="1" max="1" width="9.6640625" style="36" customWidth="1"/>
    <col min="2" max="2" width="5.44140625" style="12" customWidth="1"/>
    <col min="3" max="3" width="52.109375" customWidth="1"/>
    <col min="4" max="4" width="18.33203125" customWidth="1"/>
    <col min="5" max="5" width="11.5546875" style="41" customWidth="1"/>
    <col min="6" max="6" width="41.109375" style="41" customWidth="1"/>
    <col min="7" max="7" width="18.44140625" style="60" customWidth="1"/>
    <col min="8" max="8" width="60.5546875" style="66" customWidth="1"/>
  </cols>
  <sheetData>
    <row r="1" spans="1:8" s="127" customFormat="1" x14ac:dyDescent="0.3">
      <c r="A1" s="29" t="s">
        <v>0</v>
      </c>
      <c r="B1" s="29" t="s">
        <v>1</v>
      </c>
      <c r="C1" s="30" t="s">
        <v>2</v>
      </c>
      <c r="D1" s="30" t="s">
        <v>3</v>
      </c>
      <c r="E1" s="126" t="s">
        <v>4</v>
      </c>
      <c r="F1" s="126" t="s">
        <v>5</v>
      </c>
      <c r="G1" s="61" t="s">
        <v>6</v>
      </c>
      <c r="H1" s="62" t="s">
        <v>7</v>
      </c>
    </row>
    <row r="2" spans="1:8" x14ac:dyDescent="0.3">
      <c r="A2" s="32" t="s">
        <v>8</v>
      </c>
      <c r="B2" s="32" t="s">
        <v>9</v>
      </c>
      <c r="C2" s="32"/>
      <c r="D2" s="32"/>
      <c r="E2" s="38"/>
      <c r="F2" s="38"/>
      <c r="G2" s="58"/>
      <c r="H2" s="63"/>
    </row>
    <row r="3" spans="1:8" x14ac:dyDescent="0.3">
      <c r="A3" s="33" t="s">
        <v>10</v>
      </c>
      <c r="B3" s="33"/>
      <c r="C3" s="6" t="s">
        <v>11</v>
      </c>
      <c r="D3" s="6" t="s">
        <v>12</v>
      </c>
      <c r="E3" s="39" t="s">
        <v>13</v>
      </c>
      <c r="F3" s="39" t="str">
        <f>VLOOKUP(E3,SystemTestList!$A$1:$G$88,2,0)</f>
        <v>Landing page</v>
      </c>
      <c r="G3" s="59" t="s">
        <v>14</v>
      </c>
      <c r="H3" s="64" t="s">
        <v>9</v>
      </c>
    </row>
    <row r="4" spans="1:8" x14ac:dyDescent="0.3">
      <c r="A4" s="33" t="s">
        <v>15</v>
      </c>
      <c r="B4" s="33"/>
      <c r="C4" s="6" t="s">
        <v>16</v>
      </c>
      <c r="D4" s="6" t="s">
        <v>12</v>
      </c>
      <c r="E4" s="39" t="s">
        <v>13</v>
      </c>
      <c r="F4" s="39" t="str">
        <f>VLOOKUP(E4,SystemTestList!$A$1:$G$88,2,0)</f>
        <v>Landing page</v>
      </c>
      <c r="G4" s="59" t="s">
        <v>14</v>
      </c>
      <c r="H4" s="64" t="s">
        <v>9</v>
      </c>
    </row>
    <row r="5" spans="1:8" x14ac:dyDescent="0.3">
      <c r="A5" s="33" t="s">
        <v>17</v>
      </c>
      <c r="B5" s="33"/>
      <c r="C5" s="6" t="s">
        <v>18</v>
      </c>
      <c r="D5" s="6" t="s">
        <v>12</v>
      </c>
      <c r="E5" s="39" t="s">
        <v>13</v>
      </c>
      <c r="F5" s="39" t="str">
        <f>VLOOKUP(E5,SystemTestList!$A$1:$G$88,2,0)</f>
        <v>Landing page</v>
      </c>
      <c r="G5" s="59" t="s">
        <v>14</v>
      </c>
      <c r="H5" s="64" t="s">
        <v>9</v>
      </c>
    </row>
    <row r="6" spans="1:8" s="274" customFormat="1" x14ac:dyDescent="0.3">
      <c r="A6" s="269" t="s">
        <v>19</v>
      </c>
      <c r="B6" s="269"/>
      <c r="C6" s="266" t="s">
        <v>20</v>
      </c>
      <c r="D6" s="266" t="s">
        <v>12</v>
      </c>
      <c r="E6" s="271"/>
      <c r="F6" s="271" t="e">
        <f>VLOOKUP(E6,SystemTestList!$A$1:$G$88,2,0)</f>
        <v>#N/A</v>
      </c>
      <c r="G6" s="272" t="s">
        <v>14</v>
      </c>
      <c r="H6" s="273" t="s">
        <v>9</v>
      </c>
    </row>
    <row r="7" spans="1:8" x14ac:dyDescent="0.3">
      <c r="A7" s="33" t="s">
        <v>21</v>
      </c>
      <c r="B7" s="33"/>
      <c r="C7" s="6" t="s">
        <v>22</v>
      </c>
      <c r="D7" s="6" t="s">
        <v>12</v>
      </c>
      <c r="E7" s="39" t="s">
        <v>13</v>
      </c>
      <c r="F7" s="39" t="str">
        <f>VLOOKUP(E7,SystemTestList!$A$1:$G$88,2,0)</f>
        <v>Landing page</v>
      </c>
      <c r="G7" s="59" t="s">
        <v>14</v>
      </c>
      <c r="H7" s="64" t="s">
        <v>9</v>
      </c>
    </row>
    <row r="8" spans="1:8" x14ac:dyDescent="0.3">
      <c r="A8" s="33" t="s">
        <v>23</v>
      </c>
      <c r="B8" s="33"/>
      <c r="C8" s="6" t="s">
        <v>24</v>
      </c>
      <c r="D8" s="6" t="s">
        <v>12</v>
      </c>
      <c r="E8" s="39" t="s">
        <v>13</v>
      </c>
      <c r="F8" s="39" t="str">
        <f>VLOOKUP(E8,SystemTestList!$A$1:$G$88,2,0)</f>
        <v>Landing page</v>
      </c>
      <c r="G8" s="59" t="s">
        <v>14</v>
      </c>
      <c r="H8" s="64" t="s">
        <v>9</v>
      </c>
    </row>
    <row r="9" spans="1:8" x14ac:dyDescent="0.3">
      <c r="A9" s="31" t="s">
        <v>25</v>
      </c>
      <c r="B9" s="31" t="s">
        <v>26</v>
      </c>
      <c r="C9" s="31"/>
      <c r="D9" s="32"/>
      <c r="E9" s="38"/>
      <c r="F9" s="38"/>
      <c r="G9" s="58"/>
      <c r="H9" s="65"/>
    </row>
    <row r="10" spans="1:8" x14ac:dyDescent="0.3">
      <c r="A10" s="33" t="s">
        <v>27</v>
      </c>
      <c r="B10" s="33"/>
      <c r="C10" s="6" t="s">
        <v>28</v>
      </c>
      <c r="D10" s="6" t="s">
        <v>26</v>
      </c>
      <c r="E10" s="39" t="s">
        <v>29</v>
      </c>
      <c r="F10" s="39" t="str">
        <f>VLOOKUP(E10,SystemTestList!$A$1:$G$88,2,0)</f>
        <v xml:space="preserve">Search - Keyword (Single Term) </v>
      </c>
      <c r="G10" s="59" t="s">
        <v>30</v>
      </c>
      <c r="H10" s="64" t="s">
        <v>31</v>
      </c>
    </row>
    <row r="11" spans="1:8" x14ac:dyDescent="0.3">
      <c r="A11" s="33" t="s">
        <v>32</v>
      </c>
      <c r="B11" s="33"/>
      <c r="C11" s="6" t="s">
        <v>33</v>
      </c>
      <c r="D11" s="6" t="s">
        <v>26</v>
      </c>
      <c r="E11" s="40" t="s">
        <v>34</v>
      </c>
      <c r="F11" s="39" t="str">
        <f>VLOOKUP(E11,SystemTestList!$A$1:$G$88,2,0)</f>
        <v>Search - Keyword (Multiple Term)</v>
      </c>
      <c r="G11" s="59" t="s">
        <v>30</v>
      </c>
      <c r="H11" s="64" t="s">
        <v>35</v>
      </c>
    </row>
    <row r="12" spans="1:8" x14ac:dyDescent="0.3">
      <c r="A12" s="33" t="s">
        <v>36</v>
      </c>
      <c r="B12" s="33"/>
      <c r="C12" s="6" t="s">
        <v>37</v>
      </c>
      <c r="D12" s="6" t="s">
        <v>26</v>
      </c>
      <c r="E12" s="40" t="s">
        <v>38</v>
      </c>
      <c r="F12" s="39" t="str">
        <f>VLOOKUP(E12,SystemTestList!$A$1:$G$88,2,0)</f>
        <v>Search - Advanced - Field Directed (Single)</v>
      </c>
      <c r="G12" s="59" t="s">
        <v>30</v>
      </c>
      <c r="H12" s="64" t="s">
        <v>39</v>
      </c>
    </row>
    <row r="13" spans="1:8" x14ac:dyDescent="0.3">
      <c r="A13" s="33" t="s">
        <v>40</v>
      </c>
      <c r="B13" s="33"/>
      <c r="C13" s="6" t="s">
        <v>41</v>
      </c>
      <c r="D13" s="6" t="s">
        <v>26</v>
      </c>
      <c r="E13" s="40" t="s">
        <v>42</v>
      </c>
      <c r="F13" s="39" t="str">
        <f>VLOOKUP(E13,SystemTestList!$A$1:$G$88,2,0)</f>
        <v>Search - Wildcard</v>
      </c>
      <c r="G13" s="59" t="s">
        <v>30</v>
      </c>
      <c r="H13" s="64" t="s">
        <v>43</v>
      </c>
    </row>
    <row r="14" spans="1:8" s="91" customFormat="1" x14ac:dyDescent="0.3">
      <c r="A14" s="85" t="s">
        <v>44</v>
      </c>
      <c r="B14" s="85"/>
      <c r="C14" s="86" t="s">
        <v>45</v>
      </c>
      <c r="D14" s="86" t="s">
        <v>26</v>
      </c>
      <c r="E14" s="87"/>
      <c r="F14" s="88" t="e">
        <f>VLOOKUP(E14,SystemTestList!$A$1:$G$88,2,0)</f>
        <v>#N/A</v>
      </c>
      <c r="G14" s="89" t="s">
        <v>30</v>
      </c>
      <c r="H14" s="90" t="s">
        <v>46</v>
      </c>
    </row>
    <row r="15" spans="1:8" s="50" customFormat="1" x14ac:dyDescent="0.3">
      <c r="A15" s="99" t="s">
        <v>47</v>
      </c>
      <c r="B15" s="99"/>
      <c r="C15" s="17" t="s">
        <v>48</v>
      </c>
      <c r="D15" s="17" t="s">
        <v>26</v>
      </c>
      <c r="E15" s="100" t="s">
        <v>49</v>
      </c>
      <c r="F15" s="101" t="str">
        <f>VLOOKUP(E15,SystemTestList!$A$1:$G$88,2,0)</f>
        <v>Search - Comparison DN/DF</v>
      </c>
      <c r="G15" s="102" t="s">
        <v>30</v>
      </c>
      <c r="H15" s="67" t="s">
        <v>50</v>
      </c>
    </row>
    <row r="16" spans="1:8" s="50" customFormat="1" x14ac:dyDescent="0.3">
      <c r="A16" s="33" t="s">
        <v>51</v>
      </c>
      <c r="B16" s="33"/>
      <c r="C16" s="6" t="s">
        <v>52</v>
      </c>
      <c r="D16" s="17" t="s">
        <v>26</v>
      </c>
      <c r="E16" s="40" t="s">
        <v>53</v>
      </c>
      <c r="F16" s="101" t="str">
        <f>VLOOKUP(E16,SystemTestList!$A$1:$G$88,2,0)</f>
        <v>Search - Advanced - Boolean</v>
      </c>
      <c r="G16" s="102" t="s">
        <v>30</v>
      </c>
      <c r="H16" s="67" t="s">
        <v>50</v>
      </c>
    </row>
    <row r="17" spans="1:8" s="50" customFormat="1" x14ac:dyDescent="0.3">
      <c r="A17" s="33" t="s">
        <v>54</v>
      </c>
      <c r="B17" s="33"/>
      <c r="C17" s="6" t="s">
        <v>55</v>
      </c>
      <c r="D17" s="17" t="s">
        <v>26</v>
      </c>
      <c r="E17" s="40" t="s">
        <v>56</v>
      </c>
      <c r="F17" s="101" t="str">
        <f>VLOOKUP(E17,SystemTestList!$A$1:$G$88,2,0)</f>
        <v>Search - Acronyms</v>
      </c>
      <c r="G17" s="102" t="s">
        <v>30</v>
      </c>
      <c r="H17" s="67" t="s">
        <v>30</v>
      </c>
    </row>
    <row r="18" spans="1:8" s="50" customFormat="1" x14ac:dyDescent="0.3">
      <c r="A18" s="33" t="s">
        <v>57</v>
      </c>
      <c r="B18" s="33"/>
      <c r="C18" s="6" t="s">
        <v>58</v>
      </c>
      <c r="D18" s="17" t="s">
        <v>26</v>
      </c>
      <c r="E18" s="40"/>
      <c r="F18" s="101"/>
      <c r="G18" s="102"/>
      <c r="H18" s="67"/>
    </row>
    <row r="19" spans="1:8" x14ac:dyDescent="0.3">
      <c r="A19" s="31" t="s">
        <v>59</v>
      </c>
      <c r="B19" s="31" t="s">
        <v>60</v>
      </c>
      <c r="C19" s="32"/>
      <c r="D19" s="32"/>
      <c r="E19" s="38"/>
      <c r="F19" s="38"/>
      <c r="G19" s="58"/>
      <c r="H19" s="65"/>
    </row>
    <row r="20" spans="1:8" x14ac:dyDescent="0.3">
      <c r="A20" s="33" t="s">
        <v>61</v>
      </c>
      <c r="B20" s="33"/>
      <c r="C20" s="6" t="s">
        <v>62</v>
      </c>
      <c r="D20" s="6" t="s">
        <v>12</v>
      </c>
      <c r="E20" s="39" t="s">
        <v>63</v>
      </c>
      <c r="F20" s="39" t="str">
        <f>VLOOKUP(E20,SystemTestList!$A$1:$G$88,2,0)</f>
        <v>Advanced Search - UI</v>
      </c>
      <c r="G20" s="59" t="s">
        <v>30</v>
      </c>
      <c r="H20" s="64" t="s">
        <v>39</v>
      </c>
    </row>
    <row r="21" spans="1:8" x14ac:dyDescent="0.3">
      <c r="A21" s="32" t="s">
        <v>64</v>
      </c>
      <c r="B21" s="32" t="s">
        <v>65</v>
      </c>
      <c r="C21" s="32"/>
      <c r="D21" s="32"/>
      <c r="E21" s="38"/>
      <c r="F21" s="38"/>
      <c r="G21" s="58"/>
      <c r="H21" s="65"/>
    </row>
    <row r="22" spans="1:8" x14ac:dyDescent="0.3">
      <c r="A22" s="33" t="s">
        <v>66</v>
      </c>
      <c r="B22" s="33"/>
      <c r="C22" s="6" t="s">
        <v>67</v>
      </c>
      <c r="D22" s="6" t="s">
        <v>12</v>
      </c>
      <c r="E22" s="39" t="s">
        <v>68</v>
      </c>
      <c r="F22" s="39" t="str">
        <f>VLOOKUP(E22,SystemTestList!$A$1:$G$88,2,0)</f>
        <v>Search Results Page - UI - General</v>
      </c>
      <c r="G22" s="59" t="s">
        <v>14</v>
      </c>
      <c r="H22" s="64" t="s">
        <v>65</v>
      </c>
    </row>
    <row r="23" spans="1:8" x14ac:dyDescent="0.3">
      <c r="A23" s="33" t="s">
        <v>69</v>
      </c>
      <c r="B23" s="33"/>
      <c r="C23" s="6" t="s">
        <v>70</v>
      </c>
      <c r="D23" s="6" t="s">
        <v>71</v>
      </c>
      <c r="E23" s="40" t="s">
        <v>72</v>
      </c>
      <c r="F23" s="39" t="str">
        <f>VLOOKUP(E23,SystemTestList!$A$1:$G$88,2,0)</f>
        <v>Search Results Page - Content</v>
      </c>
      <c r="G23" s="59" t="s">
        <v>14</v>
      </c>
      <c r="H23" s="64" t="s">
        <v>73</v>
      </c>
    </row>
    <row r="24" spans="1:8" x14ac:dyDescent="0.3">
      <c r="A24" s="33" t="s">
        <v>74</v>
      </c>
      <c r="B24" s="33"/>
      <c r="C24" s="6" t="s">
        <v>75</v>
      </c>
      <c r="D24" s="6" t="s">
        <v>12</v>
      </c>
      <c r="E24" s="40" t="s">
        <v>68</v>
      </c>
      <c r="F24" s="39" t="str">
        <f>VLOOKUP(E24,SystemTestList!$A$1:$G$88,2,0)</f>
        <v>Search Results Page - UI - General</v>
      </c>
      <c r="G24" s="59" t="s">
        <v>14</v>
      </c>
      <c r="H24" s="64" t="s">
        <v>65</v>
      </c>
    </row>
    <row r="25" spans="1:8" x14ac:dyDescent="0.3">
      <c r="A25" s="33" t="s">
        <v>76</v>
      </c>
      <c r="B25" s="33"/>
      <c r="C25" s="6" t="s">
        <v>77</v>
      </c>
      <c r="D25" s="6" t="s">
        <v>26</v>
      </c>
      <c r="E25" s="40" t="s">
        <v>78</v>
      </c>
      <c r="F25" s="39" t="str">
        <f>VLOOKUP(E25,SystemTestList!$A$1:$G$88,2,0)</f>
        <v xml:space="preserve">Search - Facet Filtering </v>
      </c>
      <c r="G25" s="59" t="s">
        <v>14</v>
      </c>
      <c r="H25" s="64" t="s">
        <v>79</v>
      </c>
    </row>
    <row r="26" spans="1:8" x14ac:dyDescent="0.3">
      <c r="A26" s="33" t="s">
        <v>80</v>
      </c>
      <c r="B26" s="33"/>
      <c r="C26" s="6" t="s">
        <v>81</v>
      </c>
      <c r="D26" s="6" t="s">
        <v>71</v>
      </c>
      <c r="E26" s="40" t="s">
        <v>82</v>
      </c>
      <c r="F26" s="39" t="str">
        <f>VLOOKUP(E26,SystemTestList!$A$1:$G$88,2,0)</f>
        <v>Search Results Page - Facet Content</v>
      </c>
      <c r="G26" s="59" t="s">
        <v>14</v>
      </c>
      <c r="H26" s="64" t="s">
        <v>79</v>
      </c>
    </row>
    <row r="27" spans="1:8" x14ac:dyDescent="0.3">
      <c r="A27" s="33" t="s">
        <v>83</v>
      </c>
      <c r="B27" s="33"/>
      <c r="C27" s="6" t="s">
        <v>84</v>
      </c>
      <c r="D27" s="6" t="s">
        <v>12</v>
      </c>
      <c r="E27" s="40" t="s">
        <v>85</v>
      </c>
      <c r="F27" s="39" t="str">
        <f>VLOOKUP(E27,SystemTestList!$A$1:$G$88,2,0)</f>
        <v>Search Results Page - UI - Facets</v>
      </c>
      <c r="G27" s="59" t="s">
        <v>14</v>
      </c>
      <c r="H27" s="64" t="s">
        <v>79</v>
      </c>
    </row>
    <row r="28" spans="1:8" s="274" customFormat="1" x14ac:dyDescent="0.3">
      <c r="A28" s="269" t="s">
        <v>86</v>
      </c>
      <c r="B28" s="269"/>
      <c r="C28" s="266" t="s">
        <v>87</v>
      </c>
      <c r="D28" s="266" t="s">
        <v>12</v>
      </c>
      <c r="E28" s="270"/>
      <c r="F28" s="271"/>
      <c r="G28" s="272"/>
      <c r="H28" s="273"/>
    </row>
    <row r="29" spans="1:8" s="50" customFormat="1" x14ac:dyDescent="0.3">
      <c r="A29" s="99" t="s">
        <v>88</v>
      </c>
      <c r="B29" s="99"/>
      <c r="C29" s="17" t="s">
        <v>89</v>
      </c>
      <c r="D29" s="17" t="s">
        <v>12</v>
      </c>
      <c r="E29" s="100" t="s">
        <v>90</v>
      </c>
      <c r="F29" s="39" t="str">
        <f>VLOOKUP(E29,SystemTestList!$A$1:$G$88,2,0)</f>
        <v>Search Term Highlighting</v>
      </c>
      <c r="G29" s="59" t="s">
        <v>14</v>
      </c>
      <c r="H29" s="64" t="s">
        <v>65</v>
      </c>
    </row>
    <row r="30" spans="1:8" s="50" customFormat="1" x14ac:dyDescent="0.3">
      <c r="A30" s="99" t="s">
        <v>91</v>
      </c>
      <c r="B30" s="99"/>
      <c r="C30" s="17" t="s">
        <v>92</v>
      </c>
      <c r="D30" s="17" t="s">
        <v>12</v>
      </c>
      <c r="E30" s="100" t="s">
        <v>93</v>
      </c>
      <c r="F30" s="39" t="str">
        <f>VLOOKUP(E30,SystemTestList!$A$1:$G$88,2,0)</f>
        <v>Spelling Suggestion</v>
      </c>
      <c r="G30" s="59" t="s">
        <v>14</v>
      </c>
      <c r="H30" s="64" t="s">
        <v>65</v>
      </c>
    </row>
    <row r="31" spans="1:8" x14ac:dyDescent="0.3">
      <c r="A31" s="32" t="s">
        <v>94</v>
      </c>
      <c r="B31" s="32" t="s">
        <v>95</v>
      </c>
      <c r="C31" s="32"/>
      <c r="D31" s="32"/>
      <c r="E31" s="38"/>
      <c r="F31" s="38"/>
      <c r="G31" s="58"/>
      <c r="H31" s="65"/>
    </row>
    <row r="32" spans="1:8" s="27" customFormat="1" x14ac:dyDescent="0.3">
      <c r="A32" s="34" t="s">
        <v>96</v>
      </c>
      <c r="B32" s="34"/>
      <c r="C32" s="6" t="s">
        <v>97</v>
      </c>
      <c r="D32" s="6" t="s">
        <v>12</v>
      </c>
      <c r="E32" s="40" t="s">
        <v>98</v>
      </c>
      <c r="F32" s="39" t="str">
        <f>VLOOKUP(E32,SystemTestList!$A$1:$G$88,2,0)</f>
        <v>View Details Page - Labels and Appearance</v>
      </c>
      <c r="G32" s="59" t="s">
        <v>14</v>
      </c>
      <c r="H32" s="64" t="s">
        <v>73</v>
      </c>
    </row>
    <row r="33" spans="1:8" x14ac:dyDescent="0.3">
      <c r="A33" s="33" t="s">
        <v>99</v>
      </c>
      <c r="B33" s="6"/>
      <c r="C33" s="6" t="s">
        <v>100</v>
      </c>
      <c r="D33" s="6" t="s">
        <v>71</v>
      </c>
      <c r="E33" s="40" t="s">
        <v>101</v>
      </c>
      <c r="F33" s="39" t="str">
        <f>VLOOKUP(E33,SystemTestList!$A$1:$G$88,2,0)</f>
        <v>View Details Page - Content Acquired</v>
      </c>
      <c r="G33" s="59" t="s">
        <v>14</v>
      </c>
      <c r="H33" s="64" t="s">
        <v>73</v>
      </c>
    </row>
    <row r="34" spans="1:8" x14ac:dyDescent="0.3">
      <c r="A34" s="33" t="s">
        <v>102</v>
      </c>
      <c r="B34" s="33"/>
      <c r="C34" s="6" t="s">
        <v>103</v>
      </c>
      <c r="D34" s="6" t="s">
        <v>71</v>
      </c>
      <c r="E34" s="40" t="s">
        <v>104</v>
      </c>
      <c r="F34" s="39" t="str">
        <f>VLOOKUP(E34,SystemTestList!$A$1:$G$88,2,0)</f>
        <v>View Details Page - Content Collected</v>
      </c>
      <c r="G34" s="59" t="s">
        <v>14</v>
      </c>
      <c r="H34" s="64" t="s">
        <v>73</v>
      </c>
    </row>
    <row r="35" spans="1:8" x14ac:dyDescent="0.3">
      <c r="A35" s="33" t="s">
        <v>105</v>
      </c>
      <c r="B35" s="33"/>
      <c r="C35" s="6" t="s">
        <v>106</v>
      </c>
      <c r="D35" s="6" t="s">
        <v>71</v>
      </c>
      <c r="E35" s="40" t="s">
        <v>107</v>
      </c>
      <c r="F35" s="39" t="str">
        <f>VLOOKUP(E35,SystemTestList!$A$1:$G$88,2,0)</f>
        <v>View Details Page - Content Other</v>
      </c>
      <c r="G35" s="59" t="s">
        <v>14</v>
      </c>
      <c r="H35" s="64" t="s">
        <v>73</v>
      </c>
    </row>
    <row r="36" spans="1:8" x14ac:dyDescent="0.3">
      <c r="A36" s="33" t="s">
        <v>108</v>
      </c>
      <c r="B36" s="33"/>
      <c r="C36" s="6" t="s">
        <v>109</v>
      </c>
      <c r="D36" s="6" t="s">
        <v>26</v>
      </c>
      <c r="E36" s="40" t="s">
        <v>110</v>
      </c>
      <c r="F36" s="39" t="str">
        <f>VLOOKUP(E36,SystemTestList!$A$1:$G$88,2,0)</f>
        <v>View Details Page - Search from Tag</v>
      </c>
      <c r="G36" s="59" t="s">
        <v>14</v>
      </c>
      <c r="H36" s="64" t="s">
        <v>111</v>
      </c>
    </row>
    <row r="37" spans="1:8" x14ac:dyDescent="0.3">
      <c r="A37" s="33" t="s">
        <v>112</v>
      </c>
      <c r="B37" s="33"/>
      <c r="C37" s="6" t="s">
        <v>113</v>
      </c>
      <c r="D37" s="6" t="s">
        <v>12</v>
      </c>
      <c r="E37" s="40" t="s">
        <v>114</v>
      </c>
      <c r="F37" s="39" t="str">
        <f>VLOOKUP(E37,SystemTestList!$A$1:$G$88,2,0)</f>
        <v>View Details Page - Links</v>
      </c>
      <c r="G37" s="59" t="s">
        <v>14</v>
      </c>
      <c r="H37" s="64" t="s">
        <v>111</v>
      </c>
    </row>
    <row r="38" spans="1:8" x14ac:dyDescent="0.3">
      <c r="A38" s="33" t="s">
        <v>115</v>
      </c>
      <c r="B38" s="33"/>
      <c r="C38" s="6" t="s">
        <v>116</v>
      </c>
      <c r="D38" s="6" t="s">
        <v>12</v>
      </c>
      <c r="E38" s="40" t="s">
        <v>114</v>
      </c>
      <c r="F38" s="39" t="str">
        <f>VLOOKUP(E38,SystemTestList!$A$1:$G$88,2,0)</f>
        <v>View Details Page - Links</v>
      </c>
      <c r="G38" s="59" t="s">
        <v>14</v>
      </c>
      <c r="H38" s="64" t="s">
        <v>111</v>
      </c>
    </row>
    <row r="39" spans="1:8" x14ac:dyDescent="0.3">
      <c r="A39" s="33" t="s">
        <v>117</v>
      </c>
      <c r="B39" s="33"/>
      <c r="C39" s="6" t="s">
        <v>118</v>
      </c>
      <c r="D39" s="6" t="s">
        <v>12</v>
      </c>
      <c r="E39" s="40" t="s">
        <v>114</v>
      </c>
      <c r="F39" s="39" t="str">
        <f>VLOOKUP(E39,SystemTestList!$A$1:$G$88,2,0)</f>
        <v>View Details Page - Links</v>
      </c>
      <c r="G39" s="59" t="s">
        <v>14</v>
      </c>
      <c r="H39" s="64" t="s">
        <v>111</v>
      </c>
    </row>
    <row r="40" spans="1:8" x14ac:dyDescent="0.3">
      <c r="A40" s="33" t="s">
        <v>119</v>
      </c>
      <c r="B40" s="33"/>
      <c r="C40" s="6" t="s">
        <v>120</v>
      </c>
      <c r="D40" s="6" t="s">
        <v>12</v>
      </c>
      <c r="E40" s="40" t="s">
        <v>121</v>
      </c>
      <c r="F40" s="39" t="str">
        <f>VLOOKUP(E40,SystemTestList!$A$1:$G$88,2,0)</f>
        <v>View Details Page - General</v>
      </c>
      <c r="G40" s="59" t="s">
        <v>14</v>
      </c>
      <c r="H40" s="64" t="s">
        <v>111</v>
      </c>
    </row>
    <row r="41" spans="1:8" x14ac:dyDescent="0.3">
      <c r="A41" s="33" t="s">
        <v>122</v>
      </c>
      <c r="B41" s="33"/>
      <c r="C41" s="6" t="s">
        <v>123</v>
      </c>
      <c r="D41" s="6" t="s">
        <v>12</v>
      </c>
      <c r="E41" s="40" t="s">
        <v>121</v>
      </c>
      <c r="F41" s="39" t="str">
        <f>VLOOKUP(E41,SystemTestList!$A$1:$G$88,2,0)</f>
        <v>View Details Page - General</v>
      </c>
      <c r="G41" s="59" t="s">
        <v>14</v>
      </c>
      <c r="H41" s="64" t="s">
        <v>111</v>
      </c>
    </row>
    <row r="42" spans="1:8" x14ac:dyDescent="0.3">
      <c r="A42" s="33" t="s">
        <v>124</v>
      </c>
      <c r="B42" s="33"/>
      <c r="C42" s="6" t="s">
        <v>125</v>
      </c>
      <c r="D42" s="6" t="s">
        <v>12</v>
      </c>
      <c r="E42" s="40" t="s">
        <v>121</v>
      </c>
      <c r="F42" s="39" t="str">
        <f>VLOOKUP(E42,SystemTestList!$A$1:$G$88,2,0)</f>
        <v>View Details Page - General</v>
      </c>
      <c r="G42" s="59" t="s">
        <v>14</v>
      </c>
      <c r="H42" s="64" t="s">
        <v>111</v>
      </c>
    </row>
    <row r="43" spans="1:8" x14ac:dyDescent="0.3">
      <c r="A43" s="33" t="s">
        <v>126</v>
      </c>
      <c r="B43" s="33"/>
      <c r="C43" s="6" t="s">
        <v>127</v>
      </c>
      <c r="D43" s="6" t="s">
        <v>12</v>
      </c>
      <c r="E43" s="40" t="s">
        <v>98</v>
      </c>
      <c r="F43" s="39" t="str">
        <f>VLOOKUP(E43,SystemTestList!$A$1:$G$88,2,0)</f>
        <v>View Details Page - Labels and Appearance</v>
      </c>
      <c r="G43" s="59" t="s">
        <v>14</v>
      </c>
      <c r="H43" s="64" t="s">
        <v>111</v>
      </c>
    </row>
    <row r="44" spans="1:8" x14ac:dyDescent="0.3">
      <c r="A44" s="33" t="s">
        <v>128</v>
      </c>
      <c r="B44" s="33"/>
      <c r="C44" s="6" t="s">
        <v>129</v>
      </c>
      <c r="D44" s="6" t="s">
        <v>71</v>
      </c>
      <c r="E44" s="40" t="s">
        <v>130</v>
      </c>
      <c r="F44" s="39" t="str">
        <f>VLOOKUP(E44,SystemTestList!$A$1:$G$88,2,0)</f>
        <v xml:space="preserve">Integration (Unit) - SOLR Import, Content </v>
      </c>
      <c r="G44" s="59"/>
      <c r="H44" s="64"/>
    </row>
    <row r="45" spans="1:8" x14ac:dyDescent="0.3">
      <c r="A45" s="33" t="s">
        <v>131</v>
      </c>
      <c r="B45" s="33"/>
      <c r="C45" s="6" t="s">
        <v>132</v>
      </c>
      <c r="D45" s="6" t="s">
        <v>12</v>
      </c>
      <c r="E45" s="40" t="s">
        <v>121</v>
      </c>
      <c r="F45" s="39" t="str">
        <f>VLOOKUP(E45,SystemTestList!$A$1:$G$88,2,0)</f>
        <v>View Details Page - General</v>
      </c>
      <c r="G45" s="59" t="s">
        <v>14</v>
      </c>
      <c r="H45" s="64" t="s">
        <v>111</v>
      </c>
    </row>
    <row r="46" spans="1:8" x14ac:dyDescent="0.3">
      <c r="A46" s="33" t="s">
        <v>133</v>
      </c>
      <c r="B46" s="33"/>
      <c r="C46" s="6" t="s">
        <v>134</v>
      </c>
      <c r="D46" s="6" t="s">
        <v>12</v>
      </c>
      <c r="E46" s="40" t="s">
        <v>90</v>
      </c>
      <c r="F46" s="39" t="str">
        <f>VLOOKUP(E46,SystemTestList!$A$1:$G$88,2,0)</f>
        <v>Search Term Highlighting</v>
      </c>
      <c r="G46" s="59" t="s">
        <v>14</v>
      </c>
      <c r="H46" s="64" t="s">
        <v>111</v>
      </c>
    </row>
    <row r="47" spans="1:8" x14ac:dyDescent="0.3">
      <c r="A47" s="31" t="s">
        <v>135</v>
      </c>
      <c r="B47" s="31" t="s">
        <v>136</v>
      </c>
      <c r="C47" s="32"/>
      <c r="D47" s="32"/>
      <c r="E47" s="38"/>
      <c r="F47" s="38"/>
      <c r="G47" s="58"/>
      <c r="H47" s="65"/>
    </row>
    <row r="48" spans="1:8" x14ac:dyDescent="0.3">
      <c r="A48" s="33" t="s">
        <v>137</v>
      </c>
      <c r="B48" s="33"/>
      <c r="C48" s="6" t="s">
        <v>138</v>
      </c>
      <c r="D48" s="6" t="s">
        <v>71</v>
      </c>
      <c r="E48" s="40" t="s">
        <v>139</v>
      </c>
      <c r="F48" s="39" t="str">
        <f>VLOOKUP(E48,SystemTestList!$A$1:$G$88,2,0)</f>
        <v>Integration (Unit) - TB Taxonomy</v>
      </c>
      <c r="G48" s="59" t="s">
        <v>140</v>
      </c>
      <c r="H48" s="64" t="s">
        <v>141</v>
      </c>
    </row>
    <row r="49" spans="1:8" x14ac:dyDescent="0.3">
      <c r="A49" s="31" t="s">
        <v>142</v>
      </c>
      <c r="B49" s="31" t="s">
        <v>143</v>
      </c>
      <c r="C49" s="32"/>
      <c r="D49" s="32"/>
      <c r="E49" s="38"/>
      <c r="F49" s="38"/>
      <c r="G49" s="58"/>
      <c r="H49" s="65"/>
    </row>
    <row r="50" spans="1:8" x14ac:dyDescent="0.3">
      <c r="A50" s="33" t="s">
        <v>144</v>
      </c>
      <c r="B50" s="33"/>
      <c r="C50" s="6" t="s">
        <v>145</v>
      </c>
      <c r="D50" s="6" t="s">
        <v>146</v>
      </c>
      <c r="E50" s="39" t="s">
        <v>147</v>
      </c>
      <c r="F50" s="39" t="str">
        <f>VLOOKUP(E50,SystemTestList!$A$1:$G$88,2,0)</f>
        <v>Integration (Unit) - Import to Staging</v>
      </c>
      <c r="G50" s="59" t="s">
        <v>71</v>
      </c>
      <c r="H50" s="64" t="s">
        <v>148</v>
      </c>
    </row>
    <row r="51" spans="1:8" x14ac:dyDescent="0.3">
      <c r="A51" s="33" t="s">
        <v>149</v>
      </c>
      <c r="B51" s="33"/>
      <c r="C51" s="6" t="s">
        <v>150</v>
      </c>
      <c r="D51" s="6" t="s">
        <v>146</v>
      </c>
      <c r="E51" s="40" t="s">
        <v>151</v>
      </c>
      <c r="F51" s="39" t="str">
        <f>VLOOKUP(E51,SystemTestList!$A$1:$G$88,2,0)</f>
        <v>Integration (Unit) - Staged Transformation</v>
      </c>
      <c r="G51" s="59" t="s">
        <v>71</v>
      </c>
      <c r="H51" s="64" t="s">
        <v>148</v>
      </c>
    </row>
    <row r="52" spans="1:8" x14ac:dyDescent="0.3">
      <c r="A52" s="33" t="s">
        <v>152</v>
      </c>
      <c r="B52" s="33"/>
      <c r="C52" s="6" t="s">
        <v>153</v>
      </c>
      <c r="D52" s="6" t="s">
        <v>146</v>
      </c>
      <c r="E52" s="40" t="s">
        <v>154</v>
      </c>
      <c r="F52" s="39" t="str">
        <f>VLOOKUP(E52,SystemTestList!$A$1:$G$88,2,0)</f>
        <v>Integration (Unit)  - Staging to TB</v>
      </c>
      <c r="G52" s="59" t="s">
        <v>71</v>
      </c>
      <c r="H52" s="64" t="s">
        <v>148</v>
      </c>
    </row>
    <row r="53" spans="1:8" x14ac:dyDescent="0.3">
      <c r="A53" s="33" t="s">
        <v>155</v>
      </c>
      <c r="B53" s="33"/>
      <c r="C53" s="6" t="s">
        <v>156</v>
      </c>
      <c r="D53" s="6" t="s">
        <v>146</v>
      </c>
      <c r="E53" s="40" t="s">
        <v>157</v>
      </c>
      <c r="F53" s="39" t="str">
        <f>VLOOKUP(E53,SystemTestList!$A$1:$G$88,2,0)</f>
        <v>Integration (Unit) - TB Tagging Process</v>
      </c>
      <c r="G53" s="59" t="s">
        <v>140</v>
      </c>
      <c r="H53" s="64" t="s">
        <v>158</v>
      </c>
    </row>
    <row r="54" spans="1:8" x14ac:dyDescent="0.3">
      <c r="A54" s="33" t="s">
        <v>159</v>
      </c>
      <c r="B54" s="33"/>
      <c r="C54" s="6" t="s">
        <v>160</v>
      </c>
      <c r="D54" s="6" t="s">
        <v>146</v>
      </c>
      <c r="E54" s="40" t="s">
        <v>161</v>
      </c>
      <c r="F54" s="39" t="str">
        <f>VLOOKUP(E54,SystemTestList!$A$1:$G$88,2,0)</f>
        <v>Integration (Unit) - TB Tags to SOLR</v>
      </c>
      <c r="G54" s="59" t="s">
        <v>140</v>
      </c>
      <c r="H54" s="64" t="s">
        <v>162</v>
      </c>
    </row>
    <row r="55" spans="1:8" x14ac:dyDescent="0.3">
      <c r="A55" s="33" t="s">
        <v>163</v>
      </c>
      <c r="B55" s="33"/>
      <c r="C55" s="6" t="s">
        <v>164</v>
      </c>
      <c r="D55" s="6" t="s">
        <v>146</v>
      </c>
      <c r="E55" s="40" t="s">
        <v>161</v>
      </c>
      <c r="F55" s="39" t="str">
        <f>VLOOKUP(E55,SystemTestList!$A$1:$G$88,2,0)</f>
        <v>Integration (Unit) - TB Tags to SOLR</v>
      </c>
      <c r="G55" s="59" t="s">
        <v>71</v>
      </c>
      <c r="H55" s="64" t="s">
        <v>148</v>
      </c>
    </row>
    <row r="56" spans="1:8" x14ac:dyDescent="0.3">
      <c r="A56" s="85" t="s">
        <v>165</v>
      </c>
      <c r="B56" s="85"/>
      <c r="C56" s="86" t="s">
        <v>166</v>
      </c>
      <c r="D56" s="86" t="s">
        <v>146</v>
      </c>
      <c r="E56" s="87"/>
      <c r="F56" s="88"/>
      <c r="G56" s="89"/>
      <c r="H56" s="90"/>
    </row>
    <row r="57" spans="1:8" x14ac:dyDescent="0.3">
      <c r="A57" s="33" t="s">
        <v>167</v>
      </c>
      <c r="B57" s="33"/>
      <c r="C57" s="6" t="s">
        <v>168</v>
      </c>
      <c r="D57" s="6" t="s">
        <v>146</v>
      </c>
      <c r="E57" s="40" t="s">
        <v>130</v>
      </c>
      <c r="F57" s="39" t="str">
        <f>VLOOKUP(E57,SystemTestList!$A$1:$G$88,2,0)</f>
        <v xml:space="preserve">Integration (Unit) - SOLR Import, Content </v>
      </c>
      <c r="G57" s="59" t="s">
        <v>71</v>
      </c>
      <c r="H57" s="64" t="s">
        <v>148</v>
      </c>
    </row>
    <row r="58" spans="1:8" x14ac:dyDescent="0.3">
      <c r="A58" s="33" t="s">
        <v>169</v>
      </c>
      <c r="B58" s="33"/>
      <c r="C58" s="6" t="s">
        <v>170</v>
      </c>
      <c r="D58" s="6" t="s">
        <v>146</v>
      </c>
      <c r="E58" s="40" t="s">
        <v>171</v>
      </c>
      <c r="F58" s="39" t="str">
        <f>VLOOKUP(E58,SystemTestList!$A$1:$G$88,2,0)</f>
        <v>Integration  - SOLR Indexing</v>
      </c>
      <c r="G58" s="59" t="s">
        <v>172</v>
      </c>
      <c r="H58" s="67"/>
    </row>
    <row r="59" spans="1:8" x14ac:dyDescent="0.3">
      <c r="A59" s="31" t="s">
        <v>173</v>
      </c>
      <c r="B59" s="31" t="s">
        <v>174</v>
      </c>
      <c r="C59" s="32"/>
      <c r="D59" s="32"/>
      <c r="E59" s="38"/>
      <c r="F59" s="38"/>
      <c r="G59" s="58"/>
      <c r="H59" s="65"/>
    </row>
    <row r="60" spans="1:8" x14ac:dyDescent="0.3">
      <c r="A60" s="33" t="s">
        <v>175</v>
      </c>
      <c r="B60" s="33"/>
      <c r="C60" s="6" t="s">
        <v>176</v>
      </c>
      <c r="D60" s="6" t="s">
        <v>71</v>
      </c>
      <c r="E60" s="39" t="s">
        <v>177</v>
      </c>
      <c r="F60" s="39" t="str">
        <f>VLOOKUP(E60,SystemTestList!$A$1:$G$88,2,0)</f>
        <v>Quality Monitoring - Staging</v>
      </c>
      <c r="G60" s="59" t="s">
        <v>71</v>
      </c>
      <c r="H60" s="64" t="s">
        <v>178</v>
      </c>
    </row>
    <row r="61" spans="1:8" x14ac:dyDescent="0.3">
      <c r="A61" s="33" t="s">
        <v>179</v>
      </c>
      <c r="B61" s="33"/>
      <c r="C61" s="6" t="s">
        <v>180</v>
      </c>
      <c r="D61" s="6" t="s">
        <v>71</v>
      </c>
      <c r="E61" s="39" t="s">
        <v>177</v>
      </c>
      <c r="F61" s="39" t="str">
        <f>VLOOKUP(E61,SystemTestList!$A$1:$G$88,2,0)</f>
        <v>Quality Monitoring - Staging</v>
      </c>
      <c r="G61" s="59" t="s">
        <v>71</v>
      </c>
      <c r="H61" s="64" t="s">
        <v>178</v>
      </c>
    </row>
    <row r="62" spans="1:8" x14ac:dyDescent="0.3">
      <c r="A62" s="33" t="s">
        <v>181</v>
      </c>
      <c r="B62" s="33"/>
      <c r="C62" s="6" t="s">
        <v>182</v>
      </c>
      <c r="D62" s="6" t="s">
        <v>71</v>
      </c>
      <c r="E62" s="40" t="s">
        <v>183</v>
      </c>
      <c r="F62" s="39" t="str">
        <f>VLOOKUP(E62,SystemTestList!$A$1:$G$88,2,0)</f>
        <v>Quality Monitoring - TQ</v>
      </c>
      <c r="G62" s="59" t="s">
        <v>71</v>
      </c>
      <c r="H62" s="64" t="s">
        <v>178</v>
      </c>
    </row>
    <row r="63" spans="1:8" x14ac:dyDescent="0.3">
      <c r="A63" s="31" t="s">
        <v>184</v>
      </c>
      <c r="B63" s="31" t="s">
        <v>185</v>
      </c>
      <c r="C63" s="32"/>
      <c r="D63" s="32"/>
      <c r="E63" s="38"/>
      <c r="F63" s="38"/>
      <c r="G63" s="58"/>
      <c r="H63" s="65"/>
    </row>
    <row r="64" spans="1:8" x14ac:dyDescent="0.3">
      <c r="A64" s="33" t="s">
        <v>186</v>
      </c>
      <c r="B64" s="33"/>
      <c r="C64" s="34" t="s">
        <v>187</v>
      </c>
      <c r="D64" s="6" t="s">
        <v>146</v>
      </c>
      <c r="E64" s="40" t="s">
        <v>188</v>
      </c>
      <c r="F64" s="39" t="str">
        <f>VLOOKUP(E64,SystemTestList!$A$1:$G$88,2,0)</f>
        <v>Performance</v>
      </c>
      <c r="G64" s="59" t="s">
        <v>185</v>
      </c>
      <c r="H64" s="64" t="s">
        <v>189</v>
      </c>
    </row>
    <row r="65" spans="1:8" x14ac:dyDescent="0.3">
      <c r="A65" s="33" t="s">
        <v>190</v>
      </c>
      <c r="B65" s="33"/>
      <c r="C65" s="34" t="s">
        <v>191</v>
      </c>
      <c r="D65" s="6" t="s">
        <v>146</v>
      </c>
      <c r="E65" s="40" t="s">
        <v>188</v>
      </c>
      <c r="F65" s="39" t="str">
        <f>VLOOKUP(E65,SystemTestList!$A$1:$G$88,2,0)</f>
        <v>Performance</v>
      </c>
      <c r="G65" s="59" t="s">
        <v>185</v>
      </c>
      <c r="H65" s="64" t="s">
        <v>192</v>
      </c>
    </row>
    <row r="66" spans="1:8" x14ac:dyDescent="0.3">
      <c r="A66" s="33" t="s">
        <v>193</v>
      </c>
      <c r="B66" s="33"/>
      <c r="C66" s="34" t="s">
        <v>194</v>
      </c>
      <c r="D66" s="6" t="s">
        <v>146</v>
      </c>
      <c r="E66" s="40" t="s">
        <v>188</v>
      </c>
      <c r="F66" s="39" t="str">
        <f>VLOOKUP(E66,SystemTestList!$A$1:$G$88,2,0)</f>
        <v>Performance</v>
      </c>
      <c r="G66" s="59" t="s">
        <v>185</v>
      </c>
      <c r="H66" s="64" t="s">
        <v>195</v>
      </c>
    </row>
    <row r="67" spans="1:8" x14ac:dyDescent="0.3">
      <c r="A67" s="33" t="s">
        <v>196</v>
      </c>
      <c r="B67" s="33"/>
      <c r="C67" s="34" t="s">
        <v>197</v>
      </c>
      <c r="D67" s="6" t="s">
        <v>146</v>
      </c>
      <c r="E67" s="40" t="s">
        <v>188</v>
      </c>
      <c r="F67" s="39" t="str">
        <f>VLOOKUP(E67,SystemTestList!$A$1:$G$88,2,0)</f>
        <v>Performance</v>
      </c>
      <c r="G67" s="59" t="s">
        <v>185</v>
      </c>
      <c r="H67" s="64" t="s">
        <v>198</v>
      </c>
    </row>
    <row r="68" spans="1:8" ht="15" customHeight="1" x14ac:dyDescent="0.3">
      <c r="A68" s="33" t="s">
        <v>199</v>
      </c>
      <c r="B68" s="33"/>
      <c r="C68" s="34" t="s">
        <v>200</v>
      </c>
      <c r="D68" s="6" t="s">
        <v>146</v>
      </c>
      <c r="E68" s="40" t="s">
        <v>188</v>
      </c>
      <c r="F68" s="39" t="str">
        <f>VLOOKUP(E68,SystemTestList!$A$1:$G$88,2,0)</f>
        <v>Performance</v>
      </c>
      <c r="G68" s="59" t="s">
        <v>185</v>
      </c>
      <c r="H68" s="64" t="s">
        <v>201</v>
      </c>
    </row>
    <row r="69" spans="1:8" x14ac:dyDescent="0.3">
      <c r="A69" s="31" t="s">
        <v>202</v>
      </c>
      <c r="B69" s="31" t="s">
        <v>203</v>
      </c>
      <c r="C69" s="32"/>
      <c r="D69" s="32"/>
      <c r="E69" s="38"/>
      <c r="F69" s="38"/>
      <c r="G69" s="58"/>
      <c r="H69" s="65"/>
    </row>
    <row r="70" spans="1:8" x14ac:dyDescent="0.3">
      <c r="A70" s="85" t="s">
        <v>204</v>
      </c>
      <c r="B70" s="85"/>
      <c r="C70" s="86" t="s">
        <v>205</v>
      </c>
      <c r="D70" s="86" t="s">
        <v>146</v>
      </c>
      <c r="E70" s="87"/>
      <c r="F70" s="87" t="e">
        <f>VLOOKUP(E70,SystemTestList!$A$1:$G$88,2,0)</f>
        <v>#N/A</v>
      </c>
      <c r="G70" s="213"/>
      <c r="H70" s="214"/>
    </row>
    <row r="71" spans="1:8" x14ac:dyDescent="0.3">
      <c r="A71" s="104" t="s">
        <v>206</v>
      </c>
      <c r="B71" s="33"/>
      <c r="C71" s="6" t="s">
        <v>207</v>
      </c>
      <c r="D71" s="6" t="s">
        <v>146</v>
      </c>
      <c r="E71" s="40" t="s">
        <v>208</v>
      </c>
      <c r="F71" s="40" t="str">
        <f>VLOOKUP(E71,SystemTestList!$A$1:$G$88,2,0)</f>
        <v>User Analytics</v>
      </c>
      <c r="G71" s="103" t="s">
        <v>146</v>
      </c>
      <c r="H71" s="105" t="s">
        <v>207</v>
      </c>
    </row>
    <row r="72" spans="1:8" x14ac:dyDescent="0.3">
      <c r="A72" s="104" t="s">
        <v>209</v>
      </c>
      <c r="B72" s="33"/>
      <c r="C72" s="6" t="s">
        <v>210</v>
      </c>
      <c r="D72" s="6" t="s">
        <v>146</v>
      </c>
      <c r="E72" s="40" t="s">
        <v>211</v>
      </c>
      <c r="F72" s="40" t="str">
        <f>VLOOKUP(E72,SystemTestList!$A$1:$G$88,2,0)</f>
        <v>Error Handling</v>
      </c>
      <c r="G72" s="103" t="s">
        <v>146</v>
      </c>
      <c r="H72" s="105" t="s">
        <v>210</v>
      </c>
    </row>
  </sheetData>
  <autoFilter ref="A1:I74">
    <sortState ref="A2:I70">
      <sortCondition ref="A1:A70"/>
    </sortState>
  </autoFilter>
  <sortState ref="A2:J90">
    <sortCondition ref="E2:E90"/>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83" zoomScaleNormal="83" workbookViewId="0">
      <selection activeCell="G37" sqref="G37"/>
    </sheetView>
  </sheetViews>
  <sheetFormatPr defaultRowHeight="14.4" x14ac:dyDescent="0.3"/>
  <cols>
    <col min="1" max="1" width="13.33203125" style="2" customWidth="1"/>
    <col min="2" max="2" width="49.33203125" customWidth="1"/>
    <col min="3" max="3" width="41.88671875" style="3" customWidth="1"/>
    <col min="4" max="4" width="20.6640625" customWidth="1"/>
    <col min="5" max="9" width="20.33203125" customWidth="1"/>
    <col min="10" max="10" width="21.33203125" customWidth="1"/>
  </cols>
  <sheetData>
    <row r="1" spans="1:10" ht="15.6" x14ac:dyDescent="0.3">
      <c r="A1" s="19" t="str">
        <f ca="1">MID(CELL("filename",A1),FIND("]",CELL("filename",A1))+1,255)</f>
        <v>T04</v>
      </c>
      <c r="B1" s="400" t="s">
        <v>395</v>
      </c>
      <c r="C1" s="401"/>
      <c r="D1" s="402" t="s">
        <v>396</v>
      </c>
      <c r="E1" s="402"/>
      <c r="F1" s="402"/>
      <c r="G1" s="402"/>
      <c r="H1" s="402"/>
      <c r="I1" s="402"/>
      <c r="J1" s="402"/>
    </row>
    <row r="2" spans="1:10" ht="15.6" x14ac:dyDescent="0.3">
      <c r="A2" s="5" t="s">
        <v>397</v>
      </c>
      <c r="B2" s="403" t="str">
        <f ca="1">VLOOKUP(A1,SystemTestList!$A$1:$G$94,1,0)</f>
        <v>T04</v>
      </c>
      <c r="C2" s="404"/>
      <c r="D2" s="13" t="s">
        <v>398</v>
      </c>
      <c r="E2" s="13" t="s">
        <v>399</v>
      </c>
      <c r="F2" s="13" t="s">
        <v>400</v>
      </c>
      <c r="G2" s="13" t="s">
        <v>401</v>
      </c>
      <c r="H2" s="13" t="s">
        <v>402</v>
      </c>
      <c r="I2" s="13" t="s">
        <v>408</v>
      </c>
      <c r="J2" s="13" t="s">
        <v>430</v>
      </c>
    </row>
    <row r="3" spans="1:10" s="1" customFormat="1" x14ac:dyDescent="0.3">
      <c r="A3" s="5" t="s">
        <v>403</v>
      </c>
      <c r="B3" s="405" t="str">
        <f ca="1">VLOOKUP(A1,SystemTestList!$A$1:$G$94,2,0)</f>
        <v>Advanced Search - UI</v>
      </c>
      <c r="C3" s="406"/>
      <c r="D3" s="160" t="s">
        <v>578</v>
      </c>
      <c r="E3" s="160" t="s">
        <v>579</v>
      </c>
      <c r="F3" s="160" t="s">
        <v>580</v>
      </c>
      <c r="G3" s="160" t="s">
        <v>581</v>
      </c>
      <c r="H3" s="160" t="s">
        <v>582</v>
      </c>
      <c r="I3" s="160" t="s">
        <v>583</v>
      </c>
      <c r="J3" s="160" t="s">
        <v>584</v>
      </c>
    </row>
    <row r="4" spans="1:10" s="1" customFormat="1" ht="27" customHeight="1" x14ac:dyDescent="0.3">
      <c r="A4" s="5" t="s">
        <v>314</v>
      </c>
      <c r="B4" s="405" t="str">
        <f ca="1">VLOOKUP(A1,SystemTestList!$A$1:$G$94,3,0)</f>
        <v>User Interface</v>
      </c>
      <c r="C4" s="406"/>
      <c r="D4" s="327" t="s">
        <v>585</v>
      </c>
      <c r="E4" s="327" t="s">
        <v>585</v>
      </c>
      <c r="F4" s="327" t="s">
        <v>585</v>
      </c>
      <c r="G4" s="327" t="s">
        <v>585</v>
      </c>
      <c r="H4" s="327" t="s">
        <v>585</v>
      </c>
      <c r="I4" s="327" t="s">
        <v>585</v>
      </c>
      <c r="J4" s="327" t="s">
        <v>585</v>
      </c>
    </row>
    <row r="5" spans="1:10" ht="28.95" customHeight="1" x14ac:dyDescent="0.3">
      <c r="A5" s="5" t="s">
        <v>315</v>
      </c>
      <c r="B5" s="394" t="str">
        <f ca="1">VLOOKUP(A1,SystemTestList!$A$1:$G$94,4,0)</f>
        <v xml:space="preserve">Advanced Search UI </v>
      </c>
      <c r="C5" s="395"/>
      <c r="D5" s="429" t="s">
        <v>586</v>
      </c>
      <c r="E5" s="429" t="s">
        <v>586</v>
      </c>
      <c r="F5" s="429" t="s">
        <v>586</v>
      </c>
      <c r="G5" s="429" t="s">
        <v>586</v>
      </c>
      <c r="H5" s="429" t="s">
        <v>586</v>
      </c>
      <c r="I5" s="429" t="s">
        <v>586</v>
      </c>
      <c r="J5" s="429" t="s">
        <v>586</v>
      </c>
    </row>
    <row r="6" spans="1:10" ht="62.4" customHeight="1" x14ac:dyDescent="0.3">
      <c r="A6" s="5" t="s">
        <v>316</v>
      </c>
      <c r="B6" s="394" t="str">
        <f ca="1">VLOOKUP(A1,SystemTestList!$A$1:$G$94,5,0)</f>
        <v xml:space="preserve">Execute the advanced search functionality to measure the efficacy of the user interface.  Note that another test is provided for search behavior.  </v>
      </c>
      <c r="C6" s="395"/>
      <c r="D6" s="430"/>
      <c r="E6" s="430"/>
      <c r="F6" s="430"/>
      <c r="G6" s="430"/>
      <c r="H6" s="430"/>
      <c r="I6" s="430"/>
      <c r="J6" s="430"/>
    </row>
    <row r="7" spans="1:10" ht="17.399999999999999" customHeight="1" x14ac:dyDescent="0.3">
      <c r="A7" s="5" t="s">
        <v>404</v>
      </c>
      <c r="B7" s="396"/>
      <c r="C7" s="397"/>
      <c r="D7" s="430"/>
      <c r="E7" s="430"/>
      <c r="F7" s="430"/>
      <c r="G7" s="430"/>
      <c r="H7" s="430"/>
      <c r="I7" s="430"/>
      <c r="J7" s="430"/>
    </row>
    <row r="8" spans="1:10" ht="40.950000000000003" customHeight="1" x14ac:dyDescent="0.3">
      <c r="A8" s="5" t="s">
        <v>405</v>
      </c>
      <c r="B8" s="418" t="s">
        <v>587</v>
      </c>
      <c r="C8" s="419"/>
      <c r="D8" s="431"/>
      <c r="E8" s="431"/>
      <c r="F8" s="431"/>
      <c r="G8" s="431"/>
      <c r="H8" s="431"/>
      <c r="I8" s="431"/>
      <c r="J8" s="431"/>
    </row>
    <row r="9" spans="1:10" x14ac:dyDescent="0.3">
      <c r="A9" s="10" t="s">
        <v>212</v>
      </c>
      <c r="B9" s="137" t="s">
        <v>406</v>
      </c>
      <c r="C9" s="4" t="s">
        <v>407</v>
      </c>
      <c r="D9" s="86"/>
      <c r="E9" s="86"/>
      <c r="F9" s="86"/>
      <c r="G9" s="86"/>
      <c r="H9" s="238"/>
      <c r="I9" s="238"/>
      <c r="J9" s="86"/>
    </row>
    <row r="10" spans="1:10" ht="28.8" x14ac:dyDescent="0.3">
      <c r="A10" s="385">
        <v>1</v>
      </c>
      <c r="B10" s="381" t="s">
        <v>588</v>
      </c>
      <c r="C10" s="55"/>
      <c r="D10" s="6"/>
      <c r="E10" s="86"/>
      <c r="F10" s="86"/>
      <c r="G10" s="86"/>
      <c r="H10" s="86"/>
      <c r="I10" s="86"/>
      <c r="J10" s="86"/>
    </row>
    <row r="11" spans="1:10" ht="43.2" x14ac:dyDescent="0.3">
      <c r="A11" s="385">
        <v>2</v>
      </c>
      <c r="B11" s="381" t="s">
        <v>589</v>
      </c>
      <c r="C11" s="134" t="s">
        <v>590</v>
      </c>
      <c r="D11" s="6"/>
      <c r="E11" s="86"/>
      <c r="F11" s="86"/>
      <c r="G11" s="86"/>
      <c r="H11" s="86"/>
      <c r="I11" s="86"/>
      <c r="J11" s="86"/>
    </row>
    <row r="12" spans="1:10" x14ac:dyDescent="0.3">
      <c r="A12" s="385">
        <v>3</v>
      </c>
      <c r="B12" s="381" t="s">
        <v>591</v>
      </c>
      <c r="C12" s="134"/>
      <c r="D12" s="6" t="s">
        <v>592</v>
      </c>
      <c r="E12" s="86"/>
      <c r="F12" s="86"/>
      <c r="G12" s="86"/>
      <c r="H12" s="86"/>
      <c r="I12" s="86"/>
      <c r="J12" s="86"/>
    </row>
    <row r="13" spans="1:10" x14ac:dyDescent="0.3">
      <c r="A13" s="385">
        <v>4</v>
      </c>
      <c r="B13" s="381" t="s">
        <v>593</v>
      </c>
      <c r="C13" s="55"/>
      <c r="D13" s="6" t="s">
        <v>428</v>
      </c>
      <c r="E13" s="86"/>
      <c r="F13" s="86"/>
      <c r="G13" s="86"/>
      <c r="H13" s="86"/>
      <c r="I13" s="86"/>
      <c r="J13" s="86"/>
    </row>
    <row r="14" spans="1:10" x14ac:dyDescent="0.3">
      <c r="A14" s="385">
        <v>5</v>
      </c>
      <c r="B14" s="381" t="s">
        <v>594</v>
      </c>
      <c r="C14" s="134" t="s">
        <v>595</v>
      </c>
      <c r="D14" s="7"/>
      <c r="E14" s="86"/>
      <c r="F14" s="86"/>
      <c r="G14" s="86"/>
      <c r="H14" s="86"/>
      <c r="I14" s="86"/>
      <c r="J14" s="86"/>
    </row>
    <row r="15" spans="1:10" x14ac:dyDescent="0.3">
      <c r="A15" s="385">
        <v>6</v>
      </c>
      <c r="B15" s="381" t="s">
        <v>596</v>
      </c>
      <c r="C15" s="134"/>
      <c r="D15" s="7" t="s">
        <v>597</v>
      </c>
      <c r="E15" s="86"/>
      <c r="F15" s="86"/>
      <c r="G15" s="86"/>
      <c r="H15" s="86"/>
      <c r="I15" s="86"/>
      <c r="J15" s="86"/>
    </row>
    <row r="16" spans="1:10" x14ac:dyDescent="0.3">
      <c r="A16" s="385">
        <v>7</v>
      </c>
      <c r="B16" s="381" t="s">
        <v>598</v>
      </c>
      <c r="C16" s="134"/>
      <c r="D16" s="7" t="s">
        <v>597</v>
      </c>
      <c r="E16" s="86"/>
      <c r="F16" s="86"/>
      <c r="G16" s="86"/>
      <c r="H16" s="86"/>
      <c r="I16" s="86"/>
      <c r="J16" s="86"/>
    </row>
    <row r="17" spans="1:10" ht="28.8" x14ac:dyDescent="0.3">
      <c r="A17" s="385">
        <v>8</v>
      </c>
      <c r="B17" s="381" t="s">
        <v>599</v>
      </c>
      <c r="C17" s="55"/>
      <c r="D17" s="34"/>
      <c r="E17" s="86"/>
      <c r="F17" s="86"/>
      <c r="G17" s="86"/>
      <c r="H17" s="86"/>
      <c r="I17" s="86"/>
      <c r="J17" s="86"/>
    </row>
    <row r="18" spans="1:10" s="3" customFormat="1" x14ac:dyDescent="0.3">
      <c r="A18" s="385">
        <v>10</v>
      </c>
      <c r="B18" s="381" t="s">
        <v>591</v>
      </c>
      <c r="C18" s="55"/>
      <c r="D18" s="86"/>
      <c r="E18" s="6" t="s">
        <v>592</v>
      </c>
      <c r="F18" s="6" t="s">
        <v>600</v>
      </c>
      <c r="G18" s="6" t="s">
        <v>601</v>
      </c>
      <c r="H18" s="86"/>
      <c r="I18" s="86"/>
      <c r="J18" s="86"/>
    </row>
    <row r="19" spans="1:10" s="3" customFormat="1" x14ac:dyDescent="0.3">
      <c r="A19" s="385">
        <v>11</v>
      </c>
      <c r="B19" s="381" t="s">
        <v>593</v>
      </c>
      <c r="C19" s="55"/>
      <c r="D19" s="86"/>
      <c r="E19" s="6" t="s">
        <v>602</v>
      </c>
      <c r="F19" s="6" t="s">
        <v>603</v>
      </c>
      <c r="G19" s="6" t="s">
        <v>604</v>
      </c>
      <c r="H19" s="86"/>
      <c r="I19" s="86"/>
      <c r="J19" s="86"/>
    </row>
    <row r="20" spans="1:10" ht="28.8" x14ac:dyDescent="0.3">
      <c r="A20" s="385">
        <v>12</v>
      </c>
      <c r="B20" s="381" t="s">
        <v>605</v>
      </c>
      <c r="C20" s="55"/>
      <c r="D20" s="86"/>
      <c r="E20" s="6"/>
      <c r="F20" s="6"/>
      <c r="G20" s="6"/>
      <c r="H20" s="86"/>
      <c r="I20" s="86"/>
      <c r="J20" s="86"/>
    </row>
    <row r="21" spans="1:10" x14ac:dyDescent="0.3">
      <c r="A21" s="385">
        <v>13</v>
      </c>
      <c r="B21" s="381" t="s">
        <v>606</v>
      </c>
      <c r="C21" s="55" t="s">
        <v>607</v>
      </c>
      <c r="D21" s="86"/>
      <c r="E21" s="6"/>
      <c r="F21" s="6"/>
      <c r="G21" s="6"/>
      <c r="H21" s="86"/>
      <c r="I21" s="86"/>
      <c r="J21" s="86"/>
    </row>
    <row r="22" spans="1:10" x14ac:dyDescent="0.3">
      <c r="A22" s="385">
        <v>14</v>
      </c>
      <c r="B22" s="381" t="s">
        <v>608</v>
      </c>
      <c r="C22" s="55"/>
      <c r="D22" s="86"/>
      <c r="E22" s="6" t="s">
        <v>609</v>
      </c>
      <c r="F22" s="6" t="s">
        <v>610</v>
      </c>
      <c r="G22" s="6" t="s">
        <v>610</v>
      </c>
      <c r="H22" s="86"/>
      <c r="I22" s="86"/>
      <c r="J22" s="86"/>
    </row>
    <row r="23" spans="1:10" ht="28.8" x14ac:dyDescent="0.3">
      <c r="A23" s="385">
        <v>15</v>
      </c>
      <c r="B23" s="381" t="s">
        <v>611</v>
      </c>
      <c r="C23" s="55" t="s">
        <v>612</v>
      </c>
      <c r="D23" s="86"/>
      <c r="E23" s="6"/>
      <c r="F23" s="6"/>
      <c r="G23" s="6"/>
      <c r="H23" s="86"/>
      <c r="I23" s="86"/>
      <c r="J23" s="86"/>
    </row>
    <row r="24" spans="1:10" x14ac:dyDescent="0.3">
      <c r="A24" s="385">
        <v>16</v>
      </c>
      <c r="B24" s="381" t="s">
        <v>613</v>
      </c>
      <c r="C24" s="55"/>
      <c r="D24" s="86"/>
      <c r="E24" s="6" t="s">
        <v>614</v>
      </c>
      <c r="F24" s="34" t="s">
        <v>615</v>
      </c>
      <c r="G24" s="34" t="s">
        <v>616</v>
      </c>
      <c r="H24" s="86"/>
      <c r="I24" s="86"/>
      <c r="J24" s="86"/>
    </row>
    <row r="25" spans="1:10" x14ac:dyDescent="0.3">
      <c r="A25" s="385">
        <v>17</v>
      </c>
      <c r="B25" s="381" t="s">
        <v>593</v>
      </c>
      <c r="C25" s="55"/>
      <c r="D25" s="86"/>
      <c r="E25" s="6" t="s">
        <v>617</v>
      </c>
      <c r="F25" s="34" t="s">
        <v>618</v>
      </c>
      <c r="G25" s="34" t="s">
        <v>428</v>
      </c>
      <c r="H25" s="86"/>
      <c r="I25" s="86"/>
      <c r="J25" s="86"/>
    </row>
    <row r="26" spans="1:10" ht="28.8" x14ac:dyDescent="0.3">
      <c r="A26" s="385">
        <v>18</v>
      </c>
      <c r="B26" s="381" t="s">
        <v>605</v>
      </c>
      <c r="C26" s="55" t="s">
        <v>607</v>
      </c>
      <c r="D26" s="86"/>
      <c r="E26" s="6"/>
      <c r="F26" s="34"/>
      <c r="G26" s="34"/>
      <c r="H26" s="86"/>
      <c r="I26" s="86"/>
      <c r="J26" s="86"/>
    </row>
    <row r="27" spans="1:10" x14ac:dyDescent="0.3">
      <c r="A27" s="385">
        <v>19</v>
      </c>
      <c r="B27" s="381" t="s">
        <v>619</v>
      </c>
      <c r="C27" s="55"/>
      <c r="D27" s="86"/>
      <c r="E27" s="6" t="s">
        <v>620</v>
      </c>
      <c r="F27" s="34" t="s">
        <v>621</v>
      </c>
      <c r="G27" s="34" t="s">
        <v>610</v>
      </c>
      <c r="H27" s="86"/>
      <c r="I27" s="86"/>
      <c r="J27" s="86"/>
    </row>
    <row r="28" spans="1:10" ht="28.8" x14ac:dyDescent="0.3">
      <c r="A28" s="385">
        <v>20</v>
      </c>
      <c r="B28" s="381" t="s">
        <v>611</v>
      </c>
      <c r="C28" s="55" t="s">
        <v>612</v>
      </c>
      <c r="D28" s="86"/>
      <c r="E28" s="6"/>
      <c r="F28" s="34"/>
      <c r="G28" s="34"/>
      <c r="H28" s="86"/>
      <c r="I28" s="86"/>
      <c r="J28" s="86"/>
    </row>
    <row r="29" spans="1:10" x14ac:dyDescent="0.3">
      <c r="A29" s="385">
        <v>21</v>
      </c>
      <c r="B29" s="381" t="s">
        <v>591</v>
      </c>
      <c r="C29" s="55"/>
      <c r="D29" s="86"/>
      <c r="E29" s="6" t="s">
        <v>616</v>
      </c>
      <c r="F29" s="34" t="s">
        <v>622</v>
      </c>
      <c r="G29" s="34" t="s">
        <v>592</v>
      </c>
      <c r="H29" s="86"/>
      <c r="I29" s="86"/>
      <c r="J29" s="86"/>
    </row>
    <row r="30" spans="1:10" x14ac:dyDescent="0.3">
      <c r="A30" s="385">
        <v>22</v>
      </c>
      <c r="B30" s="381" t="s">
        <v>593</v>
      </c>
      <c r="C30" s="55"/>
      <c r="D30" s="86"/>
      <c r="E30" s="6" t="s">
        <v>623</v>
      </c>
      <c r="F30" s="34" t="s">
        <v>470</v>
      </c>
      <c r="G30" s="34" t="s">
        <v>624</v>
      </c>
      <c r="H30" s="86"/>
      <c r="I30" s="86"/>
      <c r="J30" s="86"/>
    </row>
    <row r="31" spans="1:10" ht="46.2" customHeight="1" x14ac:dyDescent="0.3">
      <c r="A31" s="385">
        <v>23</v>
      </c>
      <c r="B31" s="118" t="s">
        <v>594</v>
      </c>
      <c r="C31" s="278" t="s">
        <v>625</v>
      </c>
      <c r="D31" s="86"/>
      <c r="E31" s="9"/>
      <c r="F31" s="277"/>
      <c r="G31" s="277"/>
      <c r="H31" s="305"/>
      <c r="I31" s="86"/>
      <c r="J31" s="86"/>
    </row>
    <row r="32" spans="1:10" ht="84.6" customHeight="1" x14ac:dyDescent="0.3">
      <c r="A32" s="385">
        <v>24</v>
      </c>
      <c r="B32" s="381" t="s">
        <v>596</v>
      </c>
      <c r="C32" s="381" t="s">
        <v>626</v>
      </c>
      <c r="D32" s="86"/>
      <c r="E32" s="9" t="s">
        <v>627</v>
      </c>
      <c r="F32" s="277" t="s">
        <v>628</v>
      </c>
      <c r="G32" s="277" t="s">
        <v>629</v>
      </c>
      <c r="H32" s="305"/>
      <c r="I32" s="86"/>
      <c r="J32" s="86"/>
    </row>
    <row r="33" spans="1:10" ht="75.599999999999994" customHeight="1" x14ac:dyDescent="0.3">
      <c r="A33" s="385">
        <v>25</v>
      </c>
      <c r="B33" s="381" t="s">
        <v>598</v>
      </c>
      <c r="C33" s="381" t="s">
        <v>626</v>
      </c>
      <c r="D33" s="86"/>
      <c r="E33" s="9" t="s">
        <v>627</v>
      </c>
      <c r="F33" s="277" t="s">
        <v>628</v>
      </c>
      <c r="G33" s="277" t="s">
        <v>629</v>
      </c>
      <c r="H33" s="305"/>
      <c r="I33" s="86"/>
      <c r="J33" s="86"/>
    </row>
    <row r="34" spans="1:10" s="27" customFormat="1" ht="35.4" customHeight="1" x14ac:dyDescent="0.3">
      <c r="A34" s="110">
        <v>26</v>
      </c>
      <c r="B34" s="381" t="s">
        <v>630</v>
      </c>
      <c r="C34" s="118" t="s">
        <v>631</v>
      </c>
      <c r="D34" s="86"/>
      <c r="E34" s="277"/>
      <c r="F34" s="277"/>
      <c r="G34" s="34"/>
      <c r="H34" s="86"/>
      <c r="I34" s="86"/>
      <c r="J34" s="86"/>
    </row>
    <row r="35" spans="1:10" s="27" customFormat="1" ht="63" customHeight="1" x14ac:dyDescent="0.3">
      <c r="A35" s="110"/>
      <c r="B35" s="381" t="s">
        <v>632</v>
      </c>
      <c r="C35" s="118" t="s">
        <v>633</v>
      </c>
      <c r="D35" s="86"/>
      <c r="E35" s="86"/>
      <c r="F35" s="86"/>
      <c r="G35" s="86"/>
      <c r="H35" s="118" t="s">
        <v>634</v>
      </c>
      <c r="I35" s="86"/>
      <c r="J35" s="86"/>
    </row>
    <row r="36" spans="1:10" s="27" customFormat="1" ht="45" customHeight="1" x14ac:dyDescent="0.3">
      <c r="A36" s="110">
        <v>27</v>
      </c>
      <c r="B36" s="381" t="s">
        <v>635</v>
      </c>
      <c r="C36" s="118" t="s">
        <v>636</v>
      </c>
      <c r="D36" s="86"/>
      <c r="E36" s="86"/>
      <c r="F36" s="86"/>
      <c r="G36" s="275"/>
      <c r="H36" s="277"/>
      <c r="I36" s="86"/>
      <c r="J36" s="86"/>
    </row>
    <row r="37" spans="1:10" ht="72" x14ac:dyDescent="0.3">
      <c r="A37" s="385">
        <v>28</v>
      </c>
      <c r="B37" s="381" t="s">
        <v>637</v>
      </c>
      <c r="C37" s="8"/>
      <c r="D37" s="86"/>
      <c r="E37" s="86"/>
      <c r="F37" s="86"/>
      <c r="G37" s="86"/>
      <c r="H37" s="86"/>
      <c r="I37" s="381" t="s">
        <v>638</v>
      </c>
      <c r="J37" s="86"/>
    </row>
    <row r="38" spans="1:10" ht="43.2" x14ac:dyDescent="0.3">
      <c r="A38" s="11">
        <v>29</v>
      </c>
      <c r="B38" s="7" t="s">
        <v>639</v>
      </c>
      <c r="C38" s="8"/>
      <c r="D38" s="86"/>
      <c r="E38" s="86"/>
      <c r="F38" s="86"/>
      <c r="G38" s="86"/>
      <c r="H38" s="86"/>
      <c r="I38" s="86"/>
      <c r="J38" s="381" t="s">
        <v>640</v>
      </c>
    </row>
  </sheetData>
  <mergeCells count="16">
    <mergeCell ref="J5:J8"/>
    <mergeCell ref="B1:C1"/>
    <mergeCell ref="D1:J1"/>
    <mergeCell ref="B2:C2"/>
    <mergeCell ref="B3:C3"/>
    <mergeCell ref="B4:C4"/>
    <mergeCell ref="D5:D8"/>
    <mergeCell ref="E5:E8"/>
    <mergeCell ref="I5:I8"/>
    <mergeCell ref="B6:C6"/>
    <mergeCell ref="B7:C7"/>
    <mergeCell ref="B8:C8"/>
    <mergeCell ref="B5:C5"/>
    <mergeCell ref="F5:F8"/>
    <mergeCell ref="G5:G8"/>
    <mergeCell ref="H5:H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
  <sheetViews>
    <sheetView zoomScale="75" zoomScaleNormal="75" workbookViewId="0">
      <selection sqref="A1:XFD1048576"/>
    </sheetView>
  </sheetViews>
  <sheetFormatPr defaultRowHeight="14.4" x14ac:dyDescent="0.3"/>
  <cols>
    <col min="1" max="1" width="17.6640625" style="2" customWidth="1"/>
    <col min="2" max="2" width="49.33203125" customWidth="1"/>
    <col min="3" max="3" width="41.88671875" style="3" customWidth="1"/>
    <col min="4" max="8" width="12.6640625" customWidth="1"/>
    <col min="9" max="10" width="11.33203125" customWidth="1"/>
    <col min="11" max="12" width="13.44140625" style="15" customWidth="1"/>
    <col min="13" max="13" width="11.33203125" customWidth="1"/>
    <col min="14" max="16" width="15.33203125" customWidth="1"/>
    <col min="17" max="18" width="12.88671875" customWidth="1"/>
    <col min="19" max="20" width="13.6640625" customWidth="1"/>
    <col min="21" max="25" width="18.109375" customWidth="1"/>
    <col min="26" max="26" width="12.88671875" customWidth="1"/>
    <col min="27" max="27" width="14.33203125" customWidth="1"/>
  </cols>
  <sheetData>
    <row r="1" spans="1:28" ht="15.6" x14ac:dyDescent="0.3">
      <c r="A1" s="19" t="str">
        <f ca="1">MID(CELL("filename",A1),FIND("]",CELL("filename",A1))+1,255)</f>
        <v>T05</v>
      </c>
      <c r="B1" s="400" t="s">
        <v>395</v>
      </c>
      <c r="C1" s="401"/>
      <c r="D1" s="432" t="s">
        <v>396</v>
      </c>
      <c r="E1" s="433"/>
      <c r="F1" s="433"/>
      <c r="G1" s="433"/>
      <c r="H1" s="433"/>
      <c r="I1" s="433"/>
      <c r="J1" s="433"/>
      <c r="K1" s="433"/>
      <c r="L1" s="433"/>
      <c r="M1" s="433"/>
      <c r="N1" s="433"/>
      <c r="O1" s="433"/>
      <c r="P1" s="433"/>
      <c r="Q1" s="433"/>
      <c r="R1" s="433"/>
      <c r="S1" s="433"/>
      <c r="T1" s="433"/>
      <c r="U1" s="433"/>
      <c r="V1" s="433"/>
      <c r="W1" s="433"/>
      <c r="X1" s="433"/>
      <c r="Y1" s="433"/>
      <c r="Z1" s="433"/>
      <c r="AA1" s="433"/>
      <c r="AB1" s="433"/>
    </row>
    <row r="2" spans="1:28" ht="15.6" x14ac:dyDescent="0.3">
      <c r="A2" s="5" t="s">
        <v>397</v>
      </c>
      <c r="B2" s="403" t="str">
        <f ca="1">VLOOKUP(A1,SystemTestList!$A$1:$G$94,1,0)</f>
        <v>T05</v>
      </c>
      <c r="C2" s="404"/>
      <c r="D2" s="83" t="s">
        <v>398</v>
      </c>
      <c r="E2" s="83" t="s">
        <v>399</v>
      </c>
      <c r="F2" s="83" t="s">
        <v>400</v>
      </c>
      <c r="G2" s="83" t="s">
        <v>401</v>
      </c>
      <c r="H2" s="83" t="s">
        <v>402</v>
      </c>
      <c r="I2" s="83" t="s">
        <v>408</v>
      </c>
      <c r="J2" s="83" t="s">
        <v>430</v>
      </c>
      <c r="K2" s="83" t="s">
        <v>222</v>
      </c>
      <c r="L2" s="83" t="s">
        <v>641</v>
      </c>
      <c r="M2" s="83" t="s">
        <v>642</v>
      </c>
      <c r="N2" s="83" t="s">
        <v>643</v>
      </c>
      <c r="O2" s="83" t="s">
        <v>644</v>
      </c>
      <c r="P2" s="83" t="s">
        <v>645</v>
      </c>
      <c r="Q2" s="83" t="s">
        <v>646</v>
      </c>
      <c r="R2" s="83" t="s">
        <v>647</v>
      </c>
      <c r="S2" s="83" t="s">
        <v>648</v>
      </c>
      <c r="T2" s="83" t="s">
        <v>649</v>
      </c>
      <c r="U2" s="83" t="s">
        <v>650</v>
      </c>
      <c r="V2" s="83" t="s">
        <v>651</v>
      </c>
      <c r="W2" s="83" t="s">
        <v>652</v>
      </c>
      <c r="X2" s="83" t="s">
        <v>653</v>
      </c>
      <c r="Y2" s="83" t="s">
        <v>654</v>
      </c>
      <c r="Z2" s="83" t="s">
        <v>655</v>
      </c>
      <c r="AA2" s="83" t="s">
        <v>656</v>
      </c>
      <c r="AB2" s="83" t="s">
        <v>657</v>
      </c>
    </row>
    <row r="3" spans="1:28" s="1" customFormat="1" ht="44.4" customHeight="1" x14ac:dyDescent="0.3">
      <c r="A3" s="5" t="s">
        <v>403</v>
      </c>
      <c r="B3" s="405" t="str">
        <f ca="1">VLOOKUP(A1,SystemTestList!$A$1:$G$94,2,0)</f>
        <v>Search - Advanced - Field Directed (Single)</v>
      </c>
      <c r="C3" s="406"/>
      <c r="D3" s="152" t="s">
        <v>658</v>
      </c>
      <c r="E3" s="152" t="s">
        <v>658</v>
      </c>
      <c r="F3" s="152" t="s">
        <v>658</v>
      </c>
      <c r="G3" s="152" t="s">
        <v>658</v>
      </c>
      <c r="H3" s="152" t="s">
        <v>658</v>
      </c>
      <c r="I3" s="152" t="s">
        <v>659</v>
      </c>
      <c r="J3" s="152" t="s">
        <v>659</v>
      </c>
      <c r="K3" s="152" t="s">
        <v>660</v>
      </c>
      <c r="L3" s="152" t="s">
        <v>660</v>
      </c>
      <c r="M3" s="152" t="s">
        <v>661</v>
      </c>
      <c r="N3" s="152" t="s">
        <v>616</v>
      </c>
      <c r="O3" s="152" t="s">
        <v>662</v>
      </c>
      <c r="P3" s="152" t="s">
        <v>663</v>
      </c>
      <c r="Q3" s="54" t="s">
        <v>664</v>
      </c>
      <c r="R3" s="152" t="s">
        <v>665</v>
      </c>
      <c r="S3" s="152" t="s">
        <v>666</v>
      </c>
      <c r="T3" s="152" t="s">
        <v>667</v>
      </c>
      <c r="U3" s="152" t="s">
        <v>622</v>
      </c>
      <c r="V3" s="152" t="s">
        <v>668</v>
      </c>
      <c r="W3" s="54" t="s">
        <v>669</v>
      </c>
      <c r="X3" s="54" t="s">
        <v>670</v>
      </c>
      <c r="Y3" s="54" t="s">
        <v>671</v>
      </c>
      <c r="Z3" s="54" t="s">
        <v>600</v>
      </c>
      <c r="AA3" s="54" t="s">
        <v>600</v>
      </c>
      <c r="AB3" s="54" t="s">
        <v>600</v>
      </c>
    </row>
    <row r="4" spans="1:28" s="1" customFormat="1" x14ac:dyDescent="0.3">
      <c r="A4" s="5" t="s">
        <v>314</v>
      </c>
      <c r="B4" s="405" t="str">
        <f ca="1">VLOOKUP(A1,SystemTestList!$A$1:$G$94,3,0)</f>
        <v>Search Behavior</v>
      </c>
      <c r="C4" s="406"/>
      <c r="D4" s="173"/>
      <c r="E4" s="173"/>
      <c r="F4" s="173"/>
      <c r="G4" s="173"/>
      <c r="H4" s="173"/>
      <c r="I4" s="174"/>
      <c r="J4" s="174"/>
      <c r="K4" s="150"/>
      <c r="L4" s="150"/>
      <c r="M4" s="174"/>
      <c r="N4" s="174"/>
      <c r="O4" s="174"/>
      <c r="P4" s="289"/>
      <c r="Q4" s="185"/>
      <c r="R4" s="174"/>
      <c r="S4" s="174"/>
      <c r="T4" s="174"/>
      <c r="U4" s="174"/>
      <c r="V4" s="289"/>
      <c r="W4" s="185"/>
      <c r="X4" s="185"/>
      <c r="Y4" s="185"/>
      <c r="Z4" s="185"/>
      <c r="AA4" s="185"/>
      <c r="AB4" s="185"/>
    </row>
    <row r="5" spans="1:28" ht="28.95" customHeight="1" x14ac:dyDescent="0.3">
      <c r="A5" s="5" t="s">
        <v>315</v>
      </c>
      <c r="B5" s="394" t="str">
        <f ca="1">VLOOKUP(A1,SystemTestList!$A$1:$G$94,4,0)</f>
        <v>Search - Advanced (Field Directed e.g. Title, Vendor, Concept)</v>
      </c>
      <c r="C5" s="395"/>
      <c r="D5" s="425"/>
      <c r="E5" s="382"/>
      <c r="F5" s="382"/>
      <c r="G5" s="382"/>
      <c r="H5" s="382"/>
      <c r="I5" s="425"/>
      <c r="J5" s="382"/>
      <c r="K5" s="407"/>
      <c r="L5" s="407"/>
      <c r="M5" s="425"/>
      <c r="N5" s="425"/>
      <c r="O5" s="425"/>
      <c r="P5" s="407" t="s">
        <v>672</v>
      </c>
      <c r="Q5" s="425"/>
      <c r="R5" s="407"/>
      <c r="S5" s="407" t="s">
        <v>673</v>
      </c>
      <c r="T5" s="382"/>
      <c r="U5" s="425"/>
      <c r="V5" s="382"/>
      <c r="W5" s="425"/>
      <c r="X5" s="382"/>
      <c r="Y5" s="407" t="s">
        <v>674</v>
      </c>
      <c r="Z5" s="425"/>
      <c r="AA5" s="425"/>
      <c r="AB5" s="425"/>
    </row>
    <row r="6" spans="1:28" ht="62.4" customHeight="1" x14ac:dyDescent="0.3">
      <c r="A6" s="5" t="s">
        <v>316</v>
      </c>
      <c r="B6" s="394" t="str">
        <f ca="1">VLOOKUP(A1,SystemTestList!$A$1:$G$94,5,0)</f>
        <v>Execute search specifically designed to retrieve data assets by directing the search to specific metadata elements. Include scenarios for directed fields such as title and source, and include search scenarios for which specific results would be expected, such as alternate source and alternate titles.  Multiple Selections and boolean functionality validated in a separate test.</v>
      </c>
      <c r="C6" s="395"/>
      <c r="D6" s="426"/>
      <c r="E6" s="383"/>
      <c r="F6" s="383"/>
      <c r="G6" s="383"/>
      <c r="H6" s="383"/>
      <c r="I6" s="426"/>
      <c r="J6" s="383"/>
      <c r="K6" s="408"/>
      <c r="L6" s="408"/>
      <c r="M6" s="426"/>
      <c r="N6" s="426"/>
      <c r="O6" s="426"/>
      <c r="P6" s="408"/>
      <c r="Q6" s="426"/>
      <c r="R6" s="408"/>
      <c r="S6" s="408"/>
      <c r="T6" s="383"/>
      <c r="U6" s="426"/>
      <c r="V6" s="383"/>
      <c r="W6" s="426"/>
      <c r="X6" s="383"/>
      <c r="Y6" s="408"/>
      <c r="Z6" s="426"/>
      <c r="AA6" s="426"/>
      <c r="AB6" s="426"/>
    </row>
    <row r="7" spans="1:28" ht="38.4" customHeight="1" x14ac:dyDescent="0.3">
      <c r="A7" s="5" t="s">
        <v>404</v>
      </c>
      <c r="B7" s="394" t="s">
        <v>675</v>
      </c>
      <c r="C7" s="395"/>
      <c r="D7" s="426"/>
      <c r="E7" s="383"/>
      <c r="F7" s="383"/>
      <c r="G7" s="383"/>
      <c r="H7" s="383"/>
      <c r="I7" s="426"/>
      <c r="J7" s="383"/>
      <c r="K7" s="408"/>
      <c r="L7" s="408"/>
      <c r="M7" s="426"/>
      <c r="N7" s="426"/>
      <c r="O7" s="426"/>
      <c r="P7" s="408"/>
      <c r="Q7" s="426"/>
      <c r="R7" s="408"/>
      <c r="S7" s="408"/>
      <c r="T7" s="383"/>
      <c r="U7" s="426"/>
      <c r="V7" s="383"/>
      <c r="W7" s="426"/>
      <c r="X7" s="383"/>
      <c r="Y7" s="408"/>
      <c r="Z7" s="426"/>
      <c r="AA7" s="426"/>
      <c r="AB7" s="426"/>
    </row>
    <row r="8" spans="1:28" ht="75.599999999999994" customHeight="1" x14ac:dyDescent="0.3">
      <c r="A8" s="5" t="s">
        <v>405</v>
      </c>
      <c r="B8" s="418" t="s">
        <v>496</v>
      </c>
      <c r="C8" s="419"/>
      <c r="D8" s="427"/>
      <c r="E8" s="384"/>
      <c r="F8" s="384"/>
      <c r="G8" s="384"/>
      <c r="H8" s="384"/>
      <c r="I8" s="427"/>
      <c r="J8" s="384"/>
      <c r="K8" s="409"/>
      <c r="L8" s="409"/>
      <c r="M8" s="427"/>
      <c r="N8" s="427"/>
      <c r="O8" s="427"/>
      <c r="P8" s="409"/>
      <c r="Q8" s="427"/>
      <c r="R8" s="409"/>
      <c r="S8" s="409"/>
      <c r="T8" s="384"/>
      <c r="U8" s="427"/>
      <c r="V8" s="384"/>
      <c r="W8" s="427"/>
      <c r="X8" s="384"/>
      <c r="Y8" s="409"/>
      <c r="Z8" s="427"/>
      <c r="AA8" s="427"/>
      <c r="AB8" s="427"/>
    </row>
    <row r="9" spans="1:28" x14ac:dyDescent="0.3">
      <c r="A9" s="10" t="s">
        <v>212</v>
      </c>
      <c r="B9" s="4" t="s">
        <v>406</v>
      </c>
      <c r="C9" s="4" t="s">
        <v>407</v>
      </c>
      <c r="D9" s="153"/>
      <c r="E9" s="153"/>
      <c r="F9" s="153"/>
      <c r="G9" s="153"/>
      <c r="H9" s="153"/>
      <c r="I9" s="153"/>
      <c r="J9" s="153"/>
      <c r="K9" s="154"/>
      <c r="L9" s="154"/>
      <c r="M9" s="153"/>
      <c r="N9" s="153"/>
      <c r="O9" s="153"/>
      <c r="P9" s="153"/>
      <c r="Q9" s="6"/>
      <c r="R9" s="153"/>
      <c r="S9" s="153"/>
      <c r="T9" s="153"/>
      <c r="U9" s="290"/>
      <c r="V9" s="153"/>
      <c r="W9" s="6"/>
      <c r="X9" s="6"/>
      <c r="Y9" s="6"/>
      <c r="Z9" s="6"/>
      <c r="AA9" s="6"/>
      <c r="AB9" s="6"/>
    </row>
    <row r="10" spans="1:28" s="27" customFormat="1" ht="28.8" x14ac:dyDescent="0.3">
      <c r="A10" s="71">
        <v>1</v>
      </c>
      <c r="B10" s="118" t="s">
        <v>588</v>
      </c>
      <c r="C10" s="110"/>
      <c r="D10" s="45"/>
      <c r="E10" s="45"/>
      <c r="F10" s="45"/>
      <c r="G10" s="45"/>
      <c r="H10" s="45"/>
      <c r="I10" s="45"/>
      <c r="J10" s="45"/>
      <c r="K10" s="239"/>
      <c r="L10" s="239"/>
      <c r="M10" s="45"/>
      <c r="N10" s="45"/>
      <c r="O10" s="45"/>
      <c r="P10" s="45"/>
      <c r="Q10" s="34"/>
      <c r="R10" s="45"/>
      <c r="S10" s="45"/>
      <c r="T10" s="45"/>
      <c r="U10" s="45"/>
      <c r="V10" s="45"/>
      <c r="W10" s="34"/>
      <c r="X10" s="34"/>
      <c r="Y10" s="34"/>
      <c r="Z10" s="34"/>
      <c r="AA10" s="34"/>
      <c r="AB10" s="34"/>
    </row>
    <row r="11" spans="1:28" s="73" customFormat="1" ht="29.4" customHeight="1" x14ac:dyDescent="0.3">
      <c r="A11" s="11">
        <v>2</v>
      </c>
      <c r="B11" s="138" t="s">
        <v>676</v>
      </c>
      <c r="C11" s="138"/>
      <c r="D11" s="119" t="s">
        <v>592</v>
      </c>
      <c r="E11" s="119" t="s">
        <v>592</v>
      </c>
      <c r="F11" s="119" t="s">
        <v>592</v>
      </c>
      <c r="G11" s="119" t="s">
        <v>592</v>
      </c>
      <c r="H11" s="119"/>
      <c r="I11" s="119" t="s">
        <v>592</v>
      </c>
      <c r="J11" s="119" t="s">
        <v>592</v>
      </c>
      <c r="K11" s="138" t="s">
        <v>614</v>
      </c>
      <c r="L11" s="138" t="s">
        <v>614</v>
      </c>
      <c r="M11" s="138" t="s">
        <v>614</v>
      </c>
      <c r="N11" s="138" t="s">
        <v>616</v>
      </c>
      <c r="O11" s="138" t="s">
        <v>616</v>
      </c>
      <c r="P11" s="138" t="s">
        <v>616</v>
      </c>
      <c r="Q11" s="138" t="s">
        <v>616</v>
      </c>
      <c r="R11" s="288" t="s">
        <v>665</v>
      </c>
      <c r="S11" s="288" t="s">
        <v>677</v>
      </c>
      <c r="T11" s="288" t="s">
        <v>677</v>
      </c>
      <c r="U11" s="288" t="s">
        <v>622</v>
      </c>
      <c r="V11" s="288" t="s">
        <v>622</v>
      </c>
      <c r="W11" s="288" t="s">
        <v>615</v>
      </c>
      <c r="X11" s="288" t="s">
        <v>615</v>
      </c>
      <c r="Y11" s="288" t="s">
        <v>615</v>
      </c>
      <c r="Z11" s="288" t="s">
        <v>600</v>
      </c>
      <c r="AA11" s="288" t="s">
        <v>600</v>
      </c>
      <c r="AB11" s="288" t="s">
        <v>600</v>
      </c>
    </row>
    <row r="12" spans="1:28" s="73" customFormat="1" ht="38.4" customHeight="1" x14ac:dyDescent="0.3">
      <c r="A12" s="11">
        <v>3</v>
      </c>
      <c r="B12" s="138" t="s">
        <v>678</v>
      </c>
      <c r="C12" s="138" t="s">
        <v>679</v>
      </c>
      <c r="D12" s="119" t="s">
        <v>680</v>
      </c>
      <c r="E12" s="119" t="s">
        <v>681</v>
      </c>
      <c r="F12" s="119" t="s">
        <v>682</v>
      </c>
      <c r="G12" s="119" t="s">
        <v>623</v>
      </c>
      <c r="H12" s="119" t="s">
        <v>545</v>
      </c>
      <c r="I12" s="138" t="s">
        <v>683</v>
      </c>
      <c r="J12" s="138" t="s">
        <v>463</v>
      </c>
      <c r="K12" s="138" t="s">
        <v>684</v>
      </c>
      <c r="L12" s="138" t="s">
        <v>554</v>
      </c>
      <c r="M12" s="138" t="s">
        <v>685</v>
      </c>
      <c r="N12" s="138" t="s">
        <v>686</v>
      </c>
      <c r="O12" s="138" t="s">
        <v>687</v>
      </c>
      <c r="P12" s="138" t="s">
        <v>688</v>
      </c>
      <c r="Q12" s="288" t="s">
        <v>689</v>
      </c>
      <c r="R12" s="288" t="s">
        <v>690</v>
      </c>
      <c r="S12" s="288" t="s">
        <v>691</v>
      </c>
      <c r="T12" s="288" t="s">
        <v>692</v>
      </c>
      <c r="U12" s="288" t="s">
        <v>693</v>
      </c>
      <c r="V12" s="288" t="s">
        <v>694</v>
      </c>
      <c r="W12" s="288" t="s">
        <v>695</v>
      </c>
      <c r="X12" s="288" t="s">
        <v>696</v>
      </c>
      <c r="Y12" s="288" t="s">
        <v>697</v>
      </c>
      <c r="Z12" s="288" t="s">
        <v>698</v>
      </c>
      <c r="AA12" s="288" t="s">
        <v>699</v>
      </c>
      <c r="AB12" s="288" t="s">
        <v>456</v>
      </c>
    </row>
    <row r="13" spans="1:28" ht="28.8" x14ac:dyDescent="0.3">
      <c r="A13" s="11">
        <v>4</v>
      </c>
      <c r="B13" s="381" t="s">
        <v>565</v>
      </c>
      <c r="C13" s="381"/>
      <c r="D13" s="235"/>
      <c r="E13" s="235"/>
      <c r="F13" s="235"/>
      <c r="G13" s="235"/>
      <c r="H13" s="235"/>
      <c r="I13" s="235"/>
      <c r="J13" s="235"/>
      <c r="K13" s="235"/>
      <c r="L13" s="235"/>
      <c r="M13" s="235"/>
      <c r="N13" s="235"/>
      <c r="O13" s="235"/>
      <c r="P13" s="235"/>
      <c r="Q13" s="235"/>
      <c r="R13" s="235"/>
      <c r="S13" s="235"/>
      <c r="T13" s="235"/>
      <c r="U13" s="235"/>
      <c r="V13" s="235"/>
      <c r="W13" s="235"/>
      <c r="X13" s="235"/>
      <c r="Y13" s="235"/>
      <c r="Z13" s="235"/>
      <c r="AA13" s="235"/>
      <c r="AB13" s="235"/>
    </row>
    <row r="14" spans="1:28" ht="28.8" x14ac:dyDescent="0.3">
      <c r="A14" s="11">
        <v>5</v>
      </c>
      <c r="B14" s="381" t="s">
        <v>501</v>
      </c>
      <c r="C14" s="381" t="s">
        <v>502</v>
      </c>
      <c r="D14" s="34" t="s">
        <v>503</v>
      </c>
      <c r="E14" s="34"/>
      <c r="F14" s="34"/>
      <c r="G14" s="34"/>
      <c r="H14" s="34"/>
      <c r="I14" s="34" t="s">
        <v>503</v>
      </c>
      <c r="J14" s="34"/>
      <c r="K14" s="34" t="s">
        <v>503</v>
      </c>
      <c r="L14" s="34" t="s">
        <v>503</v>
      </c>
      <c r="M14" s="34" t="s">
        <v>503</v>
      </c>
      <c r="N14" s="34" t="s">
        <v>503</v>
      </c>
      <c r="O14" s="34" t="s">
        <v>503</v>
      </c>
      <c r="P14" s="34"/>
      <c r="Q14" s="34" t="s">
        <v>503</v>
      </c>
      <c r="R14" s="34" t="s">
        <v>503</v>
      </c>
      <c r="S14" s="34" t="s">
        <v>503</v>
      </c>
      <c r="T14" s="34" t="s">
        <v>503</v>
      </c>
      <c r="U14" s="34" t="s">
        <v>503</v>
      </c>
      <c r="V14" s="34"/>
      <c r="W14" s="34" t="s">
        <v>503</v>
      </c>
      <c r="X14" s="34"/>
      <c r="Y14" s="34"/>
      <c r="Z14" s="34" t="s">
        <v>503</v>
      </c>
      <c r="AA14" s="34" t="s">
        <v>503</v>
      </c>
      <c r="AB14" s="34" t="s">
        <v>503</v>
      </c>
    </row>
    <row r="15" spans="1:28" ht="28.8" x14ac:dyDescent="0.3">
      <c r="A15" s="11">
        <v>6</v>
      </c>
      <c r="B15" s="381" t="s">
        <v>507</v>
      </c>
      <c r="C15" s="381"/>
      <c r="D15" s="235"/>
      <c r="E15" s="235"/>
      <c r="F15" s="235"/>
      <c r="G15" s="235"/>
      <c r="H15" s="235"/>
      <c r="I15" s="235"/>
      <c r="J15" s="235"/>
      <c r="K15" s="235"/>
      <c r="L15" s="235"/>
      <c r="M15" s="235"/>
      <c r="N15" s="235"/>
      <c r="O15" s="235"/>
      <c r="P15" s="235"/>
      <c r="Q15" s="235"/>
      <c r="R15" s="235"/>
      <c r="S15" s="235"/>
      <c r="T15" s="235"/>
      <c r="U15" s="235"/>
      <c r="V15" s="235"/>
      <c r="W15" s="235"/>
      <c r="X15" s="235"/>
      <c r="Y15" s="235"/>
      <c r="Z15" s="235"/>
      <c r="AA15" s="235"/>
      <c r="AB15" s="235"/>
    </row>
    <row r="16" spans="1:28" ht="28.8" x14ac:dyDescent="0.3">
      <c r="A16" s="11">
        <v>7</v>
      </c>
      <c r="B16" s="381" t="s">
        <v>700</v>
      </c>
      <c r="C16" s="381" t="s">
        <v>507</v>
      </c>
      <c r="D16" s="235"/>
      <c r="E16" s="235"/>
      <c r="F16" s="14"/>
      <c r="G16" s="14"/>
      <c r="H16" s="235"/>
      <c r="I16" s="14"/>
      <c r="J16" s="14"/>
      <c r="K16" s="14"/>
      <c r="L16" s="235"/>
      <c r="M16" s="14"/>
      <c r="N16" s="14"/>
      <c r="O16" s="235"/>
      <c r="P16" s="235"/>
      <c r="Q16" s="235"/>
      <c r="R16" s="14"/>
      <c r="S16" s="14"/>
      <c r="T16" s="235"/>
      <c r="U16" s="235"/>
      <c r="V16" s="235"/>
      <c r="W16" s="235"/>
      <c r="X16" s="14"/>
      <c r="Y16" s="235"/>
      <c r="Z16" s="14"/>
      <c r="AA16" s="235"/>
      <c r="AB16" s="14"/>
    </row>
    <row r="17" spans="1:28" ht="28.8" x14ac:dyDescent="0.3">
      <c r="A17" s="11">
        <v>8</v>
      </c>
      <c r="B17" s="381" t="s">
        <v>501</v>
      </c>
      <c r="C17" s="381" t="s">
        <v>502</v>
      </c>
      <c r="D17" s="34" t="s">
        <v>503</v>
      </c>
      <c r="E17" s="34"/>
      <c r="F17" s="14"/>
      <c r="G17" s="14"/>
      <c r="H17" s="34"/>
      <c r="I17" s="14"/>
      <c r="J17" s="14"/>
      <c r="K17" s="14"/>
      <c r="L17" s="34" t="s">
        <v>503</v>
      </c>
      <c r="M17" s="14"/>
      <c r="N17" s="14"/>
      <c r="O17" s="34" t="s">
        <v>503</v>
      </c>
      <c r="P17" s="34"/>
      <c r="Q17" s="34" t="s">
        <v>503</v>
      </c>
      <c r="R17" s="14"/>
      <c r="S17" s="14"/>
      <c r="T17" s="34" t="s">
        <v>503</v>
      </c>
      <c r="U17" s="34" t="s">
        <v>503</v>
      </c>
      <c r="V17" s="34"/>
      <c r="W17" s="34" t="s">
        <v>503</v>
      </c>
      <c r="X17" s="14"/>
      <c r="Y17" s="34"/>
      <c r="Z17" s="14"/>
      <c r="AA17" s="34"/>
      <c r="AB17" s="14"/>
    </row>
    <row r="18" spans="1:28" ht="28.8" x14ac:dyDescent="0.3">
      <c r="A18" s="11">
        <v>9</v>
      </c>
      <c r="B18" s="381" t="s">
        <v>507</v>
      </c>
      <c r="C18" s="381"/>
      <c r="D18" s="235"/>
      <c r="E18" s="235"/>
      <c r="F18" s="14"/>
      <c r="G18" s="14"/>
      <c r="H18" s="235"/>
      <c r="I18" s="14"/>
      <c r="J18" s="14"/>
      <c r="K18" s="14"/>
      <c r="L18" s="235"/>
      <c r="M18" s="14"/>
      <c r="N18" s="14"/>
      <c r="O18" s="235"/>
      <c r="P18" s="235"/>
      <c r="Q18" s="235"/>
      <c r="R18" s="14"/>
      <c r="S18" s="14"/>
      <c r="T18" s="235"/>
      <c r="U18" s="235"/>
      <c r="V18" s="235"/>
      <c r="W18" s="235"/>
      <c r="X18" s="14"/>
      <c r="Y18" s="235"/>
      <c r="Z18" s="14"/>
      <c r="AA18" s="235"/>
      <c r="AB18" s="14"/>
    </row>
    <row r="19" spans="1:28" ht="28.8" x14ac:dyDescent="0.3">
      <c r="A19" s="11">
        <v>10</v>
      </c>
      <c r="B19" s="381" t="s">
        <v>508</v>
      </c>
      <c r="C19" s="8"/>
      <c r="D19" s="6"/>
      <c r="E19" s="6"/>
      <c r="F19" s="6"/>
      <c r="G19" s="6"/>
      <c r="H19" s="6"/>
      <c r="I19" s="6"/>
      <c r="J19" s="6"/>
      <c r="K19" s="6"/>
      <c r="L19" s="6"/>
      <c r="M19" s="6"/>
      <c r="N19" s="6"/>
      <c r="O19" s="6"/>
      <c r="P19" s="6"/>
      <c r="Q19" s="6"/>
      <c r="R19" s="6"/>
      <c r="S19" s="6"/>
      <c r="T19" s="6"/>
      <c r="U19" s="6"/>
      <c r="V19" s="6"/>
      <c r="W19" s="6"/>
      <c r="X19" s="6"/>
      <c r="Y19" s="6"/>
      <c r="Z19" s="6"/>
      <c r="AA19" s="6"/>
      <c r="AB19" s="6"/>
    </row>
    <row r="20" spans="1:28" ht="21" x14ac:dyDescent="0.3">
      <c r="A20" s="436" t="s">
        <v>701</v>
      </c>
      <c r="B20" s="436"/>
      <c r="C20" s="436"/>
      <c r="D20" s="436"/>
      <c r="E20" s="436"/>
      <c r="F20" s="436"/>
      <c r="G20" s="436"/>
      <c r="H20" s="436"/>
      <c r="I20" s="436"/>
      <c r="J20" s="436"/>
      <c r="K20" s="436"/>
      <c r="L20" s="436"/>
      <c r="M20" s="436"/>
      <c r="N20" s="436"/>
      <c r="O20" s="436"/>
      <c r="P20" s="436"/>
      <c r="Q20" s="436"/>
      <c r="R20" s="436"/>
      <c r="S20" s="436"/>
      <c r="T20" s="436"/>
      <c r="U20" s="436"/>
      <c r="V20" s="436"/>
      <c r="W20" s="436"/>
      <c r="X20" s="436"/>
      <c r="Y20" s="436"/>
      <c r="Z20" s="436"/>
      <c r="AA20" s="436"/>
      <c r="AB20" s="436"/>
    </row>
    <row r="21" spans="1:28" x14ac:dyDescent="0.3">
      <c r="D21" s="119" t="s">
        <v>592</v>
      </c>
      <c r="E21" s="119" t="s">
        <v>592</v>
      </c>
      <c r="F21" s="119" t="s">
        <v>592</v>
      </c>
      <c r="G21" s="119" t="s">
        <v>592</v>
      </c>
      <c r="H21" s="119"/>
      <c r="I21" s="119" t="s">
        <v>592</v>
      </c>
      <c r="J21" s="119" t="s">
        <v>592</v>
      </c>
      <c r="K21" s="138" t="s">
        <v>614</v>
      </c>
      <c r="L21" s="138" t="s">
        <v>614</v>
      </c>
      <c r="M21" s="138" t="s">
        <v>614</v>
      </c>
      <c r="N21" s="138" t="s">
        <v>616</v>
      </c>
      <c r="O21" s="138" t="s">
        <v>616</v>
      </c>
      <c r="P21" s="138" t="s">
        <v>616</v>
      </c>
      <c r="Q21" s="138" t="s">
        <v>616</v>
      </c>
      <c r="R21" s="288" t="s">
        <v>665</v>
      </c>
      <c r="S21" s="288" t="s">
        <v>677</v>
      </c>
      <c r="T21" s="288" t="s">
        <v>677</v>
      </c>
      <c r="U21" s="288" t="s">
        <v>622</v>
      </c>
      <c r="V21" s="288" t="s">
        <v>622</v>
      </c>
      <c r="W21" s="288" t="s">
        <v>615</v>
      </c>
      <c r="X21" s="288" t="s">
        <v>615</v>
      </c>
      <c r="Y21" s="288" t="s">
        <v>615</v>
      </c>
      <c r="Z21" s="288" t="s">
        <v>600</v>
      </c>
      <c r="AA21" s="288" t="s">
        <v>600</v>
      </c>
      <c r="AB21" s="288" t="s">
        <v>600</v>
      </c>
    </row>
    <row r="22" spans="1:28" ht="43.2" x14ac:dyDescent="0.3">
      <c r="D22" s="119" t="s">
        <v>680</v>
      </c>
      <c r="E22" s="119" t="s">
        <v>681</v>
      </c>
      <c r="F22" s="119" t="s">
        <v>682</v>
      </c>
      <c r="G22" s="119" t="s">
        <v>623</v>
      </c>
      <c r="H22" s="119" t="s">
        <v>545</v>
      </c>
      <c r="I22" s="138" t="s">
        <v>683</v>
      </c>
      <c r="J22" s="138" t="s">
        <v>463</v>
      </c>
      <c r="K22" s="138" t="s">
        <v>684</v>
      </c>
      <c r="L22" s="138" t="s">
        <v>554</v>
      </c>
      <c r="M22" s="138" t="s">
        <v>685</v>
      </c>
      <c r="N22" s="138" t="s">
        <v>686</v>
      </c>
      <c r="O22" s="138" t="s">
        <v>687</v>
      </c>
      <c r="P22" s="138" t="s">
        <v>688</v>
      </c>
      <c r="Q22" s="288" t="s">
        <v>689</v>
      </c>
      <c r="R22" s="288" t="s">
        <v>690</v>
      </c>
      <c r="S22" s="288" t="s">
        <v>691</v>
      </c>
      <c r="T22" s="288" t="s">
        <v>692</v>
      </c>
      <c r="U22" s="288" t="s">
        <v>693</v>
      </c>
      <c r="V22" s="288" t="s">
        <v>694</v>
      </c>
      <c r="W22" s="288" t="s">
        <v>695</v>
      </c>
      <c r="X22" s="288" t="s">
        <v>696</v>
      </c>
      <c r="Y22" s="288" t="s">
        <v>697</v>
      </c>
      <c r="Z22" s="288" t="s">
        <v>698</v>
      </c>
      <c r="AA22" s="288" t="s">
        <v>699</v>
      </c>
      <c r="AB22" s="288" t="s">
        <v>456</v>
      </c>
    </row>
    <row r="23" spans="1:28" x14ac:dyDescent="0.3">
      <c r="B23" s="428" t="s">
        <v>702</v>
      </c>
      <c r="C23" s="364" t="s">
        <v>703</v>
      </c>
      <c r="D23" s="363">
        <v>48</v>
      </c>
      <c r="E23" s="363">
        <v>1</v>
      </c>
      <c r="F23" s="363">
        <v>5</v>
      </c>
      <c r="G23" s="363">
        <v>4</v>
      </c>
      <c r="H23" s="363">
        <v>7</v>
      </c>
      <c r="I23" s="363">
        <v>6</v>
      </c>
      <c r="J23" s="363">
        <v>4</v>
      </c>
      <c r="K23" s="363">
        <v>3</v>
      </c>
      <c r="L23" s="363">
        <v>2</v>
      </c>
      <c r="M23" s="363">
        <v>1</v>
      </c>
      <c r="N23" s="363">
        <v>3</v>
      </c>
      <c r="O23" s="363">
        <v>46</v>
      </c>
      <c r="P23" s="363">
        <v>38</v>
      </c>
      <c r="Q23" s="363">
        <v>35</v>
      </c>
      <c r="R23" s="362">
        <v>2</v>
      </c>
      <c r="S23" s="363">
        <v>0</v>
      </c>
      <c r="T23" s="363">
        <v>1</v>
      </c>
      <c r="U23" s="363">
        <v>1</v>
      </c>
      <c r="V23" s="363">
        <v>1</v>
      </c>
      <c r="W23" s="363">
        <v>7</v>
      </c>
      <c r="X23" s="363">
        <v>28</v>
      </c>
      <c r="Y23" s="363"/>
      <c r="Z23" s="363">
        <v>501</v>
      </c>
      <c r="AA23" s="363">
        <v>89</v>
      </c>
      <c r="AB23" s="363">
        <v>498</v>
      </c>
    </row>
    <row r="24" spans="1:28" x14ac:dyDescent="0.3">
      <c r="B24" s="428"/>
      <c r="C24" s="365" t="s">
        <v>704</v>
      </c>
      <c r="D24" s="349">
        <v>46</v>
      </c>
      <c r="E24" s="355">
        <v>1</v>
      </c>
      <c r="F24" s="355">
        <v>5</v>
      </c>
      <c r="G24" s="355">
        <v>4</v>
      </c>
      <c r="H24" s="355">
        <v>7</v>
      </c>
      <c r="I24" s="355">
        <v>6</v>
      </c>
      <c r="J24" s="355">
        <v>4</v>
      </c>
      <c r="K24" s="355">
        <v>3</v>
      </c>
      <c r="L24" s="355">
        <v>2</v>
      </c>
      <c r="M24" s="355">
        <v>1</v>
      </c>
      <c r="N24" s="355">
        <v>3</v>
      </c>
      <c r="O24" s="355">
        <v>46</v>
      </c>
      <c r="P24" s="355">
        <v>38</v>
      </c>
      <c r="Q24" s="355">
        <v>35</v>
      </c>
      <c r="R24" s="355">
        <v>2</v>
      </c>
      <c r="S24" s="355">
        <v>0</v>
      </c>
      <c r="T24" s="355">
        <v>1</v>
      </c>
      <c r="U24" s="355">
        <v>1</v>
      </c>
      <c r="V24" s="355">
        <v>1</v>
      </c>
      <c r="W24" s="355">
        <v>7</v>
      </c>
      <c r="X24" s="355">
        <v>28</v>
      </c>
      <c r="Y24" s="355"/>
      <c r="Z24" s="355">
        <v>501</v>
      </c>
      <c r="AA24" s="355">
        <v>89</v>
      </c>
      <c r="AB24" s="355">
        <v>498</v>
      </c>
    </row>
    <row r="25" spans="1:28" ht="28.8" x14ac:dyDescent="0.3">
      <c r="B25" s="6"/>
      <c r="C25" s="381" t="s">
        <v>502</v>
      </c>
      <c r="D25" s="34" t="s">
        <v>503</v>
      </c>
      <c r="E25" s="34" t="s">
        <v>503</v>
      </c>
      <c r="F25" s="34" t="s">
        <v>503</v>
      </c>
      <c r="G25" s="34" t="s">
        <v>503</v>
      </c>
      <c r="H25" s="34"/>
      <c r="I25" s="34" t="s">
        <v>503</v>
      </c>
      <c r="J25" s="34"/>
      <c r="K25" s="34" t="s">
        <v>503</v>
      </c>
      <c r="L25" s="34" t="s">
        <v>503</v>
      </c>
      <c r="M25" s="34" t="s">
        <v>503</v>
      </c>
      <c r="N25" s="34" t="s">
        <v>503</v>
      </c>
      <c r="O25" s="34" t="s">
        <v>503</v>
      </c>
      <c r="P25" s="34"/>
      <c r="Q25" s="34" t="s">
        <v>503</v>
      </c>
      <c r="R25" s="34" t="s">
        <v>503</v>
      </c>
      <c r="S25" s="34" t="s">
        <v>503</v>
      </c>
      <c r="T25" s="34" t="s">
        <v>503</v>
      </c>
      <c r="U25" s="34" t="s">
        <v>503</v>
      </c>
      <c r="V25" s="34"/>
      <c r="W25" s="34" t="s">
        <v>503</v>
      </c>
      <c r="X25" s="34"/>
      <c r="Y25" s="34"/>
      <c r="Z25" s="34" t="s">
        <v>503</v>
      </c>
      <c r="AA25" s="34" t="s">
        <v>503</v>
      </c>
      <c r="AB25" s="34" t="s">
        <v>503</v>
      </c>
    </row>
    <row r="26" spans="1:28" x14ac:dyDescent="0.3">
      <c r="B26" s="428" t="s">
        <v>705</v>
      </c>
      <c r="C26" s="364" t="s">
        <v>703</v>
      </c>
      <c r="D26" s="363">
        <v>13</v>
      </c>
      <c r="E26" s="363">
        <v>1</v>
      </c>
      <c r="F26" s="363">
        <v>5</v>
      </c>
      <c r="G26" s="363">
        <v>1</v>
      </c>
      <c r="H26" s="363">
        <v>7</v>
      </c>
      <c r="I26" s="363">
        <v>5</v>
      </c>
      <c r="J26" s="363">
        <v>4</v>
      </c>
      <c r="K26" s="363">
        <v>3</v>
      </c>
      <c r="L26" s="363">
        <v>2</v>
      </c>
      <c r="M26" s="363">
        <v>1</v>
      </c>
      <c r="N26" s="363">
        <v>3</v>
      </c>
      <c r="O26" s="363">
        <v>46</v>
      </c>
      <c r="P26" s="363">
        <v>38</v>
      </c>
      <c r="Q26" s="363">
        <v>35</v>
      </c>
      <c r="R26" s="362">
        <v>2</v>
      </c>
      <c r="S26" s="363">
        <v>0</v>
      </c>
      <c r="T26" s="363">
        <v>1</v>
      </c>
      <c r="U26" s="363">
        <v>1</v>
      </c>
      <c r="V26" s="363">
        <v>1</v>
      </c>
      <c r="W26" s="363">
        <v>7</v>
      </c>
      <c r="X26" s="363">
        <v>28</v>
      </c>
      <c r="Y26" s="363">
        <v>0</v>
      </c>
      <c r="Z26" s="363">
        <v>140</v>
      </c>
      <c r="AA26" s="363">
        <v>19</v>
      </c>
      <c r="AB26" s="363">
        <v>94</v>
      </c>
    </row>
    <row r="27" spans="1:28" x14ac:dyDescent="0.3">
      <c r="B27" s="428"/>
      <c r="C27" s="365" t="s">
        <v>704</v>
      </c>
      <c r="D27" s="349">
        <v>11</v>
      </c>
      <c r="E27" s="355">
        <v>1</v>
      </c>
      <c r="F27" s="355"/>
      <c r="G27" s="355">
        <v>1</v>
      </c>
      <c r="H27" s="355">
        <v>7</v>
      </c>
      <c r="I27" s="355">
        <v>5</v>
      </c>
      <c r="J27" s="355">
        <v>4</v>
      </c>
      <c r="K27" s="355">
        <v>3</v>
      </c>
      <c r="L27" s="355">
        <v>2</v>
      </c>
      <c r="M27" s="355">
        <v>1</v>
      </c>
      <c r="N27" s="355">
        <v>3</v>
      </c>
      <c r="O27" s="355">
        <v>46</v>
      </c>
      <c r="P27" s="355">
        <v>38</v>
      </c>
      <c r="Q27" s="355">
        <v>35</v>
      </c>
      <c r="R27" s="355">
        <v>2</v>
      </c>
      <c r="S27" s="355">
        <v>0</v>
      </c>
      <c r="T27" s="355">
        <v>1</v>
      </c>
      <c r="U27" s="355">
        <v>1</v>
      </c>
      <c r="V27" s="355">
        <v>1</v>
      </c>
      <c r="W27" s="355">
        <v>7</v>
      </c>
      <c r="X27" s="355">
        <v>28</v>
      </c>
      <c r="Y27" s="355">
        <v>0</v>
      </c>
      <c r="Z27" s="355">
        <v>140</v>
      </c>
      <c r="AA27" s="355">
        <v>19</v>
      </c>
      <c r="AB27" s="355">
        <v>94</v>
      </c>
    </row>
    <row r="28" spans="1:28" x14ac:dyDescent="0.3">
      <c r="B28" s="428" t="s">
        <v>706</v>
      </c>
      <c r="C28" s="364" t="s">
        <v>703</v>
      </c>
      <c r="D28" s="363">
        <v>29</v>
      </c>
      <c r="E28" s="363">
        <v>1</v>
      </c>
      <c r="F28" s="14"/>
      <c r="G28" s="14"/>
      <c r="H28" s="363">
        <v>7</v>
      </c>
      <c r="I28" s="14"/>
      <c r="J28" s="14"/>
      <c r="K28" s="14"/>
      <c r="L28" s="363">
        <v>1</v>
      </c>
      <c r="M28" s="14"/>
      <c r="N28" s="14"/>
      <c r="O28" s="363">
        <v>46</v>
      </c>
      <c r="P28" s="363">
        <v>35</v>
      </c>
      <c r="Q28" s="363">
        <v>35</v>
      </c>
      <c r="R28" s="14"/>
      <c r="S28" s="14"/>
      <c r="T28" s="363">
        <v>1</v>
      </c>
      <c r="U28" s="363">
        <v>1</v>
      </c>
      <c r="V28" s="14"/>
      <c r="W28" s="363">
        <v>7</v>
      </c>
      <c r="X28" s="14"/>
      <c r="Y28" s="363">
        <v>0</v>
      </c>
      <c r="Z28" s="14"/>
      <c r="AA28" s="363"/>
      <c r="AB28" s="14"/>
    </row>
    <row r="29" spans="1:28" x14ac:dyDescent="0.3">
      <c r="B29" s="428"/>
      <c r="C29" s="365" t="s">
        <v>704</v>
      </c>
      <c r="D29" s="355">
        <v>29</v>
      </c>
      <c r="E29" s="355">
        <v>1</v>
      </c>
      <c r="F29" s="14"/>
      <c r="G29" s="14"/>
      <c r="H29" s="355">
        <v>7</v>
      </c>
      <c r="I29" s="14"/>
      <c r="J29" s="14"/>
      <c r="K29" s="14"/>
      <c r="L29" s="355">
        <v>1</v>
      </c>
      <c r="M29" s="14"/>
      <c r="N29" s="14"/>
      <c r="O29" s="355">
        <v>46</v>
      </c>
      <c r="P29" s="355">
        <v>35</v>
      </c>
      <c r="Q29" s="355">
        <v>35</v>
      </c>
      <c r="R29" s="14"/>
      <c r="S29" s="14"/>
      <c r="T29" s="355">
        <v>1</v>
      </c>
      <c r="U29" s="355">
        <v>1</v>
      </c>
      <c r="V29" s="14"/>
      <c r="W29" s="355">
        <v>7</v>
      </c>
      <c r="X29" s="14"/>
      <c r="Y29" s="355">
        <v>0</v>
      </c>
      <c r="Z29" s="14"/>
      <c r="AA29" s="355"/>
      <c r="AB29" s="14"/>
    </row>
    <row r="30" spans="1:28" x14ac:dyDescent="0.3">
      <c r="B30" s="434" t="s">
        <v>707</v>
      </c>
      <c r="C30" s="364" t="s">
        <v>703</v>
      </c>
      <c r="D30" s="363">
        <v>2</v>
      </c>
      <c r="E30" s="363">
        <v>1</v>
      </c>
      <c r="F30" s="14"/>
      <c r="G30" s="14"/>
      <c r="H30" s="363">
        <v>7</v>
      </c>
      <c r="I30" s="14"/>
      <c r="J30" s="14"/>
      <c r="K30" s="14"/>
      <c r="L30" s="363">
        <v>1</v>
      </c>
      <c r="M30" s="14"/>
      <c r="N30" s="14"/>
      <c r="O30" s="363">
        <v>46</v>
      </c>
      <c r="P30" s="363">
        <v>35</v>
      </c>
      <c r="Q30" s="363">
        <v>35</v>
      </c>
      <c r="R30" s="14"/>
      <c r="S30" s="14"/>
      <c r="T30" s="363">
        <v>1</v>
      </c>
      <c r="U30" s="363">
        <v>1</v>
      </c>
      <c r="V30" s="14"/>
      <c r="W30" s="363">
        <v>7</v>
      </c>
      <c r="X30" s="14"/>
      <c r="Y30" s="363">
        <v>0</v>
      </c>
      <c r="Z30" s="14"/>
      <c r="AA30" s="363"/>
      <c r="AB30" s="14"/>
    </row>
    <row r="31" spans="1:28" x14ac:dyDescent="0.3">
      <c r="B31" s="435"/>
      <c r="C31" s="365" t="s">
        <v>704</v>
      </c>
      <c r="D31" s="355">
        <v>2</v>
      </c>
      <c r="E31" s="355">
        <v>1</v>
      </c>
      <c r="F31" s="14"/>
      <c r="G31" s="14"/>
      <c r="H31" s="355">
        <v>7</v>
      </c>
      <c r="I31" s="14"/>
      <c r="J31" s="14"/>
      <c r="K31" s="14"/>
      <c r="L31" s="355">
        <v>1</v>
      </c>
      <c r="M31" s="14"/>
      <c r="N31" s="14"/>
      <c r="O31" s="355">
        <v>46</v>
      </c>
      <c r="P31" s="355">
        <v>35</v>
      </c>
      <c r="Q31" s="355">
        <v>35</v>
      </c>
      <c r="R31" s="14"/>
      <c r="S31" s="14"/>
      <c r="T31" s="355">
        <v>1</v>
      </c>
      <c r="U31" s="355">
        <v>1</v>
      </c>
      <c r="V31" s="14"/>
      <c r="W31" s="355">
        <v>7</v>
      </c>
      <c r="X31" s="14"/>
      <c r="Y31" s="355">
        <v>0</v>
      </c>
      <c r="Z31" s="14"/>
      <c r="AA31" s="355"/>
      <c r="AB31" s="14"/>
    </row>
    <row r="32" spans="1:28" x14ac:dyDescent="0.3">
      <c r="D32" s="6"/>
      <c r="E32" s="6"/>
      <c r="F32" s="6"/>
      <c r="G32" s="6"/>
      <c r="H32" s="6"/>
      <c r="I32" s="6"/>
      <c r="J32" s="6"/>
      <c r="K32" s="6"/>
      <c r="L32" s="6"/>
      <c r="M32" s="6"/>
      <c r="N32" s="6"/>
      <c r="O32" s="6"/>
      <c r="P32" s="6"/>
      <c r="Q32" s="6"/>
      <c r="R32" s="6"/>
      <c r="S32" s="6"/>
      <c r="T32" s="6"/>
      <c r="U32" s="6"/>
      <c r="V32" s="6"/>
      <c r="W32" s="6"/>
      <c r="X32" s="6"/>
      <c r="Y32" s="6"/>
      <c r="Z32" s="6"/>
      <c r="AA32" s="6"/>
      <c r="AB32" s="6"/>
    </row>
  </sheetData>
  <mergeCells count="31">
    <mergeCell ref="B23:B24"/>
    <mergeCell ref="B26:B27"/>
    <mergeCell ref="B28:B29"/>
    <mergeCell ref="B30:B31"/>
    <mergeCell ref="A20:AB20"/>
    <mergeCell ref="B6:C6"/>
    <mergeCell ref="B7:C7"/>
    <mergeCell ref="B8:C8"/>
    <mergeCell ref="Q5:Q8"/>
    <mergeCell ref="B1:C1"/>
    <mergeCell ref="B2:C2"/>
    <mergeCell ref="B3:C3"/>
    <mergeCell ref="B4:C4"/>
    <mergeCell ref="B5:C5"/>
    <mergeCell ref="D1:AB1"/>
    <mergeCell ref="D5:D8"/>
    <mergeCell ref="I5:I8"/>
    <mergeCell ref="K5:K8"/>
    <mergeCell ref="M5:M8"/>
    <mergeCell ref="N5:N8"/>
    <mergeCell ref="AA5:AA8"/>
    <mergeCell ref="AB5:AB8"/>
    <mergeCell ref="P5:P8"/>
    <mergeCell ref="R5:R8"/>
    <mergeCell ref="L5:L8"/>
    <mergeCell ref="O5:O8"/>
    <mergeCell ref="S5:S8"/>
    <mergeCell ref="U5:U8"/>
    <mergeCell ref="W5:W8"/>
    <mergeCell ref="Z5:Z8"/>
    <mergeCell ref="Y5:Y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
  <sheetViews>
    <sheetView zoomScale="75" zoomScaleNormal="75" workbookViewId="0">
      <selection sqref="A1:XFD1048576"/>
    </sheetView>
  </sheetViews>
  <sheetFormatPr defaultRowHeight="14.4" x14ac:dyDescent="0.3"/>
  <cols>
    <col min="1" max="1" width="21" style="2" customWidth="1"/>
    <col min="2" max="2" width="49.33203125" customWidth="1"/>
    <col min="3" max="3" width="19.6640625" style="3" customWidth="1"/>
    <col min="4" max="7" width="15.88671875" customWidth="1"/>
    <col min="8" max="8" width="17.44140625" customWidth="1"/>
    <col min="9" max="10" width="16.33203125" customWidth="1"/>
    <col min="11" max="12" width="15.88671875" customWidth="1"/>
    <col min="13" max="14" width="19.33203125" customWidth="1"/>
    <col min="15" max="16" width="16.5546875" customWidth="1"/>
  </cols>
  <sheetData>
    <row r="1" spans="1:19" ht="15.6" x14ac:dyDescent="0.3">
      <c r="A1" s="19" t="str">
        <f ca="1">MID(CELL("filename",A1),FIND("]",CELL("filename",A1))+1,255)</f>
        <v>T06</v>
      </c>
      <c r="B1" s="400" t="s">
        <v>395</v>
      </c>
      <c r="C1" s="401"/>
      <c r="D1" s="293" t="s">
        <v>396</v>
      </c>
      <c r="E1" s="294"/>
      <c r="F1" s="294"/>
      <c r="G1" s="294"/>
      <c r="H1" s="294"/>
      <c r="I1" s="294"/>
      <c r="J1" s="294"/>
      <c r="K1" s="294"/>
      <c r="L1" s="295"/>
      <c r="M1" s="292"/>
      <c r="N1" s="292"/>
      <c r="O1" s="292"/>
      <c r="P1" s="292"/>
      <c r="Q1" s="46"/>
      <c r="R1" s="46"/>
      <c r="S1" s="46"/>
    </row>
    <row r="2" spans="1:19" ht="15.6" x14ac:dyDescent="0.3">
      <c r="A2" s="5" t="s">
        <v>397</v>
      </c>
      <c r="B2" s="403" t="str">
        <f ca="1">VLOOKUP(A1,SystemTestList!$A$1:$G$94,1,0)</f>
        <v>T06</v>
      </c>
      <c r="C2" s="404"/>
      <c r="D2" s="82" t="s">
        <v>398</v>
      </c>
      <c r="E2" s="188" t="s">
        <v>399</v>
      </c>
      <c r="F2" s="189" t="s">
        <v>400</v>
      </c>
      <c r="G2" s="189" t="s">
        <v>402</v>
      </c>
      <c r="H2" s="189" t="s">
        <v>408</v>
      </c>
      <c r="I2" s="189" t="s">
        <v>430</v>
      </c>
      <c r="J2" s="189" t="s">
        <v>222</v>
      </c>
      <c r="K2" s="189" t="s">
        <v>431</v>
      </c>
      <c r="L2" s="189" t="s">
        <v>432</v>
      </c>
      <c r="M2" s="189" t="s">
        <v>433</v>
      </c>
      <c r="N2" s="189" t="s">
        <v>434</v>
      </c>
      <c r="O2" s="189" t="s">
        <v>263</v>
      </c>
      <c r="P2" s="189" t="s">
        <v>435</v>
      </c>
      <c r="Q2" s="46"/>
      <c r="R2" s="46"/>
      <c r="S2" s="46"/>
    </row>
    <row r="3" spans="1:19" s="1" customFormat="1" ht="28.8" x14ac:dyDescent="0.3">
      <c r="A3" s="5" t="s">
        <v>403</v>
      </c>
      <c r="B3" s="405" t="str">
        <f ca="1">VLOOKUP(A1,SystemTestList!$A$1:$G$94,2,0)</f>
        <v>Search - Advanced - Boolean</v>
      </c>
      <c r="C3" s="406"/>
      <c r="D3" s="34" t="s">
        <v>708</v>
      </c>
      <c r="E3" s="163" t="s">
        <v>709</v>
      </c>
      <c r="F3" s="163" t="s">
        <v>710</v>
      </c>
      <c r="G3" s="163" t="s">
        <v>711</v>
      </c>
      <c r="H3" s="240" t="s">
        <v>712</v>
      </c>
      <c r="I3" s="240" t="s">
        <v>713</v>
      </c>
      <c r="J3" s="163" t="s">
        <v>714</v>
      </c>
      <c r="K3" s="163" t="s">
        <v>715</v>
      </c>
      <c r="L3" s="163" t="s">
        <v>716</v>
      </c>
      <c r="M3" s="163" t="s">
        <v>717</v>
      </c>
      <c r="N3" s="163" t="s">
        <v>718</v>
      </c>
      <c r="O3" s="163" t="s">
        <v>719</v>
      </c>
      <c r="P3" s="163" t="s">
        <v>716</v>
      </c>
      <c r="Q3" s="168"/>
      <c r="R3" s="168"/>
      <c r="S3" s="168"/>
    </row>
    <row r="4" spans="1:19" s="1" customFormat="1" x14ac:dyDescent="0.3">
      <c r="A4" s="5" t="s">
        <v>314</v>
      </c>
      <c r="B4" s="405" t="str">
        <f ca="1">VLOOKUP(A1,SystemTestList!$A$1:$G$94,3,0)</f>
        <v>Search Behavior</v>
      </c>
      <c r="C4" s="406"/>
      <c r="D4" s="187" t="s">
        <v>585</v>
      </c>
      <c r="E4" s="187" t="s">
        <v>585</v>
      </c>
      <c r="F4" s="187" t="s">
        <v>585</v>
      </c>
      <c r="G4" s="187" t="s">
        <v>585</v>
      </c>
      <c r="H4" s="187" t="s">
        <v>585</v>
      </c>
      <c r="I4" s="187" t="s">
        <v>585</v>
      </c>
      <c r="J4" s="187" t="s">
        <v>585</v>
      </c>
      <c r="K4" s="187" t="s">
        <v>585</v>
      </c>
      <c r="L4" s="187" t="s">
        <v>585</v>
      </c>
      <c r="M4" s="187" t="s">
        <v>585</v>
      </c>
      <c r="N4" s="187" t="s">
        <v>585</v>
      </c>
      <c r="O4" s="187" t="s">
        <v>585</v>
      </c>
      <c r="P4" s="187" t="s">
        <v>585</v>
      </c>
      <c r="Q4" s="168"/>
      <c r="R4" s="168"/>
      <c r="S4" s="168"/>
    </row>
    <row r="5" spans="1:19" ht="28.95" customHeight="1" x14ac:dyDescent="0.3">
      <c r="A5" s="5" t="s">
        <v>315</v>
      </c>
      <c r="B5" s="394" t="str">
        <f ca="1">VLOOKUP(A1,SystemTestList!$A$1:$G$94,4,0)</f>
        <v>Search - Advanced (with Boolean Logic)</v>
      </c>
      <c r="C5" s="395"/>
      <c r="D5" s="437" t="s">
        <v>720</v>
      </c>
      <c r="E5" s="437" t="s">
        <v>720</v>
      </c>
      <c r="F5" s="437" t="s">
        <v>720</v>
      </c>
      <c r="G5" s="437" t="s">
        <v>720</v>
      </c>
      <c r="H5" s="437" t="s">
        <v>720</v>
      </c>
      <c r="I5" s="437" t="s">
        <v>720</v>
      </c>
      <c r="J5" s="437" t="s">
        <v>720</v>
      </c>
      <c r="K5" s="437" t="s">
        <v>720</v>
      </c>
      <c r="L5" s="437" t="s">
        <v>720</v>
      </c>
      <c r="M5" s="437" t="s">
        <v>720</v>
      </c>
      <c r="N5" s="437" t="s">
        <v>720</v>
      </c>
      <c r="O5" s="437" t="s">
        <v>720</v>
      </c>
      <c r="P5" s="437" t="s">
        <v>720</v>
      </c>
      <c r="Q5" s="46"/>
      <c r="R5" s="46"/>
      <c r="S5" s="46"/>
    </row>
    <row r="6" spans="1:19" ht="62.4" customHeight="1" x14ac:dyDescent="0.3">
      <c r="A6" s="5" t="s">
        <v>316</v>
      </c>
      <c r="B6" s="394" t="str">
        <f ca="1">VLOOKUP(A1,SystemTestList!$A$1:$G$94,5,0)</f>
        <v>Execute search using the Advanced Search interface, using scenarios that exercise the boolean capabilities AND, OR, ANDNOT using the field choices provided by the Advanced Search capability.</v>
      </c>
      <c r="C6" s="395"/>
      <c r="D6" s="438"/>
      <c r="E6" s="438"/>
      <c r="F6" s="438"/>
      <c r="G6" s="438"/>
      <c r="H6" s="438"/>
      <c r="I6" s="438"/>
      <c r="J6" s="438"/>
      <c r="K6" s="438"/>
      <c r="L6" s="438"/>
      <c r="M6" s="438"/>
      <c r="N6" s="438"/>
      <c r="O6" s="438"/>
      <c r="P6" s="438"/>
      <c r="Q6" s="46"/>
      <c r="R6" s="46"/>
      <c r="S6" s="46"/>
    </row>
    <row r="7" spans="1:19" ht="55.2" customHeight="1" x14ac:dyDescent="0.3">
      <c r="A7" s="5" t="s">
        <v>404</v>
      </c>
      <c r="B7" s="394" t="s">
        <v>675</v>
      </c>
      <c r="C7" s="395"/>
      <c r="D7" s="438"/>
      <c r="E7" s="438"/>
      <c r="F7" s="438"/>
      <c r="G7" s="438"/>
      <c r="H7" s="438"/>
      <c r="I7" s="438"/>
      <c r="J7" s="438"/>
      <c r="K7" s="438"/>
      <c r="L7" s="438"/>
      <c r="M7" s="438"/>
      <c r="N7" s="438"/>
      <c r="O7" s="438"/>
      <c r="P7" s="438"/>
      <c r="Q7" s="46"/>
      <c r="R7" s="46"/>
      <c r="S7" s="46"/>
    </row>
    <row r="8" spans="1:19" ht="101.4" customHeight="1" x14ac:dyDescent="0.3">
      <c r="A8" s="5" t="s">
        <v>405</v>
      </c>
      <c r="B8" s="418" t="s">
        <v>496</v>
      </c>
      <c r="C8" s="419"/>
      <c r="D8" s="439"/>
      <c r="E8" s="439"/>
      <c r="F8" s="439"/>
      <c r="G8" s="439"/>
      <c r="H8" s="439"/>
      <c r="I8" s="439"/>
      <c r="J8" s="439"/>
      <c r="K8" s="439"/>
      <c r="L8" s="439"/>
      <c r="M8" s="439"/>
      <c r="N8" s="439"/>
      <c r="O8" s="439"/>
      <c r="P8" s="439"/>
      <c r="Q8" s="46"/>
      <c r="R8" s="46"/>
      <c r="S8" s="46"/>
    </row>
    <row r="9" spans="1:19" x14ac:dyDescent="0.3">
      <c r="A9" s="10" t="s">
        <v>212</v>
      </c>
      <c r="B9" s="4" t="s">
        <v>406</v>
      </c>
      <c r="C9" s="4" t="s">
        <v>407</v>
      </c>
      <c r="D9" s="6"/>
      <c r="E9" s="34"/>
      <c r="F9" s="34"/>
      <c r="G9" s="34"/>
      <c r="H9" s="34"/>
      <c r="I9" s="34"/>
      <c r="J9" s="34"/>
      <c r="K9" s="34"/>
      <c r="L9" s="34"/>
      <c r="M9" s="34"/>
      <c r="N9" s="34"/>
      <c r="O9" s="34"/>
      <c r="P9" s="34"/>
      <c r="Q9" s="46"/>
      <c r="R9" s="46"/>
      <c r="S9" s="46"/>
    </row>
    <row r="10" spans="1:19" s="27" customFormat="1" ht="28.8" x14ac:dyDescent="0.3">
      <c r="A10" s="71">
        <v>1</v>
      </c>
      <c r="B10" s="118" t="s">
        <v>588</v>
      </c>
      <c r="C10" s="110"/>
      <c r="D10" s="45"/>
      <c r="E10" s="45"/>
      <c r="F10" s="239"/>
      <c r="G10" s="45"/>
      <c r="H10" s="45"/>
      <c r="I10" s="45"/>
      <c r="J10" s="45"/>
      <c r="K10" s="34"/>
      <c r="L10" s="34"/>
      <c r="M10" s="34"/>
      <c r="N10" s="34"/>
      <c r="O10" s="34"/>
      <c r="P10" s="34"/>
    </row>
    <row r="11" spans="1:19" ht="79.2" customHeight="1" x14ac:dyDescent="0.3">
      <c r="A11" s="11">
        <v>2</v>
      </c>
      <c r="B11" s="381" t="s">
        <v>721</v>
      </c>
      <c r="C11" s="381" t="s">
        <v>498</v>
      </c>
      <c r="D11" s="144" t="s">
        <v>722</v>
      </c>
      <c r="E11" s="144" t="s">
        <v>723</v>
      </c>
      <c r="F11" s="144" t="s">
        <v>724</v>
      </c>
      <c r="G11" s="144" t="s">
        <v>725</v>
      </c>
      <c r="H11" s="144" t="s">
        <v>726</v>
      </c>
      <c r="I11" s="144" t="s">
        <v>727</v>
      </c>
      <c r="J11" s="144" t="s">
        <v>728</v>
      </c>
      <c r="K11" s="144" t="s">
        <v>729</v>
      </c>
      <c r="L11" s="144" t="s">
        <v>730</v>
      </c>
      <c r="M11" s="144" t="s">
        <v>731</v>
      </c>
      <c r="N11" s="144" t="s">
        <v>732</v>
      </c>
      <c r="O11" s="144" t="s">
        <v>733</v>
      </c>
      <c r="P11" s="144" t="s">
        <v>734</v>
      </c>
    </row>
    <row r="12" spans="1:19" ht="28.8" x14ac:dyDescent="0.3">
      <c r="A12" s="11">
        <v>3</v>
      </c>
      <c r="B12" s="381" t="s">
        <v>565</v>
      </c>
      <c r="C12" s="381"/>
      <c r="D12" s="235"/>
      <c r="E12" s="235"/>
      <c r="F12" s="235"/>
      <c r="G12" s="235"/>
      <c r="H12" s="235"/>
      <c r="I12" s="235"/>
      <c r="J12" s="235"/>
      <c r="K12" s="235"/>
      <c r="L12" s="235"/>
      <c r="M12" s="235"/>
      <c r="N12" s="235"/>
      <c r="O12" s="235"/>
      <c r="P12" s="235"/>
    </row>
    <row r="13" spans="1:19" ht="72" x14ac:dyDescent="0.3">
      <c r="A13" s="11"/>
      <c r="B13" s="381" t="s">
        <v>501</v>
      </c>
      <c r="C13" s="381" t="s">
        <v>502</v>
      </c>
      <c r="D13" s="6" t="s">
        <v>503</v>
      </c>
      <c r="E13" s="6" t="s">
        <v>503</v>
      </c>
      <c r="F13" s="6" t="s">
        <v>503</v>
      </c>
      <c r="G13" s="6" t="s">
        <v>503</v>
      </c>
      <c r="H13" s="6" t="s">
        <v>503</v>
      </c>
      <c r="I13" s="6" t="s">
        <v>503</v>
      </c>
      <c r="J13" s="6" t="s">
        <v>503</v>
      </c>
      <c r="K13" s="6" t="s">
        <v>503</v>
      </c>
      <c r="L13" s="6" t="s">
        <v>503</v>
      </c>
      <c r="M13" s="6" t="s">
        <v>503</v>
      </c>
      <c r="N13" s="6" t="s">
        <v>503</v>
      </c>
      <c r="O13" s="6" t="s">
        <v>503</v>
      </c>
      <c r="P13" s="6" t="s">
        <v>503</v>
      </c>
    </row>
    <row r="14" spans="1:19" ht="28.8" x14ac:dyDescent="0.3">
      <c r="A14" s="11"/>
      <c r="B14" s="381" t="s">
        <v>507</v>
      </c>
      <c r="C14" s="381"/>
      <c r="D14" s="235"/>
      <c r="E14" s="235"/>
      <c r="F14" s="235"/>
      <c r="G14" s="235"/>
      <c r="H14" s="235"/>
      <c r="I14" s="235"/>
      <c r="J14" s="235"/>
      <c r="K14" s="235"/>
      <c r="L14" s="235"/>
      <c r="M14" s="235"/>
      <c r="N14" s="235"/>
      <c r="O14" s="235"/>
      <c r="P14" s="235"/>
    </row>
    <row r="15" spans="1:19" ht="28.8" x14ac:dyDescent="0.3">
      <c r="A15" s="11">
        <v>4</v>
      </c>
      <c r="B15" s="381" t="s">
        <v>508</v>
      </c>
      <c r="C15" s="8"/>
      <c r="D15" s="6"/>
      <c r="E15" s="6"/>
      <c r="F15" s="6"/>
      <c r="G15" s="6"/>
      <c r="H15" s="6"/>
      <c r="I15" s="6"/>
      <c r="J15" s="6"/>
      <c r="K15" s="6"/>
      <c r="L15" s="6"/>
      <c r="M15" s="6"/>
      <c r="N15" s="6"/>
      <c r="O15" s="6"/>
      <c r="P15" s="6"/>
    </row>
    <row r="16" spans="1:19" ht="28.8" x14ac:dyDescent="0.3">
      <c r="A16" s="11">
        <v>7</v>
      </c>
      <c r="B16" s="381" t="s">
        <v>511</v>
      </c>
      <c r="C16" s="8"/>
      <c r="D16" s="6"/>
      <c r="E16" s="6"/>
      <c r="F16" s="6"/>
      <c r="G16" s="6"/>
      <c r="H16" s="6"/>
      <c r="I16" s="6"/>
      <c r="J16" s="6"/>
      <c r="K16" s="6"/>
      <c r="L16" s="6"/>
      <c r="M16" s="6"/>
      <c r="N16" s="6"/>
      <c r="O16" s="6"/>
      <c r="P16" s="6"/>
    </row>
    <row r="17" spans="1:28" s="3" customFormat="1" x14ac:dyDescent="0.3">
      <c r="A17" s="2"/>
      <c r="D17"/>
    </row>
    <row r="18" spans="1:28" ht="21" x14ac:dyDescent="0.3">
      <c r="A18" s="436" t="s">
        <v>701</v>
      </c>
      <c r="B18" s="436"/>
      <c r="C18" s="436"/>
      <c r="D18" s="436"/>
      <c r="E18" s="436"/>
      <c r="F18" s="436"/>
      <c r="G18" s="436"/>
      <c r="H18" s="436"/>
      <c r="I18" s="436"/>
      <c r="J18" s="436"/>
      <c r="K18" s="436"/>
      <c r="L18" s="436"/>
      <c r="M18" s="436"/>
      <c r="N18" s="436"/>
      <c r="O18" s="436"/>
      <c r="P18" s="436"/>
      <c r="Q18" s="436"/>
      <c r="R18" s="436"/>
      <c r="S18" s="436"/>
      <c r="T18" s="436"/>
      <c r="U18" s="436"/>
      <c r="V18" s="436"/>
      <c r="W18" s="436"/>
      <c r="X18" s="436"/>
      <c r="Y18" s="436"/>
      <c r="Z18" s="436"/>
      <c r="AA18" s="436"/>
      <c r="AB18" s="436"/>
    </row>
    <row r="19" spans="1:28" s="3" customFormat="1" ht="57.6" x14ac:dyDescent="0.3">
      <c r="C19" s="381" t="s">
        <v>498</v>
      </c>
      <c r="D19" s="144" t="s">
        <v>722</v>
      </c>
      <c r="E19" s="144" t="s">
        <v>723</v>
      </c>
      <c r="F19" s="144" t="s">
        <v>724</v>
      </c>
      <c r="G19" s="144" t="s">
        <v>725</v>
      </c>
      <c r="H19" s="144" t="s">
        <v>726</v>
      </c>
      <c r="I19" s="144" t="s">
        <v>727</v>
      </c>
      <c r="J19" s="144" t="s">
        <v>728</v>
      </c>
      <c r="K19" s="144" t="s">
        <v>729</v>
      </c>
      <c r="L19" s="144" t="s">
        <v>730</v>
      </c>
      <c r="M19" s="144" t="s">
        <v>731</v>
      </c>
      <c r="N19" s="144" t="s">
        <v>732</v>
      </c>
      <c r="O19" s="144" t="s">
        <v>733</v>
      </c>
      <c r="P19" s="144" t="s">
        <v>734</v>
      </c>
    </row>
    <row r="20" spans="1:28" x14ac:dyDescent="0.3">
      <c r="B20" s="428" t="s">
        <v>735</v>
      </c>
      <c r="C20" s="353">
        <v>43070</v>
      </c>
      <c r="D20" s="348">
        <v>17</v>
      </c>
      <c r="E20" s="348">
        <v>18</v>
      </c>
      <c r="F20" s="348">
        <v>2</v>
      </c>
      <c r="G20" s="348">
        <v>80</v>
      </c>
      <c r="H20" s="348">
        <v>9</v>
      </c>
      <c r="I20" s="348">
        <v>1</v>
      </c>
      <c r="J20" s="348">
        <v>2</v>
      </c>
      <c r="K20" s="348">
        <v>32</v>
      </c>
      <c r="L20" s="348">
        <v>66</v>
      </c>
      <c r="M20" s="348">
        <v>259</v>
      </c>
      <c r="N20" s="348"/>
      <c r="O20" s="348"/>
      <c r="P20" s="348">
        <v>252</v>
      </c>
    </row>
    <row r="21" spans="1:28" x14ac:dyDescent="0.3">
      <c r="B21" s="428"/>
      <c r="C21" s="366" t="s">
        <v>736</v>
      </c>
      <c r="D21" s="351">
        <v>17</v>
      </c>
      <c r="E21" s="351">
        <v>18</v>
      </c>
      <c r="F21" s="351">
        <v>2</v>
      </c>
      <c r="G21" s="351">
        <v>80</v>
      </c>
      <c r="H21" s="351">
        <v>9</v>
      </c>
      <c r="I21" s="351">
        <v>1</v>
      </c>
      <c r="J21" s="351">
        <v>2</v>
      </c>
      <c r="K21" s="351">
        <v>32</v>
      </c>
      <c r="L21" s="351">
        <v>66</v>
      </c>
      <c r="M21" s="351">
        <v>258</v>
      </c>
      <c r="N21" s="351">
        <v>924</v>
      </c>
      <c r="O21" s="351">
        <v>6</v>
      </c>
      <c r="P21" s="351">
        <v>252</v>
      </c>
    </row>
    <row r="22" spans="1:28" x14ac:dyDescent="0.3">
      <c r="B22" s="6"/>
      <c r="C22" s="381"/>
      <c r="D22" s="6" t="s">
        <v>503</v>
      </c>
      <c r="E22" s="6" t="s">
        <v>503</v>
      </c>
      <c r="F22" s="6" t="s">
        <v>503</v>
      </c>
      <c r="G22" s="6" t="s">
        <v>503</v>
      </c>
      <c r="H22" s="6" t="s">
        <v>503</v>
      </c>
      <c r="I22" s="6" t="s">
        <v>503</v>
      </c>
      <c r="J22" s="6" t="s">
        <v>503</v>
      </c>
      <c r="K22" s="6" t="s">
        <v>503</v>
      </c>
      <c r="L22" s="6" t="s">
        <v>503</v>
      </c>
      <c r="M22" s="6" t="s">
        <v>503</v>
      </c>
      <c r="N22" s="6" t="s">
        <v>503</v>
      </c>
      <c r="O22" s="6" t="s">
        <v>503</v>
      </c>
      <c r="P22" s="6" t="s">
        <v>503</v>
      </c>
    </row>
    <row r="23" spans="1:28" x14ac:dyDescent="0.3">
      <c r="B23" s="428" t="s">
        <v>737</v>
      </c>
      <c r="C23" s="353">
        <v>43070</v>
      </c>
      <c r="D23" s="348">
        <v>17</v>
      </c>
      <c r="E23" s="348">
        <v>18</v>
      </c>
      <c r="F23" s="348">
        <v>2</v>
      </c>
      <c r="G23" s="348">
        <v>80</v>
      </c>
      <c r="H23" s="348">
        <v>9</v>
      </c>
      <c r="I23" s="348">
        <v>1</v>
      </c>
      <c r="J23" s="348">
        <v>2</v>
      </c>
      <c r="K23" s="348">
        <v>32</v>
      </c>
      <c r="L23" s="348">
        <v>66</v>
      </c>
      <c r="M23" s="348">
        <v>73</v>
      </c>
      <c r="N23" s="348"/>
      <c r="O23" s="348"/>
      <c r="P23" s="348">
        <v>237</v>
      </c>
    </row>
    <row r="24" spans="1:28" x14ac:dyDescent="0.3">
      <c r="B24" s="428"/>
      <c r="C24" s="366" t="s">
        <v>736</v>
      </c>
      <c r="D24" s="351">
        <v>17</v>
      </c>
      <c r="E24" s="351">
        <v>18</v>
      </c>
      <c r="F24" s="351">
        <v>2</v>
      </c>
      <c r="G24" s="351">
        <v>80</v>
      </c>
      <c r="H24" s="351">
        <v>9</v>
      </c>
      <c r="I24" s="351">
        <v>1</v>
      </c>
      <c r="J24" s="351">
        <v>2</v>
      </c>
      <c r="K24" s="351">
        <v>32</v>
      </c>
      <c r="L24" s="351">
        <v>66</v>
      </c>
      <c r="M24" s="351">
        <v>72</v>
      </c>
      <c r="N24" s="351">
        <v>371</v>
      </c>
      <c r="O24" s="351">
        <v>6</v>
      </c>
      <c r="P24" s="351">
        <v>237</v>
      </c>
    </row>
    <row r="25" spans="1:28" s="3" customFormat="1" ht="15" x14ac:dyDescent="0.3">
      <c r="A25" s="18" t="str">
        <f ca="1">MID(CELL("filename",A1),FIND("]",CELL("filename",A1))+1,255)</f>
        <v>T06</v>
      </c>
      <c r="B25" s="6"/>
      <c r="C25" s="8"/>
      <c r="D25" s="6"/>
      <c r="E25" s="6"/>
      <c r="F25" s="6"/>
      <c r="G25" s="6"/>
      <c r="H25" s="6"/>
      <c r="I25" s="6"/>
      <c r="J25" s="6"/>
      <c r="K25" s="6"/>
      <c r="L25" s="6"/>
      <c r="M25" s="6"/>
      <c r="N25" s="6"/>
      <c r="O25" s="6"/>
      <c r="P25" s="6"/>
    </row>
  </sheetData>
  <mergeCells count="24">
    <mergeCell ref="A18:AB18"/>
    <mergeCell ref="B20:B21"/>
    <mergeCell ref="B23:B24"/>
    <mergeCell ref="B1:C1"/>
    <mergeCell ref="B2:C2"/>
    <mergeCell ref="B3:C3"/>
    <mergeCell ref="B4:C4"/>
    <mergeCell ref="B5:C5"/>
    <mergeCell ref="M5:M8"/>
    <mergeCell ref="N5:N8"/>
    <mergeCell ref="O5:O8"/>
    <mergeCell ref="P5:P8"/>
    <mergeCell ref="B6:C6"/>
    <mergeCell ref="B7:C7"/>
    <mergeCell ref="B8:C8"/>
    <mergeCell ref="I5:I8"/>
    <mergeCell ref="J5:J8"/>
    <mergeCell ref="K5:K8"/>
    <mergeCell ref="L5:L8"/>
    <mergeCell ref="D5:D8"/>
    <mergeCell ref="E5:E8"/>
    <mergeCell ref="F5:F8"/>
    <mergeCell ref="G5:G8"/>
    <mergeCell ref="H5:H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75" zoomScaleNormal="75" workbookViewId="0">
      <selection activeCell="B7" sqref="B7:C7"/>
    </sheetView>
  </sheetViews>
  <sheetFormatPr defaultRowHeight="14.4" x14ac:dyDescent="0.3"/>
  <cols>
    <col min="1" max="1" width="18.33203125" style="2" customWidth="1"/>
    <col min="2" max="2" width="49.33203125" customWidth="1"/>
    <col min="3" max="3" width="41.88671875" style="3" customWidth="1"/>
    <col min="4" max="4" width="22.33203125" customWidth="1"/>
    <col min="5" max="5" width="25.33203125" customWidth="1"/>
    <col min="6" max="6" width="23.44140625" customWidth="1"/>
    <col min="7" max="7" width="24.88671875" customWidth="1"/>
    <col min="8" max="8" width="27.109375" customWidth="1"/>
  </cols>
  <sheetData>
    <row r="1" spans="1:8" ht="15.6" x14ac:dyDescent="0.3">
      <c r="A1" s="19" t="str">
        <f ca="1">MID(CELL("filename",A1),FIND("]",CELL("filename",A1))+1,255)</f>
        <v>T07</v>
      </c>
      <c r="B1" s="400" t="s">
        <v>395</v>
      </c>
      <c r="C1" s="401"/>
      <c r="D1" s="81"/>
      <c r="E1" s="81"/>
      <c r="F1" s="81"/>
      <c r="G1" s="81"/>
      <c r="H1" s="81"/>
    </row>
    <row r="2" spans="1:8" x14ac:dyDescent="0.3">
      <c r="A2" s="5" t="s">
        <v>397</v>
      </c>
      <c r="B2" s="403" t="str">
        <f ca="1">VLOOKUP(A1,SystemTestList!$A$1:$G$94,1,0)</f>
        <v>T07</v>
      </c>
      <c r="C2" s="404"/>
    </row>
    <row r="3" spans="1:8" s="1" customFormat="1" x14ac:dyDescent="0.3">
      <c r="A3" s="5" t="s">
        <v>403</v>
      </c>
      <c r="B3" s="405" t="str">
        <f ca="1">VLOOKUP(A1,SystemTestList!$A$1:$G$94,2,0)</f>
        <v>Search - Comparison DN/DF</v>
      </c>
      <c r="C3" s="406"/>
    </row>
    <row r="4" spans="1:8" s="1" customFormat="1" x14ac:dyDescent="0.3">
      <c r="A4" s="5" t="s">
        <v>314</v>
      </c>
      <c r="B4" s="405" t="str">
        <f ca="1">VLOOKUP(A1,SystemTestList!$A$1:$G$94,3,0)</f>
        <v>Search Behavior</v>
      </c>
      <c r="C4" s="406"/>
    </row>
    <row r="5" spans="1:8" ht="28.95" customHeight="1" x14ac:dyDescent="0.3">
      <c r="A5" s="5" t="s">
        <v>315</v>
      </c>
      <c r="B5" s="394" t="str">
        <f ca="1">VLOOKUP(A1,SystemTestList!$A$1:$G$94,4,0)</f>
        <v>ALL Search Behaviors</v>
      </c>
      <c r="C5" s="395"/>
    </row>
    <row r="6" spans="1:8" ht="62.4" customHeight="1" x14ac:dyDescent="0.3">
      <c r="A6" s="5" t="s">
        <v>316</v>
      </c>
      <c r="B6" s="394" t="str">
        <f ca="1">VLOOKUP(A1,SystemTestList!$A$1:$G$94,5,0)</f>
        <v>Run through a predetermined set of scenarios designed to compare DataNexus and DataFinder search functionality.  Using Search Parity Measurement Tool.</v>
      </c>
      <c r="C6" s="395"/>
    </row>
    <row r="7" spans="1:8" ht="43.95" customHeight="1" x14ac:dyDescent="0.3">
      <c r="A7" s="5" t="s">
        <v>404</v>
      </c>
      <c r="B7" s="394" t="s">
        <v>738</v>
      </c>
      <c r="C7" s="395"/>
    </row>
    <row r="8" spans="1:8" ht="40.950000000000003" customHeight="1" x14ac:dyDescent="0.3">
      <c r="A8" s="5" t="s">
        <v>405</v>
      </c>
      <c r="B8" s="418" t="s">
        <v>739</v>
      </c>
      <c r="C8" s="419"/>
    </row>
    <row r="9" spans="1:8" x14ac:dyDescent="0.3">
      <c r="A9" s="98" t="s">
        <v>212</v>
      </c>
      <c r="B9" s="98" t="s">
        <v>406</v>
      </c>
      <c r="C9" s="98" t="s">
        <v>407</v>
      </c>
    </row>
    <row r="10" spans="1:8" x14ac:dyDescent="0.3">
      <c r="A10" s="381">
        <v>1</v>
      </c>
      <c r="B10" s="381" t="s">
        <v>740</v>
      </c>
      <c r="C10" s="381"/>
    </row>
    <row r="11" spans="1:8" x14ac:dyDescent="0.3">
      <c r="A11" s="381">
        <v>2</v>
      </c>
      <c r="B11" s="381" t="s">
        <v>741</v>
      </c>
      <c r="C11" s="381"/>
    </row>
    <row r="12" spans="1:8" x14ac:dyDescent="0.3">
      <c r="A12" s="381">
        <v>3</v>
      </c>
      <c r="B12" s="381" t="s">
        <v>742</v>
      </c>
      <c r="C12" s="381"/>
    </row>
    <row r="13" spans="1:8" x14ac:dyDescent="0.3">
      <c r="A13" s="381">
        <v>4</v>
      </c>
      <c r="B13" s="381" t="s">
        <v>741</v>
      </c>
      <c r="C13" s="381"/>
    </row>
    <row r="14" spans="1:8" x14ac:dyDescent="0.3">
      <c r="A14" s="381">
        <v>5</v>
      </c>
      <c r="B14" s="381" t="s">
        <v>743</v>
      </c>
      <c r="C14" s="381"/>
    </row>
    <row r="15" spans="1:8" ht="72" x14ac:dyDescent="0.3">
      <c r="A15" s="381">
        <v>6</v>
      </c>
      <c r="B15" s="381" t="s">
        <v>744</v>
      </c>
      <c r="C15" s="381" t="s">
        <v>745</v>
      </c>
    </row>
    <row r="16" spans="1:8" ht="28.8" x14ac:dyDescent="0.3">
      <c r="A16" s="381">
        <v>7</v>
      </c>
      <c r="B16" s="381" t="s">
        <v>746</v>
      </c>
      <c r="C16" s="381"/>
    </row>
    <row r="17" spans="1:3" s="3" customFormat="1" ht="57.6" x14ac:dyDescent="0.3">
      <c r="A17" s="381">
        <v>8</v>
      </c>
      <c r="B17" s="381" t="s">
        <v>747</v>
      </c>
      <c r="C17" s="381"/>
    </row>
    <row r="18" spans="1:3" s="3" customFormat="1" ht="43.2" x14ac:dyDescent="0.3">
      <c r="A18" s="381">
        <v>9</v>
      </c>
      <c r="B18" s="381" t="s">
        <v>748</v>
      </c>
      <c r="C18" s="381"/>
    </row>
    <row r="19" spans="1:3" s="3" customFormat="1" x14ac:dyDescent="0.3"/>
    <row r="27" spans="1:3" s="3" customFormat="1" ht="15" x14ac:dyDescent="0.3">
      <c r="A27" s="18" t="str">
        <f ca="1">MID(CELL("filename",A1),FIND("]",CELL("filename",A1))+1,255)</f>
        <v>T07</v>
      </c>
      <c r="B27"/>
    </row>
  </sheetData>
  <mergeCells count="8">
    <mergeCell ref="B6:C6"/>
    <mergeCell ref="B7:C7"/>
    <mergeCell ref="B8:C8"/>
    <mergeCell ref="B1:C1"/>
    <mergeCell ref="B2:C2"/>
    <mergeCell ref="B3:C3"/>
    <mergeCell ref="B4:C4"/>
    <mergeCell ref="B5:C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5" zoomScaleNormal="75" workbookViewId="0">
      <selection sqref="A1:XFD1048576"/>
    </sheetView>
  </sheetViews>
  <sheetFormatPr defaultRowHeight="14.4" x14ac:dyDescent="0.3"/>
  <cols>
    <col min="1" max="1" width="16.6640625" style="2" customWidth="1"/>
    <col min="2" max="2" width="49.33203125" customWidth="1"/>
    <col min="3" max="3" width="41.88671875" style="3" customWidth="1"/>
    <col min="4" max="11" width="11.33203125" customWidth="1"/>
    <col min="12" max="12" width="12.33203125" customWidth="1"/>
    <col min="13" max="14" width="11.44140625" customWidth="1"/>
  </cols>
  <sheetData>
    <row r="1" spans="1:14" ht="15.6" x14ac:dyDescent="0.3">
      <c r="A1" s="19" t="str">
        <f ca="1">MID(CELL("filename",A1),FIND("]",CELL("filename",A1))+1,255)</f>
        <v>T08</v>
      </c>
      <c r="B1" s="400" t="s">
        <v>395</v>
      </c>
      <c r="C1" s="401"/>
      <c r="D1" s="432" t="s">
        <v>396</v>
      </c>
      <c r="E1" s="433"/>
      <c r="F1" s="433"/>
      <c r="G1" s="433"/>
      <c r="H1" s="433"/>
      <c r="I1" s="433"/>
      <c r="J1" s="433"/>
      <c r="K1" s="433"/>
      <c r="L1" s="433"/>
      <c r="M1" s="210"/>
      <c r="N1" s="210"/>
    </row>
    <row r="2" spans="1:14" ht="15.6" x14ac:dyDescent="0.3">
      <c r="A2" s="5" t="s">
        <v>397</v>
      </c>
      <c r="B2" s="403" t="str">
        <f ca="1">VLOOKUP(A1,SystemTestList!$A$1:$G$94,1,0)</f>
        <v>T08</v>
      </c>
      <c r="C2" s="404"/>
      <c r="D2" s="82" t="s">
        <v>398</v>
      </c>
      <c r="E2" s="82" t="s">
        <v>399</v>
      </c>
      <c r="F2" s="82" t="s">
        <v>400</v>
      </c>
      <c r="G2" s="82" t="s">
        <v>401</v>
      </c>
      <c r="H2" s="82" t="s">
        <v>402</v>
      </c>
      <c r="I2" s="82" t="s">
        <v>408</v>
      </c>
      <c r="J2" s="82" t="s">
        <v>430</v>
      </c>
      <c r="K2" s="82" t="s">
        <v>222</v>
      </c>
      <c r="L2" s="82" t="s">
        <v>431</v>
      </c>
      <c r="M2" s="82" t="s">
        <v>432</v>
      </c>
      <c r="N2" s="82" t="s">
        <v>433</v>
      </c>
    </row>
    <row r="3" spans="1:14" s="1" customFormat="1" ht="28.8" x14ac:dyDescent="0.3">
      <c r="A3" s="5" t="s">
        <v>403</v>
      </c>
      <c r="B3" s="405" t="str">
        <f ca="1">VLOOKUP(A1,SystemTestList!$A$1:$G$94,2,0)</f>
        <v>Search - Wildcard</v>
      </c>
      <c r="C3" s="406"/>
      <c r="D3" s="144" t="s">
        <v>749</v>
      </c>
      <c r="E3" s="144" t="s">
        <v>750</v>
      </c>
      <c r="F3" s="144" t="s">
        <v>751</v>
      </c>
      <c r="G3" s="144" t="s">
        <v>752</v>
      </c>
      <c r="H3" s="144" t="s">
        <v>753</v>
      </c>
      <c r="I3" s="144" t="s">
        <v>754</v>
      </c>
      <c r="J3" s="144" t="s">
        <v>755</v>
      </c>
      <c r="K3" s="144" t="s">
        <v>756</v>
      </c>
      <c r="L3" s="144" t="s">
        <v>757</v>
      </c>
      <c r="M3" s="144" t="s">
        <v>758</v>
      </c>
      <c r="N3" s="144" t="s">
        <v>759</v>
      </c>
    </row>
    <row r="4" spans="1:14" s="1" customFormat="1" x14ac:dyDescent="0.3">
      <c r="A4" s="5" t="s">
        <v>314</v>
      </c>
      <c r="B4" s="405" t="str">
        <f ca="1">VLOOKUP(A1,SystemTestList!$A$1:$G$94,3,0)</f>
        <v>Search Behavior</v>
      </c>
      <c r="C4" s="406"/>
      <c r="D4" s="161" t="s">
        <v>585</v>
      </c>
      <c r="E4" s="161" t="s">
        <v>585</v>
      </c>
      <c r="F4" s="161" t="s">
        <v>585</v>
      </c>
      <c r="G4" s="161" t="s">
        <v>585</v>
      </c>
      <c r="H4" s="161" t="s">
        <v>585</v>
      </c>
      <c r="I4" s="161" t="s">
        <v>585</v>
      </c>
      <c r="J4" s="161" t="s">
        <v>585</v>
      </c>
      <c r="K4" s="161" t="s">
        <v>585</v>
      </c>
      <c r="L4" s="161" t="s">
        <v>585</v>
      </c>
      <c r="M4" s="161" t="s">
        <v>585</v>
      </c>
      <c r="N4" s="161" t="s">
        <v>585</v>
      </c>
    </row>
    <row r="5" spans="1:14" ht="31.2" customHeight="1" x14ac:dyDescent="0.3">
      <c r="A5" s="5" t="s">
        <v>315</v>
      </c>
      <c r="B5" s="394" t="str">
        <f ca="1">VLOOKUP(A1,SystemTestList!$A$1:$G$94,4,0)</f>
        <v>Search - Wildcard</v>
      </c>
      <c r="C5" s="395"/>
      <c r="D5" s="437" t="s">
        <v>720</v>
      </c>
      <c r="E5" s="437" t="s">
        <v>720</v>
      </c>
      <c r="F5" s="437" t="s">
        <v>720</v>
      </c>
      <c r="G5" s="437" t="s">
        <v>720</v>
      </c>
      <c r="H5" s="437" t="s">
        <v>720</v>
      </c>
      <c r="I5" s="437" t="s">
        <v>720</v>
      </c>
      <c r="J5" s="437" t="s">
        <v>720</v>
      </c>
      <c r="K5" s="437" t="s">
        <v>720</v>
      </c>
      <c r="L5" s="437" t="s">
        <v>720</v>
      </c>
      <c r="M5" s="437" t="s">
        <v>720</v>
      </c>
      <c r="N5" s="437" t="s">
        <v>720</v>
      </c>
    </row>
    <row r="6" spans="1:14" x14ac:dyDescent="0.3">
      <c r="A6" s="5" t="s">
        <v>316</v>
      </c>
      <c r="B6" s="394" t="str">
        <f ca="1">VLOOKUP(A1,SystemTestList!$A$1:$G$94,5,0)</f>
        <v>Execute a set of search scenarios designed to demonstrate the wildcard feature.</v>
      </c>
      <c r="C6" s="395"/>
      <c r="D6" s="438"/>
      <c r="E6" s="438"/>
      <c r="F6" s="438"/>
      <c r="G6" s="438"/>
      <c r="H6" s="438"/>
      <c r="I6" s="438"/>
      <c r="J6" s="438"/>
      <c r="K6" s="438"/>
      <c r="L6" s="438"/>
      <c r="M6" s="438"/>
      <c r="N6" s="438"/>
    </row>
    <row r="7" spans="1:14" x14ac:dyDescent="0.3">
      <c r="A7" s="5" t="s">
        <v>404</v>
      </c>
      <c r="B7" s="396"/>
      <c r="C7" s="397"/>
      <c r="D7" s="438"/>
      <c r="E7" s="438"/>
      <c r="F7" s="438"/>
      <c r="G7" s="438"/>
      <c r="H7" s="438"/>
      <c r="I7" s="438"/>
      <c r="J7" s="438"/>
      <c r="K7" s="438"/>
      <c r="L7" s="438"/>
      <c r="M7" s="438"/>
      <c r="N7" s="438"/>
    </row>
    <row r="8" spans="1:14" ht="84" customHeight="1" x14ac:dyDescent="0.3">
      <c r="A8" s="5" t="s">
        <v>405</v>
      </c>
      <c r="B8" s="418" t="s">
        <v>496</v>
      </c>
      <c r="C8" s="419"/>
      <c r="D8" s="439"/>
      <c r="E8" s="439"/>
      <c r="F8" s="439"/>
      <c r="G8" s="439"/>
      <c r="H8" s="439"/>
      <c r="I8" s="439"/>
      <c r="J8" s="439"/>
      <c r="K8" s="439"/>
      <c r="L8" s="439"/>
      <c r="M8" s="439"/>
      <c r="N8" s="439"/>
    </row>
    <row r="9" spans="1:14" x14ac:dyDescent="0.3">
      <c r="A9" s="10" t="s">
        <v>212</v>
      </c>
      <c r="B9" s="4" t="s">
        <v>406</v>
      </c>
      <c r="C9" s="4" t="s">
        <v>407</v>
      </c>
      <c r="D9" s="153"/>
      <c r="E9" s="153"/>
      <c r="F9" s="153"/>
      <c r="G9" s="153"/>
      <c r="H9" s="153"/>
      <c r="I9" s="153"/>
      <c r="J9" s="153"/>
      <c r="K9" s="153"/>
      <c r="L9" s="153"/>
      <c r="M9" s="153"/>
      <c r="N9" s="153"/>
    </row>
    <row r="10" spans="1:14" ht="28.8" x14ac:dyDescent="0.3">
      <c r="A10" s="11">
        <v>1</v>
      </c>
      <c r="B10" s="381" t="s">
        <v>760</v>
      </c>
      <c r="C10" s="381" t="s">
        <v>498</v>
      </c>
      <c r="D10" s="144" t="s">
        <v>749</v>
      </c>
      <c r="E10" s="144" t="s">
        <v>761</v>
      </c>
      <c r="F10" s="144" t="s">
        <v>751</v>
      </c>
      <c r="G10" s="144" t="s">
        <v>752</v>
      </c>
      <c r="H10" s="144" t="s">
        <v>753</v>
      </c>
      <c r="I10" s="144" t="s">
        <v>754</v>
      </c>
      <c r="J10" s="144" t="s">
        <v>755</v>
      </c>
      <c r="K10" s="144" t="s">
        <v>756</v>
      </c>
      <c r="L10" s="144" t="s">
        <v>757</v>
      </c>
      <c r="M10" s="144" t="s">
        <v>750</v>
      </c>
      <c r="N10" s="144" t="s">
        <v>751</v>
      </c>
    </row>
    <row r="11" spans="1:14" ht="28.8" x14ac:dyDescent="0.3">
      <c r="A11" s="11">
        <v>2</v>
      </c>
      <c r="B11" s="381" t="s">
        <v>565</v>
      </c>
      <c r="C11" s="381"/>
      <c r="D11" s="237"/>
      <c r="E11" s="234"/>
      <c r="F11" s="234"/>
      <c r="G11" s="234"/>
      <c r="H11" s="234"/>
      <c r="I11" s="234"/>
      <c r="J11" s="234"/>
      <c r="K11" s="234"/>
      <c r="L11" s="234"/>
      <c r="M11" s="268"/>
      <c r="N11" s="268"/>
    </row>
    <row r="12" spans="1:14" ht="28.8" x14ac:dyDescent="0.3">
      <c r="A12" s="11">
        <v>3</v>
      </c>
      <c r="B12" s="381" t="s">
        <v>501</v>
      </c>
      <c r="C12" s="381" t="s">
        <v>502</v>
      </c>
      <c r="D12" s="34" t="s">
        <v>503</v>
      </c>
      <c r="E12" s="34" t="s">
        <v>503</v>
      </c>
      <c r="F12" s="34" t="s">
        <v>503</v>
      </c>
      <c r="G12" s="34" t="s">
        <v>503</v>
      </c>
      <c r="H12" s="34" t="s">
        <v>503</v>
      </c>
      <c r="I12" s="186" t="s">
        <v>506</v>
      </c>
      <c r="J12" s="186" t="s">
        <v>506</v>
      </c>
      <c r="K12" s="186" t="s">
        <v>506</v>
      </c>
      <c r="L12" s="34" t="s">
        <v>503</v>
      </c>
      <c r="M12" s="14"/>
      <c r="N12" s="14"/>
    </row>
    <row r="13" spans="1:14" ht="28.8" x14ac:dyDescent="0.3">
      <c r="A13" s="11">
        <v>4</v>
      </c>
      <c r="B13" s="381" t="s">
        <v>507</v>
      </c>
      <c r="C13" s="381"/>
      <c r="D13" s="235"/>
      <c r="E13" s="235"/>
      <c r="F13" s="235"/>
      <c r="G13" s="235"/>
      <c r="H13" s="267"/>
      <c r="I13" s="267"/>
      <c r="J13" s="267"/>
      <c r="K13" s="267"/>
      <c r="L13" s="235"/>
      <c r="M13" s="14"/>
      <c r="N13" s="14"/>
    </row>
    <row r="14" spans="1:14" s="3" customFormat="1" ht="28.8" x14ac:dyDescent="0.3">
      <c r="A14" s="11">
        <v>5</v>
      </c>
      <c r="B14" s="381" t="s">
        <v>508</v>
      </c>
      <c r="C14" s="8"/>
      <c r="D14" s="6"/>
      <c r="E14" s="8"/>
      <c r="F14" s="8"/>
      <c r="G14" s="8"/>
      <c r="H14" s="8"/>
      <c r="I14" s="8"/>
      <c r="J14" s="8"/>
      <c r="K14" s="8"/>
      <c r="L14" s="8"/>
      <c r="M14" s="265"/>
      <c r="N14" s="265"/>
    </row>
    <row r="15" spans="1:14" s="3" customFormat="1" ht="28.8" x14ac:dyDescent="0.3">
      <c r="A15" s="11">
        <v>7</v>
      </c>
      <c r="B15" s="381" t="s">
        <v>762</v>
      </c>
      <c r="C15" s="381"/>
      <c r="D15" s="34" t="s">
        <v>763</v>
      </c>
      <c r="E15" s="34" t="s">
        <v>764</v>
      </c>
      <c r="F15" s="34" t="s">
        <v>765</v>
      </c>
      <c r="G15" s="34" t="s">
        <v>766</v>
      </c>
      <c r="H15" s="186" t="s">
        <v>767</v>
      </c>
      <c r="I15" s="186" t="s">
        <v>476</v>
      </c>
      <c r="J15" s="186" t="s">
        <v>768</v>
      </c>
      <c r="K15" s="186" t="s">
        <v>769</v>
      </c>
      <c r="L15" s="34" t="s">
        <v>770</v>
      </c>
      <c r="M15" s="14"/>
      <c r="N15" s="14"/>
    </row>
    <row r="16" spans="1:14" s="3" customFormat="1" ht="28.8" x14ac:dyDescent="0.3">
      <c r="A16" s="11">
        <v>8</v>
      </c>
      <c r="B16" s="381"/>
      <c r="C16" s="381" t="s">
        <v>565</v>
      </c>
      <c r="D16" s="235"/>
      <c r="E16" s="235"/>
      <c r="F16" s="235"/>
      <c r="G16" s="235"/>
      <c r="H16" s="267"/>
      <c r="I16" s="267"/>
      <c r="J16" s="267"/>
      <c r="K16" s="267"/>
      <c r="L16" s="235"/>
      <c r="M16" s="14"/>
      <c r="N16" s="14"/>
    </row>
    <row r="17" spans="1:14" s="3" customFormat="1" ht="28.8" x14ac:dyDescent="0.3">
      <c r="A17" s="11">
        <v>9</v>
      </c>
      <c r="B17" s="381" t="s">
        <v>501</v>
      </c>
      <c r="C17" s="381" t="s">
        <v>502</v>
      </c>
      <c r="D17" s="34" t="s">
        <v>503</v>
      </c>
      <c r="E17" s="34" t="s">
        <v>503</v>
      </c>
      <c r="F17" s="34" t="s">
        <v>503</v>
      </c>
      <c r="G17" s="34" t="s">
        <v>503</v>
      </c>
      <c r="H17" s="34" t="s">
        <v>503</v>
      </c>
      <c r="I17" s="186" t="s">
        <v>506</v>
      </c>
      <c r="J17" s="186" t="s">
        <v>506</v>
      </c>
      <c r="K17" s="186" t="s">
        <v>506</v>
      </c>
      <c r="L17" s="34" t="s">
        <v>503</v>
      </c>
      <c r="M17" s="14"/>
      <c r="N17" s="14"/>
    </row>
    <row r="18" spans="1:14" s="3" customFormat="1" ht="28.8" x14ac:dyDescent="0.3">
      <c r="A18" s="11">
        <v>10</v>
      </c>
      <c r="B18" s="381" t="s">
        <v>507</v>
      </c>
      <c r="C18" s="381"/>
      <c r="D18" s="235"/>
      <c r="E18" s="235"/>
      <c r="F18" s="235"/>
      <c r="G18" s="235"/>
      <c r="H18" s="267"/>
      <c r="I18" s="267"/>
      <c r="J18" s="267"/>
      <c r="K18" s="267"/>
      <c r="L18" s="235"/>
      <c r="M18" s="14"/>
      <c r="N18" s="14"/>
    </row>
    <row r="19" spans="1:14" s="3" customFormat="1" ht="28.8" x14ac:dyDescent="0.3">
      <c r="A19" s="11">
        <v>12</v>
      </c>
      <c r="B19" s="381" t="s">
        <v>771</v>
      </c>
      <c r="C19" s="8"/>
      <c r="D19" s="14"/>
      <c r="E19" s="14"/>
      <c r="F19" s="14"/>
      <c r="G19" s="14"/>
      <c r="H19" s="265"/>
      <c r="I19" s="265"/>
      <c r="J19" s="265"/>
      <c r="K19" s="265"/>
      <c r="L19" s="14"/>
      <c r="M19" s="34"/>
      <c r="N19" s="34"/>
    </row>
    <row r="20" spans="1:14" s="3" customFormat="1" ht="28.8" x14ac:dyDescent="0.3">
      <c r="A20" s="11">
        <v>13</v>
      </c>
      <c r="B20" s="381" t="s">
        <v>772</v>
      </c>
      <c r="C20" s="381" t="s">
        <v>565</v>
      </c>
      <c r="D20" s="14"/>
      <c r="E20" s="14"/>
      <c r="F20" s="14"/>
      <c r="G20" s="14"/>
      <c r="H20" s="265"/>
      <c r="I20" s="265"/>
      <c r="J20" s="265"/>
      <c r="K20" s="265"/>
      <c r="L20" s="14"/>
      <c r="M20" s="235"/>
      <c r="N20" s="235"/>
    </row>
    <row r="21" spans="1:14" s="3" customFormat="1" ht="28.8" x14ac:dyDescent="0.3">
      <c r="A21" s="11">
        <v>14</v>
      </c>
      <c r="B21" s="381" t="s">
        <v>773</v>
      </c>
      <c r="C21" s="381"/>
      <c r="D21" s="14"/>
      <c r="E21" s="14"/>
      <c r="F21" s="14"/>
      <c r="G21" s="14"/>
      <c r="H21" s="265"/>
      <c r="I21" s="265"/>
      <c r="J21" s="265"/>
      <c r="K21" s="265"/>
      <c r="L21" s="14"/>
      <c r="M21" s="34" t="s">
        <v>764</v>
      </c>
      <c r="N21" s="34" t="s">
        <v>774</v>
      </c>
    </row>
    <row r="22" spans="1:14" s="3" customFormat="1" ht="28.8" x14ac:dyDescent="0.3">
      <c r="A22" s="11">
        <v>15</v>
      </c>
      <c r="B22" s="381"/>
      <c r="C22" s="381" t="s">
        <v>565</v>
      </c>
      <c r="D22" s="14"/>
      <c r="E22" s="14"/>
      <c r="F22" s="14"/>
      <c r="G22" s="14"/>
      <c r="H22" s="265"/>
      <c r="I22" s="265"/>
      <c r="J22" s="265"/>
      <c r="K22" s="265"/>
      <c r="L22" s="14"/>
      <c r="M22" s="235"/>
      <c r="N22" s="235"/>
    </row>
    <row r="23" spans="1:14" s="3" customFormat="1" ht="57.6" x14ac:dyDescent="0.3">
      <c r="A23" s="11">
        <v>16</v>
      </c>
      <c r="B23" s="381" t="s">
        <v>568</v>
      </c>
      <c r="C23" s="381"/>
      <c r="D23" s="14"/>
      <c r="E23" s="14"/>
      <c r="F23" s="14"/>
      <c r="G23" s="14"/>
      <c r="H23" s="265"/>
      <c r="I23" s="265"/>
      <c r="J23" s="265"/>
      <c r="K23" s="265"/>
      <c r="L23" s="14"/>
      <c r="M23" s="34"/>
      <c r="N23" s="34"/>
    </row>
    <row r="24" spans="1:14" ht="28.8" x14ac:dyDescent="0.3">
      <c r="A24" s="11">
        <v>17</v>
      </c>
      <c r="B24" s="381" t="s">
        <v>511</v>
      </c>
      <c r="C24" s="8"/>
      <c r="D24" s="34"/>
      <c r="E24" s="34"/>
      <c r="F24" s="34"/>
      <c r="G24" s="34"/>
      <c r="H24" s="34"/>
      <c r="I24" s="34"/>
      <c r="J24" s="34"/>
      <c r="K24" s="34"/>
      <c r="L24" s="34"/>
      <c r="M24" s="34"/>
      <c r="N24" s="34"/>
    </row>
    <row r="25" spans="1:14" x14ac:dyDescent="0.3">
      <c r="A25" s="55"/>
      <c r="B25" s="6"/>
      <c r="C25" s="8" t="s">
        <v>775</v>
      </c>
      <c r="D25" s="6">
        <v>173</v>
      </c>
      <c r="E25" s="6">
        <v>238</v>
      </c>
      <c r="F25" s="6">
        <v>218</v>
      </c>
      <c r="G25" s="6">
        <v>374</v>
      </c>
      <c r="H25" s="6"/>
      <c r="I25" s="6">
        <v>16</v>
      </c>
      <c r="J25" s="6"/>
      <c r="K25" s="6">
        <v>0</v>
      </c>
      <c r="L25" s="6"/>
      <c r="M25" s="6"/>
      <c r="N25" s="6"/>
    </row>
    <row r="26" spans="1:14" x14ac:dyDescent="0.3">
      <c r="A26" s="55"/>
      <c r="B26" s="6"/>
      <c r="C26" s="8" t="s">
        <v>776</v>
      </c>
      <c r="D26" s="6">
        <v>144</v>
      </c>
      <c r="E26" s="6">
        <v>110</v>
      </c>
      <c r="F26" s="6">
        <v>206</v>
      </c>
      <c r="G26" s="6">
        <v>129</v>
      </c>
      <c r="H26" s="6"/>
      <c r="I26" s="6">
        <v>15</v>
      </c>
      <c r="J26" s="6"/>
      <c r="K26" s="6">
        <v>0</v>
      </c>
      <c r="L26" s="6"/>
      <c r="M26" s="6"/>
      <c r="N26" s="6"/>
    </row>
    <row r="27" spans="1:14" x14ac:dyDescent="0.3">
      <c r="A27" s="55"/>
      <c r="B27" s="6"/>
      <c r="C27" s="8" t="s">
        <v>777</v>
      </c>
      <c r="D27" s="6">
        <v>102</v>
      </c>
      <c r="E27" s="6">
        <v>147</v>
      </c>
      <c r="F27" s="6">
        <v>217</v>
      </c>
      <c r="G27" s="6">
        <v>360</v>
      </c>
      <c r="H27" s="6"/>
      <c r="I27" s="6">
        <v>16</v>
      </c>
      <c r="J27" s="6"/>
      <c r="K27" s="6">
        <v>25</v>
      </c>
      <c r="L27" s="6"/>
      <c r="M27" s="6"/>
      <c r="N27" s="6"/>
    </row>
    <row r="28" spans="1:14" x14ac:dyDescent="0.3">
      <c r="A28" s="55"/>
      <c r="B28" s="6"/>
      <c r="C28" s="8" t="s">
        <v>778</v>
      </c>
      <c r="D28" s="6">
        <v>85</v>
      </c>
      <c r="E28" s="6">
        <v>90</v>
      </c>
      <c r="F28" s="6">
        <v>205</v>
      </c>
      <c r="G28" s="6">
        <v>124</v>
      </c>
      <c r="H28" s="6"/>
      <c r="I28" s="6">
        <v>15</v>
      </c>
      <c r="J28" s="6"/>
      <c r="K28" s="6">
        <v>25</v>
      </c>
      <c r="L28" s="6"/>
      <c r="M28" s="6"/>
      <c r="N28" s="6"/>
    </row>
    <row r="31" spans="1:14" s="3" customFormat="1" ht="15" x14ac:dyDescent="0.3">
      <c r="A31" s="18" t="str">
        <f ca="1">MID(CELL("filename",A1),FIND("]",CELL("filename",A1))+1,255)</f>
        <v>T08</v>
      </c>
      <c r="B31"/>
      <c r="D31"/>
      <c r="E31"/>
      <c r="F31"/>
      <c r="G31"/>
    </row>
  </sheetData>
  <mergeCells count="20">
    <mergeCell ref="K5:K8"/>
    <mergeCell ref="M5:M8"/>
    <mergeCell ref="N5:N8"/>
    <mergeCell ref="L5:L8"/>
    <mergeCell ref="D1:L1"/>
    <mergeCell ref="D5:D8"/>
    <mergeCell ref="E5:E8"/>
    <mergeCell ref="F5:F8"/>
    <mergeCell ref="G5:G8"/>
    <mergeCell ref="H5:H8"/>
    <mergeCell ref="I5:I8"/>
    <mergeCell ref="J5:J8"/>
    <mergeCell ref="B6:C6"/>
    <mergeCell ref="B7:C7"/>
    <mergeCell ref="B8:C8"/>
    <mergeCell ref="B1:C1"/>
    <mergeCell ref="B2:C2"/>
    <mergeCell ref="B3:C3"/>
    <mergeCell ref="B4:C4"/>
    <mergeCell ref="B5:C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D16" sqref="D16"/>
    </sheetView>
  </sheetViews>
  <sheetFormatPr defaultRowHeight="14.4" x14ac:dyDescent="0.3"/>
  <cols>
    <col min="1" max="1" width="17.6640625" style="2" customWidth="1"/>
    <col min="2" max="2" width="49.33203125" customWidth="1"/>
    <col min="3" max="3" width="41.88671875" style="3" customWidth="1"/>
    <col min="4" max="6" width="24" customWidth="1"/>
    <col min="7" max="7" width="24.5546875" customWidth="1"/>
    <col min="8" max="8" width="24" customWidth="1"/>
  </cols>
  <sheetData>
    <row r="1" spans="1:14" ht="15.6" x14ac:dyDescent="0.3">
      <c r="A1" s="19" t="str">
        <f ca="1">MID(CELL("filename",A1),FIND("]",CELL("filename",A1))+1,255)</f>
        <v>T09</v>
      </c>
      <c r="B1" s="400" t="s">
        <v>395</v>
      </c>
      <c r="C1" s="401"/>
      <c r="D1" s="420" t="s">
        <v>396</v>
      </c>
      <c r="E1" s="421"/>
      <c r="F1" s="421"/>
      <c r="G1" s="391"/>
      <c r="H1" s="210"/>
    </row>
    <row r="2" spans="1:14" ht="15.6" x14ac:dyDescent="0.3">
      <c r="A2" s="5" t="s">
        <v>397</v>
      </c>
      <c r="B2" s="403" t="str">
        <f ca="1">VLOOKUP(A1,SystemTestList!$A$1:$G$94,1,0)</f>
        <v>T09</v>
      </c>
      <c r="C2" s="404"/>
      <c r="D2" s="13" t="s">
        <v>398</v>
      </c>
      <c r="E2" s="13" t="s">
        <v>399</v>
      </c>
      <c r="F2" s="132" t="s">
        <v>400</v>
      </c>
      <c r="G2" s="132" t="s">
        <v>401</v>
      </c>
      <c r="H2" s="132" t="s">
        <v>402</v>
      </c>
    </row>
    <row r="3" spans="1:14" s="1" customFormat="1" ht="27" customHeight="1" x14ac:dyDescent="0.3">
      <c r="A3" s="5" t="s">
        <v>403</v>
      </c>
      <c r="B3" s="440" t="str">
        <f ca="1">VLOOKUP(A1,SystemTestList!$A$1:$G$94,2,0)</f>
        <v>Search Results Page - UI - General</v>
      </c>
      <c r="C3" s="441"/>
      <c r="D3" s="152" t="s">
        <v>779</v>
      </c>
      <c r="E3" s="54" t="s">
        <v>780</v>
      </c>
      <c r="F3" s="240" t="s">
        <v>781</v>
      </c>
      <c r="G3" s="240" t="s">
        <v>782</v>
      </c>
      <c r="H3" s="240" t="s">
        <v>783</v>
      </c>
      <c r="I3" s="162"/>
      <c r="J3" s="162"/>
      <c r="K3" s="162"/>
      <c r="L3" s="162"/>
      <c r="M3" s="162"/>
      <c r="N3" s="162"/>
    </row>
    <row r="4" spans="1:14" s="1" customFormat="1" ht="27" customHeight="1" x14ac:dyDescent="0.3">
      <c r="A4" s="5" t="s">
        <v>314</v>
      </c>
      <c r="B4" s="405" t="str">
        <f ca="1">VLOOKUP(A1,SystemTestList!$A$1:$G$94,3,0)</f>
        <v>User Interface</v>
      </c>
      <c r="C4" s="406"/>
      <c r="D4" s="173" t="s">
        <v>784</v>
      </c>
      <c r="E4" s="173" t="s">
        <v>784</v>
      </c>
      <c r="F4" s="173" t="s">
        <v>784</v>
      </c>
      <c r="G4" s="173" t="s">
        <v>784</v>
      </c>
      <c r="H4" s="173" t="s">
        <v>784</v>
      </c>
    </row>
    <row r="5" spans="1:14" ht="59.4" customHeight="1" x14ac:dyDescent="0.3">
      <c r="A5" s="5" t="s">
        <v>315</v>
      </c>
      <c r="B5" s="394" t="str">
        <f ca="1">VLOOKUP(A1,SystemTestList!$A$1:$G$94,4,0)</f>
        <v>Search Results Page - Search Box
Search Results Page - Selected Terms Box</v>
      </c>
      <c r="C5" s="395"/>
      <c r="D5" s="429" t="s">
        <v>785</v>
      </c>
      <c r="E5" s="429" t="s">
        <v>785</v>
      </c>
      <c r="F5" s="429" t="s">
        <v>785</v>
      </c>
      <c r="G5" s="429" t="s">
        <v>785</v>
      </c>
      <c r="H5" s="429" t="s">
        <v>785</v>
      </c>
    </row>
    <row r="6" spans="1:14" ht="72" customHeight="1" x14ac:dyDescent="0.3">
      <c r="A6" s="5" t="s">
        <v>316</v>
      </c>
      <c r="B6" s="394" t="str">
        <f ca="1">VLOOKUP(A1,SystemTestList!$A$1:$G$94,5,0)</f>
        <v xml:space="preserve">Execute search to retrieve results according to a single scenario.   Check operation of search box, search button and selected terms box, as search is adjusted to add or remove filters from selected terms box.  Visual appearance of search result. Scroll through Search Results.  Test Links in header. Test tagged links in Search Result. </v>
      </c>
      <c r="C6" s="395"/>
      <c r="D6" s="430"/>
      <c r="E6" s="430"/>
      <c r="F6" s="430"/>
      <c r="G6" s="430"/>
      <c r="H6" s="430"/>
    </row>
    <row r="7" spans="1:14" x14ac:dyDescent="0.3">
      <c r="A7" s="5" t="s">
        <v>404</v>
      </c>
      <c r="B7" s="396"/>
      <c r="C7" s="397"/>
      <c r="D7" s="430"/>
      <c r="E7" s="430"/>
      <c r="F7" s="430"/>
      <c r="G7" s="430"/>
      <c r="H7" s="430"/>
    </row>
    <row r="8" spans="1:14" ht="38.4" customHeight="1" x14ac:dyDescent="0.3">
      <c r="A8" s="5" t="s">
        <v>405</v>
      </c>
      <c r="B8" s="398"/>
      <c r="C8" s="399"/>
      <c r="D8" s="431"/>
      <c r="E8" s="431"/>
      <c r="F8" s="431"/>
      <c r="G8" s="431"/>
      <c r="H8" s="431"/>
    </row>
    <row r="9" spans="1:14" x14ac:dyDescent="0.3">
      <c r="A9" s="10" t="s">
        <v>212</v>
      </c>
      <c r="B9" s="4" t="s">
        <v>406</v>
      </c>
      <c r="C9" s="4" t="s">
        <v>407</v>
      </c>
      <c r="D9" s="153"/>
      <c r="E9" s="6"/>
      <c r="F9" s="6"/>
      <c r="G9" s="6"/>
      <c r="H9" s="6"/>
    </row>
    <row r="10" spans="1:14" x14ac:dyDescent="0.3">
      <c r="A10" s="11">
        <v>1</v>
      </c>
      <c r="B10" s="381" t="s">
        <v>786</v>
      </c>
      <c r="C10" s="381"/>
      <c r="D10" s="6"/>
      <c r="E10" s="6"/>
      <c r="F10" s="6"/>
      <c r="G10" s="6"/>
      <c r="H10" s="6"/>
    </row>
    <row r="11" spans="1:14" ht="28.8" x14ac:dyDescent="0.3">
      <c r="A11" s="11">
        <v>2</v>
      </c>
      <c r="B11" s="7" t="s">
        <v>787</v>
      </c>
      <c r="C11" s="7"/>
      <c r="D11" s="7" t="s">
        <v>788</v>
      </c>
      <c r="E11" s="7" t="s">
        <v>788</v>
      </c>
      <c r="F11" s="7" t="s">
        <v>788</v>
      </c>
      <c r="G11" s="7" t="s">
        <v>788</v>
      </c>
      <c r="H11" s="7" t="s">
        <v>788</v>
      </c>
    </row>
    <row r="12" spans="1:14" ht="28.8" x14ac:dyDescent="0.3">
      <c r="A12" s="11">
        <v>3</v>
      </c>
      <c r="B12" s="7"/>
      <c r="C12" s="134" t="s">
        <v>789</v>
      </c>
      <c r="D12" s="7" t="s">
        <v>790</v>
      </c>
      <c r="E12" s="7" t="s">
        <v>790</v>
      </c>
      <c r="F12" s="7" t="s">
        <v>790</v>
      </c>
      <c r="G12" s="7" t="s">
        <v>790</v>
      </c>
      <c r="H12" s="7" t="s">
        <v>790</v>
      </c>
    </row>
    <row r="13" spans="1:14" ht="28.8" x14ac:dyDescent="0.3">
      <c r="A13" s="11">
        <v>4</v>
      </c>
      <c r="B13" s="7" t="s">
        <v>791</v>
      </c>
      <c r="C13" s="134" t="s">
        <v>792</v>
      </c>
      <c r="D13" s="6"/>
      <c r="E13" s="54"/>
      <c r="F13" s="86"/>
      <c r="G13" s="86"/>
      <c r="H13" s="86"/>
    </row>
    <row r="14" spans="1:14" ht="28.8" x14ac:dyDescent="0.3">
      <c r="A14" s="11">
        <v>5</v>
      </c>
      <c r="B14" s="7"/>
      <c r="C14" s="134" t="s">
        <v>793</v>
      </c>
      <c r="D14" s="6"/>
      <c r="E14" s="54"/>
      <c r="F14" s="86"/>
      <c r="G14" s="86"/>
      <c r="H14" s="86"/>
    </row>
    <row r="15" spans="1:14" x14ac:dyDescent="0.3">
      <c r="A15" s="11">
        <v>6</v>
      </c>
      <c r="B15" s="7"/>
      <c r="C15" s="134" t="s">
        <v>794</v>
      </c>
      <c r="D15" s="6"/>
      <c r="E15" s="54"/>
      <c r="F15" s="86"/>
      <c r="G15" s="86"/>
      <c r="H15" s="86"/>
    </row>
    <row r="16" spans="1:14" ht="43.2" x14ac:dyDescent="0.3">
      <c r="A16" s="11">
        <v>7</v>
      </c>
      <c r="B16" s="7" t="s">
        <v>795</v>
      </c>
      <c r="C16" s="134" t="s">
        <v>796</v>
      </c>
      <c r="D16" s="86"/>
      <c r="E16" s="54"/>
      <c r="F16" s="86"/>
      <c r="G16" s="86"/>
      <c r="H16" s="86"/>
    </row>
    <row r="17" spans="1:8" ht="28.8" x14ac:dyDescent="0.3">
      <c r="A17" s="11">
        <v>8</v>
      </c>
      <c r="B17" s="7" t="s">
        <v>797</v>
      </c>
      <c r="C17" s="134" t="s">
        <v>798</v>
      </c>
      <c r="D17" s="86"/>
      <c r="E17" s="54"/>
      <c r="F17" s="86"/>
      <c r="G17" s="86"/>
      <c r="H17" s="86"/>
    </row>
    <row r="18" spans="1:8" ht="43.2" x14ac:dyDescent="0.3">
      <c r="A18" s="11">
        <v>9</v>
      </c>
      <c r="B18" s="7" t="s">
        <v>799</v>
      </c>
      <c r="C18" s="7" t="s">
        <v>800</v>
      </c>
      <c r="D18" s="196"/>
      <c r="E18" s="196"/>
      <c r="F18" s="7"/>
      <c r="G18" s="196"/>
      <c r="H18" s="196"/>
    </row>
    <row r="19" spans="1:8" ht="28.8" x14ac:dyDescent="0.3">
      <c r="A19" s="11">
        <v>10</v>
      </c>
      <c r="B19" s="7" t="s">
        <v>801</v>
      </c>
      <c r="C19" s="7" t="s">
        <v>802</v>
      </c>
      <c r="D19" s="196"/>
      <c r="E19" s="196"/>
      <c r="F19" s="7"/>
      <c r="G19" s="196"/>
      <c r="H19" s="196"/>
    </row>
    <row r="20" spans="1:8" s="3" customFormat="1" x14ac:dyDescent="0.3">
      <c r="A20" s="11">
        <v>11</v>
      </c>
      <c r="B20" s="7" t="s">
        <v>803</v>
      </c>
      <c r="C20" s="7" t="s">
        <v>804</v>
      </c>
      <c r="D20" s="196"/>
      <c r="E20" s="196"/>
      <c r="F20" s="196"/>
      <c r="G20" s="7"/>
      <c r="H20" s="196"/>
    </row>
    <row r="21" spans="1:8" s="3" customFormat="1" ht="28.8" x14ac:dyDescent="0.3">
      <c r="A21" s="11">
        <v>12</v>
      </c>
      <c r="B21" s="7" t="s">
        <v>805</v>
      </c>
      <c r="C21" s="7" t="s">
        <v>806</v>
      </c>
      <c r="D21" s="196"/>
      <c r="E21" s="196"/>
      <c r="F21" s="196"/>
      <c r="G21" s="7"/>
      <c r="H21" s="196"/>
    </row>
    <row r="22" spans="1:8" ht="72" x14ac:dyDescent="0.3">
      <c r="A22" s="11">
        <v>13</v>
      </c>
      <c r="B22" s="7" t="s">
        <v>807</v>
      </c>
      <c r="C22" s="7" t="s">
        <v>808</v>
      </c>
      <c r="D22" s="196"/>
      <c r="E22" s="196"/>
      <c r="F22" s="196"/>
      <c r="G22" s="196"/>
      <c r="H22" s="7"/>
    </row>
    <row r="23" spans="1:8" ht="28.8" x14ac:dyDescent="0.3">
      <c r="A23" s="11">
        <v>14</v>
      </c>
      <c r="B23" s="7" t="s">
        <v>809</v>
      </c>
      <c r="C23" s="22" t="s">
        <v>810</v>
      </c>
      <c r="D23" s="196"/>
      <c r="E23" s="196"/>
      <c r="F23" s="196"/>
      <c r="G23" s="196"/>
      <c r="H23" s="7"/>
    </row>
    <row r="24" spans="1:8" ht="43.2" x14ac:dyDescent="0.3">
      <c r="A24" s="11">
        <v>15</v>
      </c>
      <c r="B24" s="322" t="s">
        <v>811</v>
      </c>
      <c r="C24" s="7" t="s">
        <v>812</v>
      </c>
      <c r="D24" s="196"/>
      <c r="E24" s="196"/>
      <c r="F24" s="86"/>
      <c r="G24" s="86"/>
      <c r="H24" s="7"/>
    </row>
    <row r="27" spans="1:8" x14ac:dyDescent="0.3">
      <c r="A27" s="182"/>
      <c r="B27" s="167"/>
      <c r="C27" s="171"/>
      <c r="D27" s="167"/>
      <c r="E27" s="167"/>
      <c r="F27" s="167"/>
      <c r="G27" s="167"/>
    </row>
    <row r="28" spans="1:8" x14ac:dyDescent="0.3">
      <c r="A28" s="182"/>
      <c r="B28" s="167"/>
      <c r="C28" s="171"/>
      <c r="D28" s="167"/>
      <c r="E28" s="167"/>
      <c r="F28" s="167"/>
      <c r="G28" s="167"/>
    </row>
    <row r="29" spans="1:8" x14ac:dyDescent="0.3">
      <c r="A29" s="182"/>
      <c r="B29" s="167"/>
      <c r="C29" s="171"/>
      <c r="D29" s="167"/>
      <c r="E29" s="167"/>
      <c r="F29" s="167"/>
      <c r="G29" s="167"/>
    </row>
    <row r="30" spans="1:8" x14ac:dyDescent="0.3">
      <c r="A30" s="182"/>
      <c r="B30" s="167"/>
      <c r="C30" s="171"/>
      <c r="D30" s="167"/>
      <c r="E30" s="167"/>
      <c r="F30" s="167"/>
      <c r="G30" s="167"/>
    </row>
    <row r="31" spans="1:8" s="3" customFormat="1" ht="15" x14ac:dyDescent="0.3">
      <c r="A31" s="18"/>
      <c r="B31"/>
      <c r="D31"/>
    </row>
  </sheetData>
  <mergeCells count="14">
    <mergeCell ref="H5:H8"/>
    <mergeCell ref="D5:D8"/>
    <mergeCell ref="E5:E8"/>
    <mergeCell ref="D1:F1"/>
    <mergeCell ref="F5:F8"/>
    <mergeCell ref="G5:G8"/>
    <mergeCell ref="B6:C6"/>
    <mergeCell ref="B7:C7"/>
    <mergeCell ref="B8:C8"/>
    <mergeCell ref="B1:C1"/>
    <mergeCell ref="B2:C2"/>
    <mergeCell ref="B3:C3"/>
    <mergeCell ref="B4:C4"/>
    <mergeCell ref="B5:C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6" zoomScaleNormal="76" workbookViewId="0">
      <selection activeCell="E14" sqref="E14"/>
    </sheetView>
  </sheetViews>
  <sheetFormatPr defaultRowHeight="14.4" x14ac:dyDescent="0.3"/>
  <cols>
    <col min="1" max="1" width="23.6640625" style="2" customWidth="1"/>
    <col min="2" max="2" width="32.6640625" style="25" customWidth="1"/>
    <col min="3" max="3" width="30.44140625" style="25" customWidth="1"/>
    <col min="4" max="4" width="32.44140625" customWidth="1"/>
    <col min="5" max="8" width="30" customWidth="1"/>
    <col min="9" max="10" width="30" style="25" customWidth="1"/>
  </cols>
  <sheetData>
    <row r="1" spans="1:10" ht="15.6" x14ac:dyDescent="0.3">
      <c r="A1" s="19" t="str">
        <f ca="1">MID(CELL("filename",A1),FIND("]",CELL("filename",A1))+1,255)</f>
        <v>T10</v>
      </c>
      <c r="B1" s="443" t="s">
        <v>395</v>
      </c>
      <c r="C1" s="443"/>
      <c r="D1" s="420" t="s">
        <v>396</v>
      </c>
      <c r="E1" s="421"/>
      <c r="F1" s="421"/>
      <c r="G1" s="421"/>
      <c r="H1" s="421"/>
      <c r="I1" s="421"/>
      <c r="J1" s="422"/>
    </row>
    <row r="2" spans="1:10" ht="15.6" x14ac:dyDescent="0.3">
      <c r="A2" s="5" t="s">
        <v>397</v>
      </c>
      <c r="B2" s="442" t="str">
        <f ca="1">VLOOKUP(A1,SystemTestList!$A$1:$G$94,1,0)</f>
        <v>T10</v>
      </c>
      <c r="C2" s="442"/>
      <c r="D2" s="13" t="s">
        <v>398</v>
      </c>
      <c r="E2" s="13" t="s">
        <v>399</v>
      </c>
      <c r="F2" s="13" t="s">
        <v>400</v>
      </c>
      <c r="G2" s="13" t="s">
        <v>401</v>
      </c>
      <c r="H2" s="139" t="s">
        <v>402</v>
      </c>
      <c r="I2" s="140" t="s">
        <v>408</v>
      </c>
      <c r="J2" s="140" t="s">
        <v>430</v>
      </c>
    </row>
    <row r="3" spans="1:10" s="1" customFormat="1" x14ac:dyDescent="0.3">
      <c r="A3" s="5" t="s">
        <v>403</v>
      </c>
      <c r="B3" s="442" t="str">
        <f ca="1">VLOOKUP(A1,SystemTestList!$A$1:$G$94,2,0)</f>
        <v>Search Results Page - Content</v>
      </c>
      <c r="C3" s="442"/>
      <c r="D3" s="160" t="s">
        <v>503</v>
      </c>
      <c r="E3" s="160" t="s">
        <v>813</v>
      </c>
      <c r="F3" s="160" t="s">
        <v>814</v>
      </c>
      <c r="G3" s="160" t="s">
        <v>504</v>
      </c>
      <c r="H3" s="160" t="s">
        <v>815</v>
      </c>
      <c r="I3" s="183" t="s">
        <v>816</v>
      </c>
      <c r="J3" s="184" t="s">
        <v>817</v>
      </c>
    </row>
    <row r="4" spans="1:10" s="1" customFormat="1" x14ac:dyDescent="0.3">
      <c r="A4" s="5" t="s">
        <v>314</v>
      </c>
      <c r="B4" s="442" t="str">
        <f ca="1">VLOOKUP(A1,SystemTestList!$A$1:$G$94,3,0)</f>
        <v>Content</v>
      </c>
      <c r="C4" s="442"/>
      <c r="D4" s="173" t="s">
        <v>784</v>
      </c>
      <c r="E4" s="173" t="s">
        <v>784</v>
      </c>
      <c r="F4" s="173" t="s">
        <v>784</v>
      </c>
      <c r="G4" s="173" t="s">
        <v>784</v>
      </c>
      <c r="H4" s="173" t="s">
        <v>784</v>
      </c>
      <c r="I4" s="173" t="s">
        <v>784</v>
      </c>
      <c r="J4" s="173" t="s">
        <v>784</v>
      </c>
    </row>
    <row r="5" spans="1:10" ht="52.2" customHeight="1" x14ac:dyDescent="0.3">
      <c r="A5" s="5" t="s">
        <v>315</v>
      </c>
      <c r="B5" s="423" t="str">
        <f ca="1">VLOOKUP(A1,SystemTestList!$A$1:$G$94,4,0)</f>
        <v xml:space="preserve">Search Results Page - Metadata Element Content </v>
      </c>
      <c r="C5" s="423"/>
      <c r="D5" s="429" t="s">
        <v>785</v>
      </c>
      <c r="E5" s="429" t="s">
        <v>785</v>
      </c>
      <c r="F5" s="429" t="s">
        <v>785</v>
      </c>
      <c r="G5" s="429" t="s">
        <v>785</v>
      </c>
      <c r="H5" s="429" t="s">
        <v>785</v>
      </c>
      <c r="I5" s="429" t="s">
        <v>785</v>
      </c>
      <c r="J5" s="429" t="s">
        <v>785</v>
      </c>
    </row>
    <row r="6" spans="1:10" ht="52.2" customHeight="1" x14ac:dyDescent="0.3">
      <c r="A6" s="5" t="s">
        <v>316</v>
      </c>
      <c r="B6" s="423" t="str">
        <f ca="1">VLOOKUP(A1,SystemTestList!$A$1:$G$94,5,0)</f>
        <v>Retrieve search results to the search results page as per scenario. Check that required metadata fields are present and correctly valued as compared with metadata source. Assess general appearance of content visible on Search Results Page.</v>
      </c>
      <c r="C6" s="423"/>
      <c r="D6" s="430"/>
      <c r="E6" s="430"/>
      <c r="F6" s="430"/>
      <c r="G6" s="430"/>
      <c r="H6" s="430"/>
      <c r="I6" s="430"/>
      <c r="J6" s="430"/>
    </row>
    <row r="7" spans="1:10" x14ac:dyDescent="0.3">
      <c r="A7" s="5" t="s">
        <v>404</v>
      </c>
      <c r="B7" s="423"/>
      <c r="C7" s="423"/>
      <c r="D7" s="430"/>
      <c r="E7" s="430"/>
      <c r="F7" s="430"/>
      <c r="G7" s="430"/>
      <c r="H7" s="430"/>
      <c r="I7" s="430"/>
      <c r="J7" s="430"/>
    </row>
    <row r="8" spans="1:10" x14ac:dyDescent="0.3">
      <c r="A8" s="5" t="s">
        <v>405</v>
      </c>
      <c r="B8" s="442"/>
      <c r="C8" s="442"/>
      <c r="D8" s="431"/>
      <c r="E8" s="431"/>
      <c r="F8" s="431"/>
      <c r="G8" s="431"/>
      <c r="H8" s="431"/>
      <c r="I8" s="431"/>
      <c r="J8" s="431"/>
    </row>
    <row r="9" spans="1:10" x14ac:dyDescent="0.3">
      <c r="A9" s="10" t="s">
        <v>212</v>
      </c>
      <c r="B9" s="56" t="s">
        <v>406</v>
      </c>
      <c r="C9" s="56" t="s">
        <v>407</v>
      </c>
      <c r="D9" s="153"/>
      <c r="E9" s="153"/>
      <c r="F9" s="153"/>
      <c r="G9" s="153"/>
      <c r="H9" s="153"/>
      <c r="I9" s="158"/>
      <c r="J9" s="158"/>
    </row>
    <row r="10" spans="1:10" ht="28.8" x14ac:dyDescent="0.3">
      <c r="A10" s="11">
        <v>1</v>
      </c>
      <c r="B10" s="381" t="s">
        <v>415</v>
      </c>
      <c r="C10" s="381" t="s">
        <v>416</v>
      </c>
      <c r="D10" s="6"/>
      <c r="E10" s="6"/>
      <c r="F10" s="6"/>
      <c r="G10" s="6"/>
      <c r="H10" s="6"/>
      <c r="I10" s="390"/>
      <c r="J10" s="390"/>
    </row>
    <row r="11" spans="1:10" ht="28.8" x14ac:dyDescent="0.3">
      <c r="A11" s="11">
        <v>2</v>
      </c>
      <c r="B11" s="381" t="s">
        <v>818</v>
      </c>
      <c r="C11" s="57" t="s">
        <v>819</v>
      </c>
      <c r="D11" s="6" t="s">
        <v>820</v>
      </c>
      <c r="E11" s="6" t="s">
        <v>821</v>
      </c>
      <c r="F11" t="s">
        <v>822</v>
      </c>
      <c r="G11" s="6" t="s">
        <v>823</v>
      </c>
      <c r="H11" s="7" t="s">
        <v>824</v>
      </c>
      <c r="I11" s="142" t="s">
        <v>825</v>
      </c>
      <c r="J11" s="390" t="s">
        <v>826</v>
      </c>
    </row>
    <row r="12" spans="1:10" ht="43.2" x14ac:dyDescent="0.3">
      <c r="A12" s="11">
        <v>3</v>
      </c>
      <c r="B12" s="381" t="s">
        <v>827</v>
      </c>
      <c r="C12" s="57" t="s">
        <v>828</v>
      </c>
      <c r="D12" s="7" t="s">
        <v>829</v>
      </c>
      <c r="E12" s="7" t="s">
        <v>830</v>
      </c>
      <c r="F12" s="7" t="s">
        <v>831</v>
      </c>
      <c r="G12" s="7" t="s">
        <v>832</v>
      </c>
      <c r="H12" s="7" t="s">
        <v>833</v>
      </c>
      <c r="I12" s="118" t="s">
        <v>834</v>
      </c>
      <c r="J12" s="381" t="s">
        <v>835</v>
      </c>
    </row>
    <row r="13" spans="1:10" ht="86.4" x14ac:dyDescent="0.3">
      <c r="A13" s="11">
        <v>4</v>
      </c>
      <c r="B13" s="381"/>
      <c r="C13" s="57"/>
      <c r="D13" s="7"/>
      <c r="E13" s="7" t="s">
        <v>836</v>
      </c>
      <c r="F13" s="7"/>
      <c r="G13" s="7"/>
      <c r="H13" s="7"/>
      <c r="I13" s="7" t="s">
        <v>837</v>
      </c>
      <c r="J13" s="381"/>
    </row>
    <row r="14" spans="1:10" ht="198" customHeight="1" x14ac:dyDescent="0.3">
      <c r="A14" s="11">
        <v>5</v>
      </c>
      <c r="B14" s="381" t="s">
        <v>838</v>
      </c>
      <c r="C14" s="381" t="s">
        <v>839</v>
      </c>
      <c r="D14" s="381" t="s">
        <v>840</v>
      </c>
      <c r="E14" s="381" t="s">
        <v>841</v>
      </c>
      <c r="F14" s="381" t="s">
        <v>842</v>
      </c>
      <c r="G14" s="381" t="s">
        <v>843</v>
      </c>
      <c r="H14" s="381" t="s">
        <v>844</v>
      </c>
      <c r="I14" s="118" t="s">
        <v>845</v>
      </c>
      <c r="J14" s="381"/>
    </row>
  </sheetData>
  <mergeCells count="16">
    <mergeCell ref="J5:J8"/>
    <mergeCell ref="B6:C6"/>
    <mergeCell ref="B7:C7"/>
    <mergeCell ref="B8:C8"/>
    <mergeCell ref="B1:C1"/>
    <mergeCell ref="B2:C2"/>
    <mergeCell ref="B3:C3"/>
    <mergeCell ref="B4:C4"/>
    <mergeCell ref="B5:C5"/>
    <mergeCell ref="D5:D8"/>
    <mergeCell ref="E5:E8"/>
    <mergeCell ref="G5:G8"/>
    <mergeCell ref="H5:H8"/>
    <mergeCell ref="I5:I8"/>
    <mergeCell ref="D1:J1"/>
    <mergeCell ref="F5:F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75" zoomScaleNormal="75" workbookViewId="0">
      <selection activeCell="C14" sqref="C14"/>
    </sheetView>
  </sheetViews>
  <sheetFormatPr defaultRowHeight="14.4" x14ac:dyDescent="0.3"/>
  <cols>
    <col min="1" max="1" width="13.33203125" style="2" customWidth="1"/>
    <col min="2" max="2" width="49.33203125" customWidth="1"/>
    <col min="3" max="3" width="41.88671875" style="3" customWidth="1"/>
    <col min="4" max="4" width="54.6640625" customWidth="1"/>
  </cols>
  <sheetData>
    <row r="1" spans="1:4" ht="15.6" x14ac:dyDescent="0.3">
      <c r="A1" s="19" t="str">
        <f ca="1">MID(CELL("filename",A1),FIND("]",CELL("filename",A1))+1,255)</f>
        <v>T11</v>
      </c>
      <c r="B1" s="400" t="s">
        <v>395</v>
      </c>
      <c r="C1" s="401"/>
      <c r="D1" s="379" t="s">
        <v>396</v>
      </c>
    </row>
    <row r="2" spans="1:4" ht="15.6" x14ac:dyDescent="0.3">
      <c r="A2" s="5" t="s">
        <v>397</v>
      </c>
      <c r="B2" s="403" t="str">
        <f ca="1">VLOOKUP(A1,SystemTestList!$A$1:$G$94,1,0)</f>
        <v>T11</v>
      </c>
      <c r="C2" s="404"/>
      <c r="D2" s="13" t="s">
        <v>398</v>
      </c>
    </row>
    <row r="3" spans="1:4" s="1" customFormat="1" x14ac:dyDescent="0.3">
      <c r="A3" s="5" t="s">
        <v>403</v>
      </c>
      <c r="B3" s="405" t="str">
        <f ca="1">VLOOKUP(A1,SystemTestList!$A$1:$G$94,2,0)</f>
        <v>Search Results Page - UI - Facets</v>
      </c>
      <c r="C3" s="406"/>
      <c r="D3" s="160" t="s">
        <v>846</v>
      </c>
    </row>
    <row r="4" spans="1:4" s="1" customFormat="1" ht="25.95" customHeight="1" x14ac:dyDescent="0.3">
      <c r="A4" s="5" t="s">
        <v>314</v>
      </c>
      <c r="B4" s="405" t="str">
        <f ca="1">VLOOKUP(A1,SystemTestList!$A$1:$G$94,3,0)</f>
        <v>User Interface</v>
      </c>
      <c r="C4" s="406"/>
      <c r="D4" s="323" t="s">
        <v>585</v>
      </c>
    </row>
    <row r="5" spans="1:4" ht="64.2" customHeight="1" x14ac:dyDescent="0.3">
      <c r="A5" s="5" t="s">
        <v>847</v>
      </c>
      <c r="B5" s="394" t="str">
        <f ca="1">VLOOKUP(A1,SystemTestList!$A$1:$G$94,4,0)</f>
        <v>Search Results Page - Facet UI</v>
      </c>
      <c r="C5" s="395"/>
      <c r="D5" s="429" t="s">
        <v>586</v>
      </c>
    </row>
    <row r="6" spans="1:4" ht="51" customHeight="1" x14ac:dyDescent="0.3">
      <c r="A6" s="5" t="s">
        <v>316</v>
      </c>
      <c r="B6" s="394" t="str">
        <f ca="1">VLOOKUP(A1,SystemTestList!$A$1:$G$94,5,0)</f>
        <v xml:space="preserve">Execute search to retrieve results according to a single scenario.    Exercise  the facets, to test that the facet interface works as expected.  </v>
      </c>
      <c r="C6" s="395"/>
      <c r="D6" s="430"/>
    </row>
    <row r="7" spans="1:4" x14ac:dyDescent="0.3">
      <c r="A7" s="5" t="s">
        <v>404</v>
      </c>
      <c r="B7" s="396"/>
      <c r="C7" s="397"/>
      <c r="D7" s="430"/>
    </row>
    <row r="8" spans="1:4" ht="41.4" customHeight="1" x14ac:dyDescent="0.3">
      <c r="A8" s="97" t="s">
        <v>405</v>
      </c>
      <c r="B8" s="418" t="s">
        <v>848</v>
      </c>
      <c r="C8" s="419"/>
      <c r="D8" s="431"/>
    </row>
    <row r="9" spans="1:4" x14ac:dyDescent="0.3">
      <c r="A9" s="56" t="s">
        <v>212</v>
      </c>
      <c r="B9" s="98" t="s">
        <v>406</v>
      </c>
      <c r="C9" s="98" t="s">
        <v>407</v>
      </c>
      <c r="D9" s="153"/>
    </row>
    <row r="10" spans="1:4" x14ac:dyDescent="0.3">
      <c r="A10" s="11">
        <v>1</v>
      </c>
      <c r="B10" s="381" t="s">
        <v>786</v>
      </c>
      <c r="C10" s="381"/>
      <c r="D10" s="6"/>
    </row>
    <row r="11" spans="1:4" ht="28.8" x14ac:dyDescent="0.3">
      <c r="A11" s="11">
        <v>2</v>
      </c>
      <c r="B11" s="381" t="s">
        <v>849</v>
      </c>
      <c r="C11" s="381" t="s">
        <v>850</v>
      </c>
      <c r="D11" s="6" t="s">
        <v>788</v>
      </c>
    </row>
    <row r="12" spans="1:4" ht="28.8" x14ac:dyDescent="0.3">
      <c r="A12" s="11">
        <v>3</v>
      </c>
      <c r="B12" s="381" t="s">
        <v>851</v>
      </c>
      <c r="C12" s="381" t="s">
        <v>852</v>
      </c>
      <c r="D12" s="6"/>
    </row>
    <row r="13" spans="1:4" ht="57.6" x14ac:dyDescent="0.3">
      <c r="A13" s="11">
        <v>4</v>
      </c>
      <c r="B13" s="381" t="s">
        <v>853</v>
      </c>
      <c r="C13" s="381" t="s">
        <v>854</v>
      </c>
      <c r="D13" s="7" t="s">
        <v>855</v>
      </c>
    </row>
    <row r="14" spans="1:4" ht="28.8" x14ac:dyDescent="0.3">
      <c r="A14" s="11">
        <v>5</v>
      </c>
      <c r="B14" s="381" t="s">
        <v>856</v>
      </c>
      <c r="C14" s="381" t="s">
        <v>857</v>
      </c>
      <c r="D14" s="7"/>
    </row>
    <row r="15" spans="1:4" ht="57.6" x14ac:dyDescent="0.3">
      <c r="A15" s="11">
        <v>6</v>
      </c>
      <c r="B15" s="381" t="s">
        <v>858</v>
      </c>
      <c r="C15" s="381" t="s">
        <v>859</v>
      </c>
      <c r="D15" s="6" t="s">
        <v>860</v>
      </c>
    </row>
    <row r="16" spans="1:4" s="3" customFormat="1" ht="43.2" x14ac:dyDescent="0.3">
      <c r="A16" s="11">
        <v>7</v>
      </c>
      <c r="B16" s="381" t="s">
        <v>861</v>
      </c>
      <c r="C16" s="381" t="s">
        <v>862</v>
      </c>
      <c r="D16" s="6"/>
    </row>
    <row r="17" spans="1:4" ht="28.8" x14ac:dyDescent="0.3">
      <c r="A17" s="11">
        <v>8</v>
      </c>
      <c r="B17" s="381" t="s">
        <v>863</v>
      </c>
      <c r="C17" s="390"/>
      <c r="D17" s="6"/>
    </row>
    <row r="18" spans="1:4" ht="72" x14ac:dyDescent="0.3">
      <c r="A18" s="11">
        <v>9</v>
      </c>
      <c r="B18" s="7" t="s">
        <v>864</v>
      </c>
      <c r="C18" s="7" t="s">
        <v>865</v>
      </c>
      <c r="D18" s="7" t="s">
        <v>866</v>
      </c>
    </row>
    <row r="19" spans="1:4" ht="72" x14ac:dyDescent="0.3">
      <c r="A19" s="11">
        <v>10</v>
      </c>
      <c r="B19" s="7" t="s">
        <v>867</v>
      </c>
      <c r="C19" s="7" t="s">
        <v>868</v>
      </c>
      <c r="D19" s="7"/>
    </row>
    <row r="20" spans="1:4" ht="28.8" x14ac:dyDescent="0.3">
      <c r="A20" s="11">
        <v>11</v>
      </c>
      <c r="B20" s="7" t="s">
        <v>869</v>
      </c>
      <c r="C20" s="7" t="s">
        <v>870</v>
      </c>
      <c r="D20" s="7" t="s">
        <v>871</v>
      </c>
    </row>
    <row r="21" spans="1:4" ht="28.8" x14ac:dyDescent="0.3">
      <c r="A21" s="11">
        <v>12</v>
      </c>
      <c r="B21" s="7" t="s">
        <v>872</v>
      </c>
      <c r="C21" s="7" t="s">
        <v>870</v>
      </c>
      <c r="D21" s="7"/>
    </row>
    <row r="22" spans="1:4" ht="28.8" x14ac:dyDescent="0.3">
      <c r="A22" s="11">
        <v>13</v>
      </c>
      <c r="B22" s="7" t="s">
        <v>873</v>
      </c>
      <c r="C22" s="8" t="s">
        <v>874</v>
      </c>
      <c r="D22" s="6"/>
    </row>
  </sheetData>
  <mergeCells count="9">
    <mergeCell ref="D5:D8"/>
    <mergeCell ref="B6:C6"/>
    <mergeCell ref="B7:C7"/>
    <mergeCell ref="B8:C8"/>
    <mergeCell ref="B1:C1"/>
    <mergeCell ref="B2:C2"/>
    <mergeCell ref="B3:C3"/>
    <mergeCell ref="B4:C4"/>
    <mergeCell ref="B5:C5"/>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B12" zoomScale="75" zoomScaleNormal="75" workbookViewId="0">
      <selection activeCell="F22" sqref="F22"/>
    </sheetView>
  </sheetViews>
  <sheetFormatPr defaultRowHeight="14.4" x14ac:dyDescent="0.3"/>
  <cols>
    <col min="1" max="1" width="13.33203125" style="2" customWidth="1"/>
    <col min="2" max="2" width="49.33203125" customWidth="1"/>
    <col min="3" max="3" width="41.88671875" style="3" customWidth="1"/>
    <col min="4" max="8" width="23.109375" customWidth="1"/>
    <col min="9" max="9" width="32.6640625" customWidth="1"/>
  </cols>
  <sheetData>
    <row r="1" spans="1:9" ht="15.6" x14ac:dyDescent="0.3">
      <c r="A1" s="19" t="str">
        <f ca="1">MID(CELL("filename",A1),FIND("]",CELL("filename",A1))+1,255)</f>
        <v>T12</v>
      </c>
      <c r="B1" s="400" t="s">
        <v>395</v>
      </c>
      <c r="C1" s="401"/>
      <c r="D1" s="445" t="s">
        <v>396</v>
      </c>
      <c r="E1" s="446"/>
      <c r="F1" s="446"/>
      <c r="G1" s="446"/>
      <c r="H1" s="446"/>
      <c r="I1" s="446"/>
    </row>
    <row r="2" spans="1:9" ht="15.6" x14ac:dyDescent="0.3">
      <c r="A2" s="5" t="s">
        <v>397</v>
      </c>
      <c r="B2" s="403" t="str">
        <f ca="1">VLOOKUP(A1,SystemTestList!$A$1:$G$94,1,0)</f>
        <v>T12</v>
      </c>
      <c r="C2" s="404"/>
      <c r="D2" s="13" t="s">
        <v>398</v>
      </c>
      <c r="E2" s="13" t="s">
        <v>399</v>
      </c>
      <c r="F2" s="13" t="s">
        <v>400</v>
      </c>
      <c r="G2" s="13" t="s">
        <v>401</v>
      </c>
      <c r="H2" s="13" t="s">
        <v>402</v>
      </c>
      <c r="I2" s="13" t="s">
        <v>408</v>
      </c>
    </row>
    <row r="3" spans="1:9" s="1" customFormat="1" x14ac:dyDescent="0.3">
      <c r="A3" s="5" t="s">
        <v>403</v>
      </c>
      <c r="B3" s="405" t="str">
        <f ca="1">VLOOKUP(A1,SystemTestList!$A$1:$G$94,2,0)</f>
        <v>Search Results Page - Facet Content</v>
      </c>
      <c r="C3" s="406"/>
      <c r="D3" s="160" t="s">
        <v>875</v>
      </c>
      <c r="E3" s="160" t="s">
        <v>876</v>
      </c>
      <c r="F3" s="160" t="s">
        <v>877</v>
      </c>
      <c r="G3" s="160" t="s">
        <v>878</v>
      </c>
      <c r="H3" s="160" t="s">
        <v>817</v>
      </c>
      <c r="I3" s="330" t="s">
        <v>879</v>
      </c>
    </row>
    <row r="4" spans="1:9" s="1" customFormat="1" x14ac:dyDescent="0.3">
      <c r="A4" s="5" t="s">
        <v>314</v>
      </c>
      <c r="B4" s="405" t="str">
        <f ca="1">VLOOKUP(A1,SystemTestList!$A$1:$G$94,3,0)</f>
        <v>Content</v>
      </c>
      <c r="C4" s="406"/>
      <c r="D4" s="161" t="s">
        <v>585</v>
      </c>
      <c r="E4" s="327" t="s">
        <v>585</v>
      </c>
      <c r="F4" s="327" t="s">
        <v>585</v>
      </c>
      <c r="G4" s="327" t="s">
        <v>585</v>
      </c>
      <c r="H4" s="327" t="s">
        <v>585</v>
      </c>
      <c r="I4" s="327" t="s">
        <v>585</v>
      </c>
    </row>
    <row r="5" spans="1:9" ht="28.95" customHeight="1" x14ac:dyDescent="0.3">
      <c r="A5" s="5" t="s">
        <v>315</v>
      </c>
      <c r="B5" s="394" t="str">
        <f ca="1">VLOOKUP(A1,SystemTestList!$A$1:$G$94,4,0)</f>
        <v>Search Results Page - Facet Content</v>
      </c>
      <c r="C5" s="395"/>
      <c r="D5" s="429" t="s">
        <v>720</v>
      </c>
      <c r="E5" s="429" t="s">
        <v>720</v>
      </c>
      <c r="F5" s="429" t="s">
        <v>720</v>
      </c>
      <c r="G5" s="429" t="s">
        <v>720</v>
      </c>
      <c r="H5" s="429" t="s">
        <v>720</v>
      </c>
      <c r="I5" s="444" t="s">
        <v>720</v>
      </c>
    </row>
    <row r="6" spans="1:9" ht="62.4" customHeight="1" x14ac:dyDescent="0.3">
      <c r="A6" s="5" t="s">
        <v>316</v>
      </c>
      <c r="B6" s="394" t="str">
        <f ca="1">VLOOKUP(A1,SystemTestList!$A$1:$G$94,5,0)</f>
        <v>Check that the content displayed in the Facets is aligned with the types of search results displayed. Check that content in facets changes when terms are added or removed from selected terms box.</v>
      </c>
      <c r="C6" s="395"/>
      <c r="D6" s="430"/>
      <c r="E6" s="430"/>
      <c r="F6" s="430"/>
      <c r="G6" s="430"/>
      <c r="H6" s="430"/>
      <c r="I6" s="444"/>
    </row>
    <row r="7" spans="1:9" ht="72.599999999999994" customHeight="1" x14ac:dyDescent="0.3">
      <c r="A7" s="243" t="s">
        <v>404</v>
      </c>
      <c r="B7" s="447" t="s">
        <v>880</v>
      </c>
      <c r="C7" s="448"/>
      <c r="D7" s="451"/>
      <c r="E7" s="451"/>
      <c r="F7" s="451"/>
      <c r="G7" s="451"/>
      <c r="H7" s="451"/>
      <c r="I7" s="444"/>
    </row>
    <row r="8" spans="1:9" ht="29.4" customHeight="1" x14ac:dyDescent="0.3">
      <c r="A8" s="5" t="s">
        <v>405</v>
      </c>
      <c r="B8" s="449"/>
      <c r="C8" s="450"/>
      <c r="D8" s="431"/>
      <c r="E8" s="431"/>
      <c r="F8" s="431"/>
      <c r="G8" s="431"/>
      <c r="H8" s="431"/>
      <c r="I8" s="444"/>
    </row>
    <row r="9" spans="1:9" x14ac:dyDescent="0.3">
      <c r="A9" s="10" t="s">
        <v>212</v>
      </c>
      <c r="B9" s="4" t="s">
        <v>406</v>
      </c>
      <c r="C9" s="4" t="s">
        <v>407</v>
      </c>
      <c r="D9" s="153"/>
      <c r="E9" s="153"/>
      <c r="F9" s="153"/>
      <c r="G9" s="153"/>
      <c r="H9" s="153"/>
      <c r="I9" s="6"/>
    </row>
    <row r="10" spans="1:9" x14ac:dyDescent="0.3">
      <c r="A10" s="11">
        <v>1</v>
      </c>
      <c r="B10" s="390" t="s">
        <v>415</v>
      </c>
      <c r="C10" s="390" t="s">
        <v>416</v>
      </c>
      <c r="D10" s="6" t="s">
        <v>428</v>
      </c>
      <c r="E10" s="6" t="s">
        <v>881</v>
      </c>
      <c r="F10" s="6" t="s">
        <v>475</v>
      </c>
      <c r="G10" s="6" t="s">
        <v>470</v>
      </c>
      <c r="H10" s="7" t="s">
        <v>490</v>
      </c>
      <c r="I10" s="34" t="s">
        <v>428</v>
      </c>
    </row>
    <row r="11" spans="1:9" ht="57.6" x14ac:dyDescent="0.3">
      <c r="A11" s="11">
        <v>2</v>
      </c>
      <c r="B11" s="390" t="s">
        <v>818</v>
      </c>
      <c r="C11" s="57" t="s">
        <v>882</v>
      </c>
      <c r="D11" s="6"/>
      <c r="E11" s="6"/>
      <c r="F11" s="6"/>
      <c r="G11" s="6"/>
      <c r="H11" s="7"/>
      <c r="I11" s="6"/>
    </row>
    <row r="12" spans="1:9" x14ac:dyDescent="0.3">
      <c r="A12" s="11">
        <v>3</v>
      </c>
      <c r="B12" s="390" t="s">
        <v>567</v>
      </c>
      <c r="C12" s="57"/>
      <c r="D12" s="6"/>
      <c r="E12" s="6"/>
      <c r="F12" s="6"/>
      <c r="G12" s="6"/>
      <c r="H12" s="7"/>
      <c r="I12" s="266"/>
    </row>
    <row r="13" spans="1:9" ht="57.6" x14ac:dyDescent="0.3">
      <c r="A13" s="11">
        <v>4</v>
      </c>
      <c r="B13" s="390" t="s">
        <v>883</v>
      </c>
      <c r="C13" s="57" t="s">
        <v>884</v>
      </c>
      <c r="D13" s="6" t="s">
        <v>503</v>
      </c>
      <c r="E13" s="6" t="s">
        <v>503</v>
      </c>
      <c r="F13" s="6" t="s">
        <v>506</v>
      </c>
      <c r="G13" s="6" t="s">
        <v>506</v>
      </c>
      <c r="H13" s="7" t="s">
        <v>504</v>
      </c>
      <c r="I13" s="266"/>
    </row>
    <row r="14" spans="1:9" s="3" customFormat="1" ht="28.8" x14ac:dyDescent="0.3">
      <c r="A14" s="11">
        <v>5</v>
      </c>
      <c r="B14" s="381" t="s">
        <v>885</v>
      </c>
      <c r="C14" s="57"/>
      <c r="D14" s="6"/>
      <c r="E14" s="6"/>
      <c r="F14" s="7"/>
      <c r="G14" s="7"/>
      <c r="H14" s="7"/>
      <c r="I14" s="375"/>
    </row>
    <row r="15" spans="1:9" s="3" customFormat="1" ht="100.8" x14ac:dyDescent="0.3">
      <c r="A15" s="11">
        <v>6</v>
      </c>
      <c r="B15" s="381" t="s">
        <v>886</v>
      </c>
      <c r="C15" s="57"/>
      <c r="D15" s="7" t="s">
        <v>887</v>
      </c>
      <c r="E15" s="7" t="s">
        <v>888</v>
      </c>
      <c r="F15" s="7" t="s">
        <v>889</v>
      </c>
      <c r="G15" s="7" t="s">
        <v>889</v>
      </c>
      <c r="H15" s="7" t="s">
        <v>888</v>
      </c>
      <c r="I15" s="375"/>
    </row>
    <row r="16" spans="1:9" s="3" customFormat="1" ht="72" x14ac:dyDescent="0.3">
      <c r="A16" s="11"/>
      <c r="B16" s="381"/>
      <c r="C16" s="57"/>
      <c r="D16" s="7" t="s">
        <v>890</v>
      </c>
      <c r="E16" s="7"/>
      <c r="F16" s="7" t="s">
        <v>891</v>
      </c>
      <c r="G16" s="7" t="s">
        <v>892</v>
      </c>
      <c r="H16" s="7"/>
      <c r="I16" s="375"/>
    </row>
    <row r="17" spans="1:9" s="3" customFormat="1" x14ac:dyDescent="0.3">
      <c r="A17" s="11">
        <v>7</v>
      </c>
      <c r="B17" s="381" t="s">
        <v>893</v>
      </c>
      <c r="C17" s="381"/>
      <c r="D17" s="7" t="s">
        <v>894</v>
      </c>
      <c r="E17" s="7" t="s">
        <v>895</v>
      </c>
      <c r="F17" s="7"/>
      <c r="G17" s="7"/>
      <c r="H17" s="7"/>
      <c r="I17" s="375"/>
    </row>
    <row r="18" spans="1:9" s="3" customFormat="1" ht="57.6" x14ac:dyDescent="0.3">
      <c r="A18" s="11">
        <v>8</v>
      </c>
      <c r="B18" s="381" t="s">
        <v>896</v>
      </c>
      <c r="C18" s="381" t="s">
        <v>884</v>
      </c>
      <c r="D18" s="7" t="s">
        <v>897</v>
      </c>
      <c r="E18" s="7" t="s">
        <v>618</v>
      </c>
      <c r="F18" s="7"/>
      <c r="G18" s="7"/>
      <c r="H18" s="7"/>
      <c r="I18" s="375"/>
    </row>
    <row r="19" spans="1:9" s="3" customFormat="1" ht="43.2" x14ac:dyDescent="0.3">
      <c r="A19" s="11">
        <v>9</v>
      </c>
      <c r="B19" s="381" t="s">
        <v>898</v>
      </c>
      <c r="C19" s="381" t="s">
        <v>899</v>
      </c>
      <c r="D19" s="7"/>
      <c r="E19" s="7"/>
      <c r="F19" s="7"/>
      <c r="G19" s="7"/>
      <c r="H19" s="7"/>
      <c r="I19" s="375"/>
    </row>
    <row r="20" spans="1:9" s="3" customFormat="1" ht="43.2" x14ac:dyDescent="0.3">
      <c r="A20" s="11">
        <v>10</v>
      </c>
      <c r="B20" s="381" t="s">
        <v>900</v>
      </c>
      <c r="C20" s="381"/>
      <c r="D20" s="7" t="s">
        <v>901</v>
      </c>
      <c r="E20" s="7"/>
      <c r="F20" s="7"/>
      <c r="G20" s="7"/>
      <c r="H20" s="7"/>
      <c r="I20" s="375"/>
    </row>
    <row r="21" spans="1:9" s="3" customFormat="1" ht="86.4" x14ac:dyDescent="0.3">
      <c r="A21" s="11">
        <v>11</v>
      </c>
      <c r="B21" s="381" t="s">
        <v>902</v>
      </c>
      <c r="C21" s="381" t="s">
        <v>903</v>
      </c>
      <c r="D21" s="345"/>
      <c r="E21" s="345"/>
      <c r="F21" s="345"/>
      <c r="G21" s="345"/>
      <c r="H21" s="345"/>
      <c r="I21" s="7" t="s">
        <v>904</v>
      </c>
    </row>
    <row r="22" spans="1:9" ht="72" x14ac:dyDescent="0.3">
      <c r="A22" s="11">
        <v>12</v>
      </c>
      <c r="B22" s="381" t="s">
        <v>905</v>
      </c>
      <c r="C22" s="8"/>
      <c r="D22" s="6"/>
      <c r="E22" s="6"/>
      <c r="F22" s="6"/>
      <c r="G22" s="6"/>
      <c r="H22" s="6"/>
      <c r="I22" s="6"/>
    </row>
  </sheetData>
  <mergeCells count="15">
    <mergeCell ref="I5:I8"/>
    <mergeCell ref="D1:I1"/>
    <mergeCell ref="B6:C6"/>
    <mergeCell ref="B7:C7"/>
    <mergeCell ref="B8:C8"/>
    <mergeCell ref="B1:C1"/>
    <mergeCell ref="B2:C2"/>
    <mergeCell ref="B3:C3"/>
    <mergeCell ref="B4:C4"/>
    <mergeCell ref="B5:C5"/>
    <mergeCell ref="D5:D8"/>
    <mergeCell ref="E5:E8"/>
    <mergeCell ref="F5:F8"/>
    <mergeCell ref="G5:G8"/>
    <mergeCell ref="H5:H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B16" zoomScale="75" zoomScaleNormal="75" workbookViewId="0">
      <selection activeCell="C22" sqref="C22"/>
    </sheetView>
  </sheetViews>
  <sheetFormatPr defaultRowHeight="14.4" x14ac:dyDescent="0.3"/>
  <cols>
    <col min="1" max="1" width="15.5546875" style="2" customWidth="1"/>
    <col min="2" max="2" width="35.109375" customWidth="1"/>
    <col min="3" max="3" width="37.33203125" style="3" customWidth="1"/>
    <col min="4" max="4" width="23.109375" customWidth="1"/>
    <col min="5" max="5" width="23.88671875" customWidth="1"/>
    <col min="6" max="6" width="21.33203125" customWidth="1"/>
  </cols>
  <sheetData>
    <row r="1" spans="1:7" ht="15.6" x14ac:dyDescent="0.3">
      <c r="A1" s="19" t="str">
        <f ca="1">MID(CELL("filename",A1),FIND("]",CELL("filename",A1))+1,255)</f>
        <v>T13</v>
      </c>
      <c r="B1" s="400" t="s">
        <v>395</v>
      </c>
      <c r="C1" s="401"/>
      <c r="D1" s="402" t="s">
        <v>396</v>
      </c>
      <c r="E1" s="402"/>
      <c r="F1" s="402"/>
    </row>
    <row r="2" spans="1:7" ht="15.6" x14ac:dyDescent="0.3">
      <c r="A2" s="5" t="s">
        <v>397</v>
      </c>
      <c r="B2" s="403" t="str">
        <f ca="1">VLOOKUP(A1,SystemTestList!$A$1:$G$94,1,0)</f>
        <v>T13</v>
      </c>
      <c r="C2" s="404"/>
      <c r="D2" s="82" t="s">
        <v>398</v>
      </c>
      <c r="E2" s="132" t="s">
        <v>906</v>
      </c>
      <c r="F2" s="132" t="s">
        <v>907</v>
      </c>
    </row>
    <row r="3" spans="1:7" s="1" customFormat="1" ht="26.4" customHeight="1" x14ac:dyDescent="0.3">
      <c r="A3" s="5" t="s">
        <v>403</v>
      </c>
      <c r="B3" s="405" t="str">
        <f ca="1">VLOOKUP(A1,SystemTestList!$A$1:$G$94,2,0)</f>
        <v xml:space="preserve">Search - Facet Filtering </v>
      </c>
      <c r="C3" s="406"/>
      <c r="D3" s="34" t="s">
        <v>908</v>
      </c>
      <c r="E3" s="84" t="s">
        <v>909</v>
      </c>
      <c r="F3" s="84" t="s">
        <v>910</v>
      </c>
    </row>
    <row r="4" spans="1:7" s="1" customFormat="1" x14ac:dyDescent="0.3">
      <c r="A4" s="5" t="s">
        <v>314</v>
      </c>
      <c r="B4" s="405" t="str">
        <f ca="1">VLOOKUP(A1,SystemTestList!$A$1:$G$94,3,0)</f>
        <v>Search Behavior</v>
      </c>
      <c r="C4" s="406"/>
      <c r="D4" s="173" t="s">
        <v>585</v>
      </c>
      <c r="E4" s="173" t="s">
        <v>585</v>
      </c>
      <c r="F4" s="173" t="s">
        <v>585</v>
      </c>
    </row>
    <row r="5" spans="1:7" ht="28.95" customHeight="1" x14ac:dyDescent="0.3">
      <c r="A5" s="5" t="s">
        <v>315</v>
      </c>
      <c r="B5" s="394" t="str">
        <f ca="1">VLOOKUP(A1,SystemTestList!$A$1:$G$94,4,0)</f>
        <v>Search Results Page - Facet Filtering Behavior</v>
      </c>
      <c r="C5" s="395"/>
      <c r="D5" s="444" t="s">
        <v>911</v>
      </c>
      <c r="E5" s="444" t="s">
        <v>911</v>
      </c>
      <c r="F5" s="444" t="s">
        <v>911</v>
      </c>
      <c r="G5" s="452"/>
    </row>
    <row r="6" spans="1:7" ht="79.95" customHeight="1" x14ac:dyDescent="0.3">
      <c r="A6" s="5" t="s">
        <v>316</v>
      </c>
      <c r="B6" s="394" t="str">
        <f ca="1">VLOOKUP(A1,SystemTestList!$A$1:$G$94,5,0)</f>
        <v>Exercise the filtering behavior of each Facet, according to the scenarios that cover a variety of data types and facet selections.  This test is an extension of the Search Results Page Facet - Content test, in that once the facet content has been inspected, facet values will be selected for filtering the search results.</v>
      </c>
      <c r="C6" s="395"/>
      <c r="D6" s="444"/>
      <c r="E6" s="444"/>
      <c r="F6" s="444"/>
      <c r="G6" s="452"/>
    </row>
    <row r="7" spans="1:7" ht="17.399999999999999" customHeight="1" x14ac:dyDescent="0.3">
      <c r="A7" s="5" t="s">
        <v>404</v>
      </c>
      <c r="B7" s="396"/>
      <c r="C7" s="397"/>
      <c r="D7" s="444"/>
      <c r="E7" s="444"/>
      <c r="F7" s="444"/>
      <c r="G7" s="452"/>
    </row>
    <row r="8" spans="1:7" ht="40.950000000000003" customHeight="1" x14ac:dyDescent="0.3">
      <c r="A8" s="5" t="s">
        <v>405</v>
      </c>
      <c r="B8" s="418" t="s">
        <v>912</v>
      </c>
      <c r="C8" s="419"/>
      <c r="D8" s="444"/>
      <c r="E8" s="444"/>
      <c r="F8" s="444"/>
      <c r="G8" s="452"/>
    </row>
    <row r="9" spans="1:7" x14ac:dyDescent="0.3">
      <c r="A9" s="10" t="s">
        <v>212</v>
      </c>
      <c r="B9" s="4" t="s">
        <v>406</v>
      </c>
      <c r="C9" s="4" t="s">
        <v>407</v>
      </c>
      <c r="D9" s="143"/>
      <c r="E9" s="6"/>
      <c r="F9" s="6"/>
    </row>
    <row r="10" spans="1:7" x14ac:dyDescent="0.3">
      <c r="A10" s="11">
        <v>1</v>
      </c>
      <c r="B10" s="390" t="s">
        <v>415</v>
      </c>
      <c r="C10" s="390" t="s">
        <v>416</v>
      </c>
      <c r="D10" s="143" t="s">
        <v>541</v>
      </c>
      <c r="E10" s="6" t="s">
        <v>913</v>
      </c>
      <c r="F10" s="86"/>
    </row>
    <row r="11" spans="1:7" ht="28.8" x14ac:dyDescent="0.3">
      <c r="A11" s="11">
        <v>2</v>
      </c>
      <c r="B11" s="390" t="s">
        <v>818</v>
      </c>
      <c r="C11" s="57" t="s">
        <v>914</v>
      </c>
      <c r="D11" s="143"/>
      <c r="E11" s="7"/>
      <c r="F11" s="86"/>
    </row>
    <row r="12" spans="1:7" x14ac:dyDescent="0.3">
      <c r="A12" s="11">
        <v>3</v>
      </c>
      <c r="B12" s="390" t="s">
        <v>915</v>
      </c>
      <c r="C12" s="57" t="s">
        <v>916</v>
      </c>
      <c r="D12" s="143" t="s">
        <v>860</v>
      </c>
      <c r="E12" s="7" t="s">
        <v>917</v>
      </c>
      <c r="F12" s="86"/>
    </row>
    <row r="13" spans="1:7" ht="43.2" x14ac:dyDescent="0.3">
      <c r="A13" s="11">
        <v>4</v>
      </c>
      <c r="B13" s="381" t="s">
        <v>918</v>
      </c>
      <c r="C13" s="57" t="s">
        <v>919</v>
      </c>
      <c r="D13" s="143" t="s">
        <v>920</v>
      </c>
      <c r="E13" s="392" t="s">
        <v>921</v>
      </c>
      <c r="F13" s="86"/>
    </row>
    <row r="14" spans="1:7" ht="57.6" x14ac:dyDescent="0.3">
      <c r="A14" s="11">
        <v>5</v>
      </c>
      <c r="B14" s="390"/>
      <c r="C14" s="57" t="s">
        <v>922</v>
      </c>
      <c r="D14" s="143"/>
      <c r="E14" s="7"/>
      <c r="F14" s="86"/>
    </row>
    <row r="15" spans="1:7" x14ac:dyDescent="0.3">
      <c r="A15" s="11">
        <v>6</v>
      </c>
      <c r="B15" s="390" t="s">
        <v>923</v>
      </c>
      <c r="C15" s="57" t="s">
        <v>916</v>
      </c>
      <c r="D15" s="143" t="s">
        <v>894</v>
      </c>
      <c r="E15" s="7" t="s">
        <v>924</v>
      </c>
      <c r="F15" s="86"/>
    </row>
    <row r="16" spans="1:7" ht="43.2" x14ac:dyDescent="0.3">
      <c r="A16" s="11">
        <v>7</v>
      </c>
      <c r="B16" s="381" t="s">
        <v>925</v>
      </c>
      <c r="C16" s="57" t="s">
        <v>926</v>
      </c>
      <c r="D16" s="143" t="s">
        <v>927</v>
      </c>
      <c r="E16" s="6" t="s">
        <v>928</v>
      </c>
      <c r="F16" s="86"/>
    </row>
    <row r="17" spans="1:6" ht="57.6" x14ac:dyDescent="0.3">
      <c r="A17" s="11">
        <v>8</v>
      </c>
      <c r="B17" s="381"/>
      <c r="C17" s="57" t="s">
        <v>922</v>
      </c>
      <c r="D17" s="143"/>
      <c r="E17" s="6"/>
      <c r="F17" s="86"/>
    </row>
    <row r="18" spans="1:6" ht="28.8" x14ac:dyDescent="0.3">
      <c r="A18" s="11">
        <v>9</v>
      </c>
      <c r="B18" s="381"/>
      <c r="C18" s="147" t="s">
        <v>929</v>
      </c>
      <c r="D18" s="147"/>
      <c r="E18" s="147"/>
      <c r="F18" s="86"/>
    </row>
    <row r="19" spans="1:6" ht="28.8" x14ac:dyDescent="0.3">
      <c r="A19" s="11">
        <v>10</v>
      </c>
      <c r="B19" s="57" t="s">
        <v>930</v>
      </c>
      <c r="C19" s="25" t="s">
        <v>931</v>
      </c>
      <c r="D19" s="143"/>
      <c r="E19" s="6"/>
      <c r="F19" s="86"/>
    </row>
    <row r="20" spans="1:6" ht="57.6" x14ac:dyDescent="0.3">
      <c r="A20" s="11">
        <v>11</v>
      </c>
      <c r="B20" s="381" t="s">
        <v>932</v>
      </c>
      <c r="C20" s="57" t="s">
        <v>933</v>
      </c>
      <c r="D20" s="147" t="s">
        <v>934</v>
      </c>
      <c r="E20" s="7" t="s">
        <v>935</v>
      </c>
      <c r="F20" s="86"/>
    </row>
    <row r="21" spans="1:6" x14ac:dyDescent="0.3">
      <c r="A21" s="11">
        <v>12</v>
      </c>
      <c r="B21" s="381" t="s">
        <v>936</v>
      </c>
      <c r="C21" s="57"/>
      <c r="D21" s="143"/>
      <c r="E21" s="6"/>
      <c r="F21" s="86"/>
    </row>
    <row r="22" spans="1:6" ht="28.8" x14ac:dyDescent="0.3">
      <c r="A22" s="11">
        <v>13</v>
      </c>
      <c r="B22" s="57" t="s">
        <v>937</v>
      </c>
      <c r="C22" s="25" t="s">
        <v>931</v>
      </c>
      <c r="D22" s="143"/>
      <c r="E22" s="6"/>
      <c r="F22" s="86"/>
    </row>
    <row r="23" spans="1:6" ht="57.6" x14ac:dyDescent="0.3">
      <c r="A23" s="11">
        <v>14</v>
      </c>
      <c r="B23" s="381" t="s">
        <v>932</v>
      </c>
      <c r="C23" s="57" t="s">
        <v>938</v>
      </c>
      <c r="D23" s="147" t="s">
        <v>939</v>
      </c>
      <c r="E23" s="7" t="s">
        <v>935</v>
      </c>
      <c r="F23" s="86"/>
    </row>
    <row r="24" spans="1:6" x14ac:dyDescent="0.3">
      <c r="A24" s="11">
        <v>15</v>
      </c>
      <c r="B24" s="381" t="s">
        <v>936</v>
      </c>
      <c r="C24" s="57"/>
      <c r="D24" s="143"/>
      <c r="E24" s="6"/>
      <c r="F24" s="86"/>
    </row>
    <row r="25" spans="1:6" s="3" customFormat="1" ht="54" customHeight="1" x14ac:dyDescent="0.3">
      <c r="A25" s="11">
        <v>16</v>
      </c>
      <c r="B25" s="381" t="s">
        <v>940</v>
      </c>
      <c r="C25" s="57" t="s">
        <v>941</v>
      </c>
      <c r="D25" s="143" t="s">
        <v>336</v>
      </c>
      <c r="E25" s="8"/>
      <c r="F25" s="204"/>
    </row>
    <row r="26" spans="1:6" ht="57.6" x14ac:dyDescent="0.3">
      <c r="A26" s="11">
        <v>17</v>
      </c>
      <c r="B26" s="75" t="s">
        <v>942</v>
      </c>
      <c r="C26" s="206" t="s">
        <v>943</v>
      </c>
      <c r="D26" s="86"/>
      <c r="E26" s="86"/>
      <c r="F26" s="68"/>
    </row>
    <row r="27" spans="1:6" s="3" customFormat="1" ht="28.8" x14ac:dyDescent="0.3">
      <c r="A27" s="11">
        <v>18</v>
      </c>
      <c r="B27" s="75" t="s">
        <v>944</v>
      </c>
      <c r="C27" s="236"/>
      <c r="D27" s="244"/>
      <c r="E27" s="244"/>
      <c r="F27" s="236"/>
    </row>
  </sheetData>
  <mergeCells count="13">
    <mergeCell ref="G5:G8"/>
    <mergeCell ref="B6:C6"/>
    <mergeCell ref="B7:C7"/>
    <mergeCell ref="B8:C8"/>
    <mergeCell ref="B1:C1"/>
    <mergeCell ref="B2:C2"/>
    <mergeCell ref="B3:C3"/>
    <mergeCell ref="B4:C4"/>
    <mergeCell ref="B5:C5"/>
    <mergeCell ref="D1:F1"/>
    <mergeCell ref="D5:D8"/>
    <mergeCell ref="E5:E8"/>
    <mergeCell ref="F5:F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zoomScale="75" zoomScaleNormal="75" workbookViewId="0">
      <selection activeCell="C47" sqref="C47"/>
    </sheetView>
  </sheetViews>
  <sheetFormatPr defaultColWidth="8.88671875" defaultRowHeight="34.200000000000003" customHeight="1" x14ac:dyDescent="0.3"/>
  <cols>
    <col min="1" max="1" width="4.109375" style="26" customWidth="1"/>
    <col min="2" max="2" width="61.5546875" style="26" customWidth="1"/>
    <col min="3" max="3" width="82.88671875" style="26" customWidth="1"/>
    <col min="4" max="4" width="13.5546875" style="79" customWidth="1"/>
    <col min="5" max="5" width="65.6640625" style="312" customWidth="1"/>
    <col min="6" max="6" width="35.44140625" style="26" customWidth="1"/>
    <col min="7" max="7" width="16.88671875" style="25" customWidth="1"/>
    <col min="8" max="8" width="73.6640625" style="26" customWidth="1"/>
    <col min="9" max="16384" width="8.88671875" style="25"/>
  </cols>
  <sheetData>
    <row r="1" spans="1:8" s="220" customFormat="1" ht="34.200000000000003" customHeight="1" x14ac:dyDescent="0.3">
      <c r="A1" s="80" t="s">
        <v>212</v>
      </c>
      <c r="B1" s="80" t="s">
        <v>213</v>
      </c>
      <c r="C1" s="80" t="s">
        <v>214</v>
      </c>
      <c r="D1" s="109" t="s">
        <v>215</v>
      </c>
      <c r="E1" s="306" t="s">
        <v>216</v>
      </c>
      <c r="F1" s="123" t="s">
        <v>217</v>
      </c>
      <c r="G1" s="219"/>
      <c r="H1" s="123" t="s">
        <v>218</v>
      </c>
    </row>
    <row r="2" spans="1:8" ht="34.200000000000003" customHeight="1" x14ac:dyDescent="0.3">
      <c r="A2" s="393" t="s">
        <v>219</v>
      </c>
      <c r="B2" s="393"/>
      <c r="C2" s="216"/>
      <c r="D2" s="111"/>
      <c r="E2" s="307"/>
      <c r="F2" s="378"/>
      <c r="G2" s="378"/>
      <c r="H2" s="378"/>
    </row>
    <row r="3" spans="1:8" s="221" customFormat="1" ht="34.200000000000003" customHeight="1" x14ac:dyDescent="0.3">
      <c r="A3" s="47">
        <v>1</v>
      </c>
      <c r="B3" s="47" t="s">
        <v>220</v>
      </c>
      <c r="C3" s="106" t="s">
        <v>221</v>
      </c>
      <c r="D3" s="48" t="s">
        <v>27</v>
      </c>
      <c r="E3" s="308" t="str">
        <f>VLOOKUP(D3,Features!$A$1:$G$112,3,0)</f>
        <v>Search - Keyword (Single Term)</v>
      </c>
      <c r="F3" s="118"/>
      <c r="G3" s="142" t="s">
        <v>222</v>
      </c>
      <c r="H3" s="118" t="s">
        <v>223</v>
      </c>
    </row>
    <row r="4" spans="1:8" s="221" customFormat="1" ht="34.200000000000003" customHeight="1" x14ac:dyDescent="0.3">
      <c r="A4" s="47">
        <f>IF(ISNUMBER(A3),A3+1,#REF!+1)</f>
        <v>2</v>
      </c>
      <c r="B4" s="47" t="s">
        <v>224</v>
      </c>
      <c r="C4" s="106" t="s">
        <v>225</v>
      </c>
      <c r="D4" s="48" t="s">
        <v>36</v>
      </c>
      <c r="E4" s="308" t="str">
        <f>VLOOKUP(D4,Features!$A$1:$G$112,3,0)</f>
        <v>Search - Advanced (Field Directed e.g. Title, Vendor, Concept)</v>
      </c>
      <c r="F4" s="118"/>
      <c r="G4" s="142" t="s">
        <v>222</v>
      </c>
      <c r="H4" s="118" t="s">
        <v>226</v>
      </c>
    </row>
    <row r="5" spans="1:8" s="221" customFormat="1" ht="34.200000000000003" customHeight="1" x14ac:dyDescent="0.3">
      <c r="A5" s="47">
        <f>IF(ISNUMBER(A4),A4+1,A3+1)</f>
        <v>3</v>
      </c>
      <c r="B5" s="47" t="s">
        <v>227</v>
      </c>
      <c r="C5" s="106" t="s">
        <v>228</v>
      </c>
      <c r="D5" s="48" t="s">
        <v>36</v>
      </c>
      <c r="E5" s="308" t="str">
        <f>VLOOKUP(D5,Features!$A$1:$G$112,3,0)</f>
        <v>Search - Advanced (Field Directed e.g. Title, Vendor, Concept)</v>
      </c>
      <c r="F5" s="118"/>
      <c r="G5" s="142" t="s">
        <v>222</v>
      </c>
      <c r="H5" s="118" t="s">
        <v>226</v>
      </c>
    </row>
    <row r="6" spans="1:8" s="221" customFormat="1" ht="34.200000000000003" customHeight="1" x14ac:dyDescent="0.3">
      <c r="A6" s="47">
        <f t="shared" ref="A6:A48" si="0">IF(ISNUMBER(A5),A5+1,A4+1)</f>
        <v>4</v>
      </c>
      <c r="B6" s="47" t="s">
        <v>229</v>
      </c>
      <c r="C6" s="106" t="s">
        <v>230</v>
      </c>
      <c r="D6" s="48" t="s">
        <v>32</v>
      </c>
      <c r="E6" s="308" t="str">
        <f>VLOOKUP(D6,Features!$A$1:$G$112,3,0)</f>
        <v>Search - Keyword (Multiple Term)</v>
      </c>
      <c r="F6" s="118" t="s">
        <v>231</v>
      </c>
      <c r="G6" s="142" t="s">
        <v>222</v>
      </c>
      <c r="H6" s="118" t="s">
        <v>232</v>
      </c>
    </row>
    <row r="7" spans="1:8" s="203" customFormat="1" ht="34.200000000000003" customHeight="1" x14ac:dyDescent="0.3">
      <c r="A7" s="47">
        <f>IF(ISNUMBER(#REF!),#REF!+1,A6+1)</f>
        <v>5</v>
      </c>
      <c r="B7" s="47" t="s">
        <v>233</v>
      </c>
      <c r="C7" s="106" t="s">
        <v>234</v>
      </c>
      <c r="D7" s="48" t="s">
        <v>36</v>
      </c>
      <c r="E7" s="308" t="str">
        <f>VLOOKUP(D7,Features!$A$1:$G$112,3,0)</f>
        <v>Search - Advanced (Field Directed e.g. Title, Vendor, Concept)</v>
      </c>
      <c r="F7" s="118"/>
      <c r="G7" s="142" t="s">
        <v>222</v>
      </c>
      <c r="H7" s="118"/>
    </row>
    <row r="8" spans="1:8" s="221" customFormat="1" ht="34.200000000000003" customHeight="1" x14ac:dyDescent="0.3">
      <c r="A8" s="47">
        <f>IF(ISNUMBER(A7),A7+1,#REF!+1)</f>
        <v>6</v>
      </c>
      <c r="B8" s="47" t="s">
        <v>43</v>
      </c>
      <c r="C8" s="106" t="s">
        <v>235</v>
      </c>
      <c r="D8" s="48" t="s">
        <v>40</v>
      </c>
      <c r="E8" s="308" t="str">
        <f>VLOOKUP(D8,Features!$A$1:$G$112,3,0)</f>
        <v>Search - Wildcard</v>
      </c>
      <c r="F8" s="118"/>
      <c r="G8" s="142" t="s">
        <v>222</v>
      </c>
      <c r="H8" s="118" t="s">
        <v>236</v>
      </c>
    </row>
    <row r="9" spans="1:8" s="221" customFormat="1" ht="34.200000000000003" customHeight="1" x14ac:dyDescent="0.3">
      <c r="A9" s="47">
        <f t="shared" si="0"/>
        <v>7</v>
      </c>
      <c r="B9" s="47" t="s">
        <v>237</v>
      </c>
      <c r="C9" s="106" t="s">
        <v>238</v>
      </c>
      <c r="D9" s="48" t="s">
        <v>51</v>
      </c>
      <c r="E9" s="308" t="str">
        <f>VLOOKUP(D9,Features!$A$1:$G$112,3,0)</f>
        <v>Search - Advanced (with Boolean Logic)</v>
      </c>
      <c r="F9" s="118" t="s">
        <v>239</v>
      </c>
      <c r="G9" s="142" t="s">
        <v>222</v>
      </c>
      <c r="H9" s="118" t="s">
        <v>240</v>
      </c>
    </row>
    <row r="10" spans="1:8" s="221" customFormat="1" ht="34.200000000000003" customHeight="1" x14ac:dyDescent="0.3">
      <c r="A10" s="47">
        <f t="shared" si="0"/>
        <v>8</v>
      </c>
      <c r="B10" s="47" t="s">
        <v>241</v>
      </c>
      <c r="C10" s="106" t="s">
        <v>242</v>
      </c>
      <c r="D10" s="48" t="s">
        <v>36</v>
      </c>
      <c r="E10" s="308" t="str">
        <f>VLOOKUP(D10,Features!$A$1:$G$112,3,0)</f>
        <v>Search - Advanced (Field Directed e.g. Title, Vendor, Concept)</v>
      </c>
      <c r="F10" s="118"/>
      <c r="G10" s="142" t="s">
        <v>222</v>
      </c>
      <c r="H10" s="118"/>
    </row>
    <row r="11" spans="1:8" s="221" customFormat="1" ht="34.200000000000003" customHeight="1" x14ac:dyDescent="0.3">
      <c r="A11" s="47">
        <f t="shared" si="0"/>
        <v>9</v>
      </c>
      <c r="B11" s="47" t="s">
        <v>243</v>
      </c>
      <c r="C11" s="106" t="s">
        <v>244</v>
      </c>
      <c r="D11" s="48" t="s">
        <v>36</v>
      </c>
      <c r="E11" s="308" t="str">
        <f>VLOOKUP(D11,Features!$A$1:$G$112,3,0)</f>
        <v>Search - Advanced (Field Directed e.g. Title, Vendor, Concept)</v>
      </c>
      <c r="F11" s="118"/>
      <c r="G11" s="142" t="s">
        <v>245</v>
      </c>
      <c r="H11" s="118"/>
    </row>
    <row r="12" spans="1:8" s="221" customFormat="1" ht="34.200000000000003" customHeight="1" x14ac:dyDescent="0.3">
      <c r="A12" s="47">
        <f t="shared" si="0"/>
        <v>10</v>
      </c>
      <c r="B12" s="47" t="s">
        <v>246</v>
      </c>
      <c r="C12" s="106" t="s">
        <v>247</v>
      </c>
      <c r="D12" s="48" t="s">
        <v>108</v>
      </c>
      <c r="E12" s="308" t="str">
        <f>VLOOKUP(D12,Features!$A$1:$G$112,3,0)</f>
        <v>View Details Page - Search from Click Tag</v>
      </c>
      <c r="F12" s="118"/>
      <c r="G12" s="142" t="s">
        <v>222</v>
      </c>
      <c r="H12" s="118" t="s">
        <v>248</v>
      </c>
    </row>
    <row r="13" spans="1:8" s="221" customFormat="1" ht="34.200000000000003" customHeight="1" x14ac:dyDescent="0.3">
      <c r="A13" s="47">
        <f t="shared" si="0"/>
        <v>11</v>
      </c>
      <c r="B13" s="47" t="s">
        <v>249</v>
      </c>
      <c r="C13" s="106" t="s">
        <v>234</v>
      </c>
      <c r="D13" s="48" t="s">
        <v>36</v>
      </c>
      <c r="E13" s="308" t="str">
        <f>VLOOKUP(D13,Features!$A$1:$G$112,3,0)</f>
        <v>Search - Advanced (Field Directed e.g. Title, Vendor, Concept)</v>
      </c>
      <c r="F13" s="118"/>
      <c r="G13" s="142" t="s">
        <v>222</v>
      </c>
      <c r="H13" s="118"/>
    </row>
    <row r="14" spans="1:8" s="221" customFormat="1" ht="34.200000000000003" customHeight="1" x14ac:dyDescent="0.3">
      <c r="A14" s="47">
        <f>IF(ISNUMBER(#REF!),#REF!+1,A13+1)</f>
        <v>12</v>
      </c>
      <c r="B14" s="47" t="s">
        <v>250</v>
      </c>
      <c r="C14" s="106" t="s">
        <v>251</v>
      </c>
      <c r="D14" s="48" t="s">
        <v>36</v>
      </c>
      <c r="E14" s="308" t="str">
        <f>VLOOKUP(D14,Features!$A$1:$G$112,3,0)</f>
        <v>Search - Advanced (Field Directed e.g. Title, Vendor, Concept)</v>
      </c>
      <c r="F14" s="118"/>
      <c r="G14" s="142" t="s">
        <v>222</v>
      </c>
      <c r="H14" s="118" t="s">
        <v>226</v>
      </c>
    </row>
    <row r="15" spans="1:8" s="224" customFormat="1" ht="34.200000000000003" customHeight="1" x14ac:dyDescent="0.3">
      <c r="A15" s="120">
        <f>IF(ISNUMBER(A14),A14+1,#REF!+1)</f>
        <v>13</v>
      </c>
      <c r="B15" s="120" t="s">
        <v>252</v>
      </c>
      <c r="C15" s="121" t="s">
        <v>253</v>
      </c>
      <c r="D15" s="122"/>
      <c r="E15" s="309"/>
      <c r="F15" s="222"/>
      <c r="G15" s="223" t="s">
        <v>245</v>
      </c>
      <c r="H15" s="222" t="s">
        <v>254</v>
      </c>
    </row>
    <row r="16" spans="1:8" s="221" customFormat="1" ht="34.200000000000003" customHeight="1" x14ac:dyDescent="0.3">
      <c r="A16" s="47">
        <f>IF(ISNUMBER(A15),A15+1,#REF!+1)</f>
        <v>14</v>
      </c>
      <c r="B16" s="47" t="s">
        <v>255</v>
      </c>
      <c r="C16" s="106" t="s">
        <v>256</v>
      </c>
      <c r="D16" s="48" t="s">
        <v>27</v>
      </c>
      <c r="E16" s="308" t="str">
        <f>VLOOKUP(D16,Features!$A$1:$G$112,3,0)</f>
        <v>Search - Keyword (Single Term)</v>
      </c>
      <c r="F16" s="118"/>
      <c r="G16" s="142" t="s">
        <v>222</v>
      </c>
      <c r="H16" s="118"/>
    </row>
    <row r="17" spans="1:8" s="221" customFormat="1" ht="34.200000000000003" customHeight="1" x14ac:dyDescent="0.3">
      <c r="A17" s="47">
        <f>IF(ISNUMBER(A16),A16+1,#REF!+1)</f>
        <v>15</v>
      </c>
      <c r="B17" s="47" t="s">
        <v>257</v>
      </c>
      <c r="C17" s="106" t="s">
        <v>258</v>
      </c>
      <c r="D17" s="48" t="s">
        <v>99</v>
      </c>
      <c r="E17" s="308" t="str">
        <f>VLOOKUP(D17,Features!$A$1:$G$112,3,0)</f>
        <v>View Details Page - Metadata Element Content (Acquired)</v>
      </c>
      <c r="F17" s="118"/>
      <c r="G17" s="142" t="s">
        <v>222</v>
      </c>
      <c r="H17" s="118"/>
    </row>
    <row r="18" spans="1:8" ht="34.200000000000003" customHeight="1" x14ac:dyDescent="0.3">
      <c r="A18" s="47">
        <f>IF(ISNUMBER(A17),A17+1,#REF!+1)</f>
        <v>16</v>
      </c>
      <c r="B18" s="47" t="s">
        <v>259</v>
      </c>
      <c r="C18" s="106" t="s">
        <v>260</v>
      </c>
      <c r="D18" s="48" t="s">
        <v>36</v>
      </c>
      <c r="E18" s="308" t="str">
        <f>VLOOKUP(D18,Features!$A$1:$G$112,3,0)</f>
        <v>Search - Advanced (Field Directed e.g. Title, Vendor, Concept)</v>
      </c>
      <c r="F18" s="381" t="s">
        <v>261</v>
      </c>
      <c r="G18" s="390" t="s">
        <v>222</v>
      </c>
      <c r="H18" s="118" t="s">
        <v>226</v>
      </c>
    </row>
    <row r="19" spans="1:8" ht="34.200000000000003" customHeight="1" x14ac:dyDescent="0.3">
      <c r="A19" s="393" t="s">
        <v>262</v>
      </c>
      <c r="B19" s="393"/>
      <c r="C19" s="216"/>
      <c r="D19" s="111"/>
      <c r="E19" s="307"/>
      <c r="F19" s="378"/>
      <c r="G19" s="378"/>
      <c r="H19" s="378"/>
    </row>
    <row r="20" spans="1:8" ht="34.200000000000003" customHeight="1" x14ac:dyDescent="0.3">
      <c r="A20" s="217">
        <f t="shared" si="0"/>
        <v>17</v>
      </c>
      <c r="B20" s="217" t="s">
        <v>189</v>
      </c>
      <c r="C20" s="218"/>
      <c r="D20" s="228" t="s">
        <v>186</v>
      </c>
      <c r="E20" s="308" t="str">
        <f>VLOOKUP(D20,Features!$A$1:$G$112,3,0)</f>
        <v>Performance  - Landing Page</v>
      </c>
      <c r="F20" s="381"/>
      <c r="G20" s="390" t="s">
        <v>263</v>
      </c>
      <c r="H20" s="381"/>
    </row>
    <row r="21" spans="1:8" ht="34.200000000000003" customHeight="1" x14ac:dyDescent="0.3">
      <c r="A21" s="217">
        <f t="shared" si="0"/>
        <v>18</v>
      </c>
      <c r="B21" s="217" t="s">
        <v>192</v>
      </c>
      <c r="C21" s="218"/>
      <c r="D21" s="228" t="s">
        <v>190</v>
      </c>
      <c r="E21" s="308" t="str">
        <f>VLOOKUP(D21,Features!$A$1:$G$112,3,0)</f>
        <v>Performance - Search Results</v>
      </c>
      <c r="F21" s="381"/>
      <c r="G21" s="390" t="s">
        <v>222</v>
      </c>
      <c r="H21" s="381"/>
    </row>
    <row r="22" spans="1:8" ht="34.200000000000003" customHeight="1" x14ac:dyDescent="0.3">
      <c r="A22" s="217">
        <f t="shared" si="0"/>
        <v>19</v>
      </c>
      <c r="B22" s="217" t="s">
        <v>195</v>
      </c>
      <c r="C22" s="218"/>
      <c r="D22" s="228" t="s">
        <v>193</v>
      </c>
      <c r="E22" s="308" t="str">
        <f>VLOOKUP(D22,Features!$A$1:$G$112,3,0)</f>
        <v>Performance - Filter Refresh</v>
      </c>
      <c r="F22" s="381"/>
      <c r="G22" s="390" t="s">
        <v>222</v>
      </c>
      <c r="H22" s="381"/>
    </row>
    <row r="23" spans="1:8" ht="34.200000000000003" customHeight="1" x14ac:dyDescent="0.3">
      <c r="A23" s="217">
        <f t="shared" si="0"/>
        <v>20</v>
      </c>
      <c r="B23" s="217" t="s">
        <v>264</v>
      </c>
      <c r="C23" s="218"/>
      <c r="D23" s="228" t="s">
        <v>196</v>
      </c>
      <c r="E23" s="308" t="str">
        <f>VLOOKUP(D23,Features!$A$1:$G$112,3,0)</f>
        <v>Performance - Details Page Navigation</v>
      </c>
      <c r="F23" s="381"/>
      <c r="G23" s="390" t="s">
        <v>222</v>
      </c>
      <c r="H23" s="381"/>
    </row>
    <row r="24" spans="1:8" ht="34.200000000000003" customHeight="1" x14ac:dyDescent="0.3">
      <c r="A24" s="217">
        <f t="shared" si="0"/>
        <v>21</v>
      </c>
      <c r="B24" s="217" t="s">
        <v>201</v>
      </c>
      <c r="C24" s="218"/>
      <c r="D24" s="228" t="s">
        <v>199</v>
      </c>
      <c r="E24" s="308" t="str">
        <f>VLOOKUP(D24,Features!$A$1:$G$112,3,0)</f>
        <v>Performance  - Return to Search Results</v>
      </c>
      <c r="F24" s="381"/>
      <c r="G24" s="390" t="s">
        <v>222</v>
      </c>
      <c r="H24" s="381"/>
    </row>
    <row r="25" spans="1:8" ht="34.200000000000003" customHeight="1" x14ac:dyDescent="0.3">
      <c r="A25" s="393" t="s">
        <v>265</v>
      </c>
      <c r="B25" s="393"/>
      <c r="C25" s="216"/>
      <c r="D25" s="111"/>
      <c r="E25" s="307"/>
      <c r="F25" s="378"/>
      <c r="G25" s="378"/>
      <c r="H25" s="378"/>
    </row>
    <row r="26" spans="1:8" s="221" customFormat="1" ht="34.200000000000003" customHeight="1" x14ac:dyDescent="0.3">
      <c r="A26" s="47">
        <f t="shared" si="0"/>
        <v>22</v>
      </c>
      <c r="B26" s="47" t="s">
        <v>266</v>
      </c>
      <c r="C26" s="106" t="s">
        <v>267</v>
      </c>
      <c r="D26" s="229" t="s">
        <v>131</v>
      </c>
      <c r="E26" s="308" t="str">
        <f>VLOOKUP(D26,Features!$A$1:$G$112,3,0)</f>
        <v>View Details Page - Support/Feedback/FAQ</v>
      </c>
      <c r="F26" s="118"/>
      <c r="G26" s="142"/>
      <c r="H26" s="118"/>
    </row>
    <row r="27" spans="1:8" ht="34.200000000000003" customHeight="1" x14ac:dyDescent="0.3">
      <c r="A27" s="217">
        <f t="shared" si="0"/>
        <v>23</v>
      </c>
      <c r="B27" s="47" t="s">
        <v>268</v>
      </c>
      <c r="C27" s="106" t="s">
        <v>269</v>
      </c>
      <c r="D27" s="228" t="s">
        <v>112</v>
      </c>
      <c r="E27" s="308" t="str">
        <f>VLOOKUP(D27,Features!$A$1:$G$112,3,0)</f>
        <v>View Details Page - Information Links - DF</v>
      </c>
      <c r="F27" s="381"/>
      <c r="G27" s="390"/>
      <c r="H27" s="381"/>
    </row>
    <row r="28" spans="1:8" s="221" customFormat="1" ht="34.200000000000003" customHeight="1" x14ac:dyDescent="0.3">
      <c r="A28" s="47">
        <f t="shared" si="0"/>
        <v>24</v>
      </c>
      <c r="B28" s="47" t="s">
        <v>270</v>
      </c>
      <c r="C28" s="106" t="s">
        <v>271</v>
      </c>
      <c r="D28" s="48" t="s">
        <v>99</v>
      </c>
      <c r="E28" s="308" t="str">
        <f>VLOOKUP(D28,Features!$A$1:$G$112,3,0)</f>
        <v>View Details Page - Metadata Element Content (Acquired)</v>
      </c>
      <c r="F28" s="118" t="s">
        <v>272</v>
      </c>
      <c r="G28" s="142"/>
      <c r="H28" s="118"/>
    </row>
    <row r="29" spans="1:8" s="221" customFormat="1" ht="34.200000000000003" customHeight="1" x14ac:dyDescent="0.3">
      <c r="A29" s="47">
        <f t="shared" si="0"/>
        <v>25</v>
      </c>
      <c r="B29" s="47" t="s">
        <v>273</v>
      </c>
      <c r="C29" s="106" t="s">
        <v>271</v>
      </c>
      <c r="D29" s="48" t="s">
        <v>99</v>
      </c>
      <c r="E29" s="308" t="str">
        <f>VLOOKUP(D29,Features!$A$1:$G$112,3,0)</f>
        <v>View Details Page - Metadata Element Content (Acquired)</v>
      </c>
      <c r="F29" s="118"/>
      <c r="G29" s="142"/>
      <c r="H29" s="118"/>
    </row>
    <row r="30" spans="1:8" ht="34.200000000000003" customHeight="1" x14ac:dyDescent="0.3">
      <c r="A30" s="217">
        <f t="shared" si="0"/>
        <v>26</v>
      </c>
      <c r="B30" s="47" t="s">
        <v>274</v>
      </c>
      <c r="C30" s="106" t="s">
        <v>271</v>
      </c>
      <c r="D30" s="48" t="s">
        <v>99</v>
      </c>
      <c r="E30" s="308" t="str">
        <f>VLOOKUP(D30,Features!$A$1:$G$112,3,0)</f>
        <v>View Details Page - Metadata Element Content (Acquired)</v>
      </c>
      <c r="F30" s="381"/>
      <c r="G30" s="390"/>
      <c r="H30" s="381"/>
    </row>
    <row r="31" spans="1:8" ht="34.200000000000003" customHeight="1" x14ac:dyDescent="0.3">
      <c r="A31" s="393" t="s">
        <v>275</v>
      </c>
      <c r="B31" s="393"/>
      <c r="C31" s="216"/>
      <c r="D31" s="111"/>
      <c r="E31" s="307"/>
      <c r="F31" s="378"/>
      <c r="G31" s="378"/>
      <c r="H31" s="378"/>
    </row>
    <row r="32" spans="1:8" s="224" customFormat="1" ht="34.200000000000003" customHeight="1" x14ac:dyDescent="0.3">
      <c r="A32" s="120">
        <f t="shared" si="0"/>
        <v>27</v>
      </c>
      <c r="B32" s="120" t="s">
        <v>276</v>
      </c>
      <c r="C32" s="121" t="s">
        <v>277</v>
      </c>
      <c r="D32" s="122"/>
      <c r="E32" s="309"/>
      <c r="F32" s="222" t="s">
        <v>278</v>
      </c>
      <c r="G32" s="223"/>
      <c r="H32" s="222" t="s">
        <v>279</v>
      </c>
    </row>
    <row r="33" spans="1:8" ht="34.200000000000003" customHeight="1" x14ac:dyDescent="0.3">
      <c r="A33" s="393" t="s">
        <v>280</v>
      </c>
      <c r="B33" s="393"/>
      <c r="C33" s="216"/>
      <c r="D33" s="111"/>
      <c r="E33" s="307"/>
      <c r="F33" s="378"/>
      <c r="G33" s="378"/>
      <c r="H33" s="378"/>
    </row>
    <row r="34" spans="1:8" ht="34.200000000000003" customHeight="1" x14ac:dyDescent="0.3">
      <c r="A34" s="217">
        <f t="shared" si="0"/>
        <v>28</v>
      </c>
      <c r="B34" s="49" t="s">
        <v>281</v>
      </c>
      <c r="C34" s="106" t="s">
        <v>282</v>
      </c>
      <c r="D34" s="48" t="s">
        <v>99</v>
      </c>
      <c r="E34" s="308" t="str">
        <f>VLOOKUP(D34,Features!$A$1:$G$112,3,0)</f>
        <v>View Details Page - Metadata Element Content (Acquired)</v>
      </c>
      <c r="F34" s="381"/>
      <c r="G34" s="390"/>
      <c r="H34" s="381"/>
    </row>
    <row r="35" spans="1:8" s="227" customFormat="1" ht="34.200000000000003" customHeight="1" x14ac:dyDescent="0.3">
      <c r="A35" s="124">
        <f t="shared" si="0"/>
        <v>29</v>
      </c>
      <c r="B35" s="124" t="s">
        <v>283</v>
      </c>
      <c r="C35" s="125" t="s">
        <v>284</v>
      </c>
      <c r="D35" s="230" t="s">
        <v>44</v>
      </c>
      <c r="E35" s="310" t="str">
        <f>VLOOKUP(D35,Features!$A$1:$G$112,3,0)</f>
        <v>Search - Relevancy</v>
      </c>
      <c r="F35" s="225"/>
      <c r="G35" s="226" t="s">
        <v>222</v>
      </c>
      <c r="H35" s="225"/>
    </row>
    <row r="36" spans="1:8" s="224" customFormat="1" ht="34.200000000000003" customHeight="1" x14ac:dyDescent="0.3">
      <c r="A36" s="120">
        <f t="shared" si="0"/>
        <v>30</v>
      </c>
      <c r="B36" s="120" t="s">
        <v>285</v>
      </c>
      <c r="C36" s="121" t="s">
        <v>286</v>
      </c>
      <c r="D36" s="122"/>
      <c r="E36" s="309"/>
      <c r="F36" s="222"/>
      <c r="G36" s="223"/>
      <c r="H36" s="222"/>
    </row>
    <row r="37" spans="1:8" ht="34.200000000000003" customHeight="1" x14ac:dyDescent="0.3">
      <c r="A37" s="217">
        <f t="shared" si="0"/>
        <v>31</v>
      </c>
      <c r="B37" s="47" t="s">
        <v>287</v>
      </c>
      <c r="C37" s="106" t="s">
        <v>288</v>
      </c>
      <c r="D37" s="48" t="s">
        <v>108</v>
      </c>
      <c r="E37" s="308" t="str">
        <f>VLOOKUP(D37,Features!$A$1:$G$112,3,0)</f>
        <v>View Details Page - Search from Click Tag</v>
      </c>
      <c r="F37" s="381"/>
      <c r="G37" s="390"/>
      <c r="H37" s="381"/>
    </row>
    <row r="38" spans="1:8" ht="34.200000000000003" customHeight="1" x14ac:dyDescent="0.3">
      <c r="A38" s="217">
        <f t="shared" si="0"/>
        <v>32</v>
      </c>
      <c r="B38" s="47" t="s">
        <v>289</v>
      </c>
      <c r="C38" s="106" t="s">
        <v>290</v>
      </c>
      <c r="D38" s="228" t="s">
        <v>36</v>
      </c>
      <c r="E38" s="308" t="str">
        <f>VLOOKUP(D38,Features!$A$1:$G$112,3,0)</f>
        <v>Search - Advanced (Field Directed e.g. Title, Vendor, Concept)</v>
      </c>
      <c r="F38" s="381"/>
      <c r="G38" s="390" t="s">
        <v>222</v>
      </c>
      <c r="H38" s="381"/>
    </row>
    <row r="39" spans="1:8" ht="34.200000000000003" customHeight="1" x14ac:dyDescent="0.3">
      <c r="A39" s="217">
        <f t="shared" si="0"/>
        <v>33</v>
      </c>
      <c r="B39" s="47" t="s">
        <v>291</v>
      </c>
      <c r="C39" s="106" t="s">
        <v>290</v>
      </c>
      <c r="D39" s="228" t="s">
        <v>36</v>
      </c>
      <c r="E39" s="308" t="str">
        <f>VLOOKUP(D39,Features!$A$1:$G$112,3,0)</f>
        <v>Search - Advanced (Field Directed e.g. Title, Vendor, Concept)</v>
      </c>
      <c r="F39" s="381"/>
      <c r="G39" s="390" t="s">
        <v>222</v>
      </c>
      <c r="H39" s="381"/>
    </row>
    <row r="40" spans="1:8" s="224" customFormat="1" ht="34.200000000000003" customHeight="1" x14ac:dyDescent="0.3">
      <c r="A40" s="120">
        <f t="shared" si="0"/>
        <v>34</v>
      </c>
      <c r="B40" s="120" t="s">
        <v>292</v>
      </c>
      <c r="C40" s="121" t="s">
        <v>293</v>
      </c>
      <c r="D40" s="122"/>
      <c r="E40" s="309"/>
      <c r="F40" s="222"/>
      <c r="G40" s="223"/>
      <c r="H40" s="222"/>
    </row>
    <row r="41" spans="1:8" s="221" customFormat="1" ht="34.200000000000003" customHeight="1" x14ac:dyDescent="0.3">
      <c r="A41" s="47">
        <f t="shared" si="0"/>
        <v>35</v>
      </c>
      <c r="B41" s="47" t="s">
        <v>294</v>
      </c>
      <c r="C41" s="106" t="s">
        <v>295</v>
      </c>
      <c r="D41" s="228" t="s">
        <v>122</v>
      </c>
      <c r="E41" s="308" t="str">
        <f>VLOOKUP(D41,Features!$A$1:$G$112,3,0)</f>
        <v>View Details Page - Navigation &amp; Paging</v>
      </c>
      <c r="F41" s="118"/>
      <c r="G41" s="142" t="s">
        <v>222</v>
      </c>
      <c r="H41" s="118"/>
    </row>
    <row r="42" spans="1:8" ht="34.200000000000003" customHeight="1" x14ac:dyDescent="0.3">
      <c r="A42" s="393" t="s">
        <v>296</v>
      </c>
      <c r="B42" s="393"/>
      <c r="C42" s="216"/>
      <c r="D42" s="111"/>
      <c r="E42" s="307"/>
      <c r="F42" s="378"/>
      <c r="G42" s="378"/>
      <c r="H42" s="378"/>
    </row>
    <row r="43" spans="1:8" ht="34.200000000000003" customHeight="1" x14ac:dyDescent="0.3">
      <c r="A43" s="217">
        <f t="shared" si="0"/>
        <v>36</v>
      </c>
      <c r="B43" s="49" t="s">
        <v>297</v>
      </c>
      <c r="C43" s="107" t="s">
        <v>298</v>
      </c>
      <c r="D43" s="228" t="s">
        <v>112</v>
      </c>
      <c r="E43" s="308" t="str">
        <f>VLOOKUP(D43,Features!$A$1:$G$112,3,0)</f>
        <v>View Details Page - Information Links - DF</v>
      </c>
      <c r="F43" s="381"/>
      <c r="G43" s="390"/>
      <c r="H43" s="381"/>
    </row>
    <row r="44" spans="1:8" s="221" customFormat="1" ht="34.200000000000003" customHeight="1" x14ac:dyDescent="0.3">
      <c r="A44" s="47">
        <f t="shared" si="0"/>
        <v>37</v>
      </c>
      <c r="B44" s="47" t="s">
        <v>299</v>
      </c>
      <c r="C44" s="106" t="s">
        <v>300</v>
      </c>
      <c r="D44" s="48" t="s">
        <v>99</v>
      </c>
      <c r="E44" s="308" t="str">
        <f>VLOOKUP(D44,Features!$A$1:$G$112,3,0)</f>
        <v>View Details Page - Metadata Element Content (Acquired)</v>
      </c>
      <c r="F44" s="118" t="s">
        <v>301</v>
      </c>
      <c r="G44" s="142"/>
      <c r="H44" s="118"/>
    </row>
    <row r="45" spans="1:8" ht="34.200000000000003" customHeight="1" x14ac:dyDescent="0.3">
      <c r="A45" s="217">
        <f t="shared" si="0"/>
        <v>38</v>
      </c>
      <c r="B45" s="49" t="s">
        <v>302</v>
      </c>
      <c r="C45" s="107" t="s">
        <v>303</v>
      </c>
      <c r="D45" s="48" t="s">
        <v>99</v>
      </c>
      <c r="E45" s="308" t="str">
        <f>VLOOKUP(D45,Features!$A$1:$G$112,3,0)</f>
        <v>View Details Page - Metadata Element Content (Acquired)</v>
      </c>
      <c r="F45" s="381"/>
      <c r="G45" s="390"/>
      <c r="H45" s="381"/>
    </row>
    <row r="46" spans="1:8" ht="34.200000000000003" customHeight="1" x14ac:dyDescent="0.3">
      <c r="A46" s="393" t="s">
        <v>304</v>
      </c>
      <c r="B46" s="393"/>
      <c r="C46" s="216"/>
      <c r="D46" s="111"/>
      <c r="E46" s="307"/>
      <c r="F46" s="378"/>
      <c r="G46" s="378"/>
      <c r="H46" s="378"/>
    </row>
    <row r="47" spans="1:8" s="221" customFormat="1" ht="34.200000000000003" customHeight="1" x14ac:dyDescent="0.3">
      <c r="A47" s="47">
        <f t="shared" si="0"/>
        <v>39</v>
      </c>
      <c r="B47" s="47" t="s">
        <v>305</v>
      </c>
      <c r="C47" s="106" t="s">
        <v>295</v>
      </c>
      <c r="D47" s="215"/>
      <c r="E47" s="308" t="e">
        <f>VLOOKUP(D47,Features!$A$1:$G$112,3,0)</f>
        <v>#N/A</v>
      </c>
      <c r="F47" s="118"/>
      <c r="G47" s="142"/>
      <c r="H47" s="118"/>
    </row>
    <row r="48" spans="1:8" ht="34.200000000000003" customHeight="1" x14ac:dyDescent="0.3">
      <c r="A48" s="49">
        <f t="shared" si="0"/>
        <v>40</v>
      </c>
      <c r="B48" s="51" t="s">
        <v>306</v>
      </c>
      <c r="C48" s="108" t="s">
        <v>307</v>
      </c>
      <c r="D48" s="228" t="s">
        <v>17</v>
      </c>
      <c r="E48" s="308" t="str">
        <f>VLOOKUP(D48,Features!$A$1:$G$112,3,0)</f>
        <v>Landing Page - Support Email Link</v>
      </c>
      <c r="F48" s="381"/>
      <c r="G48" s="390"/>
      <c r="H48" s="381"/>
    </row>
    <row r="49" spans="1:5" ht="34.200000000000003" customHeight="1" x14ac:dyDescent="0.3">
      <c r="A49" s="28"/>
      <c r="B49" s="28"/>
      <c r="C49" s="28"/>
      <c r="D49" s="74"/>
      <c r="E49" s="311"/>
    </row>
    <row r="50" spans="1:5" ht="34.200000000000003" customHeight="1" x14ac:dyDescent="0.3">
      <c r="B50" s="28"/>
      <c r="C50" s="28"/>
      <c r="D50" s="74"/>
      <c r="E50" s="311"/>
    </row>
    <row r="51" spans="1:5" ht="34.200000000000003" customHeight="1" x14ac:dyDescent="0.3">
      <c r="B51" s="28"/>
      <c r="C51" s="28"/>
      <c r="D51" s="74"/>
      <c r="E51" s="311"/>
    </row>
    <row r="52" spans="1:5" ht="34.200000000000003" customHeight="1" x14ac:dyDescent="0.3">
      <c r="A52" s="28"/>
      <c r="B52" s="28"/>
      <c r="C52" s="28"/>
      <c r="D52" s="74"/>
      <c r="E52" s="311"/>
    </row>
    <row r="53" spans="1:5" ht="34.200000000000003" customHeight="1" x14ac:dyDescent="0.3">
      <c r="A53" s="28"/>
      <c r="B53" s="28"/>
      <c r="C53" s="28"/>
      <c r="D53" s="74"/>
      <c r="E53" s="311"/>
    </row>
    <row r="54" spans="1:5" ht="34.200000000000003" customHeight="1" x14ac:dyDescent="0.3">
      <c r="A54" s="28"/>
      <c r="B54" s="28"/>
      <c r="C54" s="28"/>
      <c r="D54" s="74"/>
      <c r="E54" s="311"/>
    </row>
    <row r="55" spans="1:5" ht="34.200000000000003" customHeight="1" x14ac:dyDescent="0.3">
      <c r="A55" s="28"/>
      <c r="B55" s="28"/>
      <c r="C55" s="28"/>
      <c r="D55" s="74"/>
      <c r="E55" s="311"/>
    </row>
    <row r="56" spans="1:5" ht="34.200000000000003" customHeight="1" x14ac:dyDescent="0.3">
      <c r="A56" s="28"/>
      <c r="B56" s="28"/>
      <c r="C56" s="28"/>
      <c r="D56" s="74"/>
      <c r="E56" s="311"/>
    </row>
    <row r="57" spans="1:5" ht="34.200000000000003" customHeight="1" x14ac:dyDescent="0.3">
      <c r="A57" s="28"/>
      <c r="B57" s="28"/>
      <c r="C57" s="28"/>
      <c r="D57" s="74"/>
      <c r="E57" s="311"/>
    </row>
    <row r="58" spans="1:5" ht="34.200000000000003" customHeight="1" x14ac:dyDescent="0.3">
      <c r="A58" s="28"/>
      <c r="B58" s="28"/>
      <c r="C58" s="28"/>
      <c r="D58" s="74"/>
      <c r="E58" s="311"/>
    </row>
    <row r="59" spans="1:5" ht="34.200000000000003" customHeight="1" x14ac:dyDescent="0.3">
      <c r="A59" s="28"/>
      <c r="B59" s="28"/>
      <c r="C59" s="28"/>
      <c r="D59" s="74"/>
      <c r="E59" s="311"/>
    </row>
    <row r="60" spans="1:5" ht="34.200000000000003" customHeight="1" x14ac:dyDescent="0.3">
      <c r="A60" s="28"/>
      <c r="B60" s="28"/>
      <c r="C60" s="28"/>
      <c r="D60" s="74"/>
      <c r="E60" s="311"/>
    </row>
    <row r="61" spans="1:5" ht="34.200000000000003" customHeight="1" x14ac:dyDescent="0.3">
      <c r="A61" s="28"/>
      <c r="B61" s="28"/>
      <c r="C61" s="28"/>
      <c r="D61" s="74"/>
      <c r="E61" s="311"/>
    </row>
    <row r="62" spans="1:5" ht="34.200000000000003" customHeight="1" x14ac:dyDescent="0.3">
      <c r="A62" s="28"/>
      <c r="B62" s="28"/>
      <c r="C62" s="28"/>
      <c r="D62" s="74"/>
      <c r="E62" s="311"/>
    </row>
    <row r="63" spans="1:5" ht="34.200000000000003" customHeight="1" x14ac:dyDescent="0.3">
      <c r="A63" s="28"/>
      <c r="B63" s="28"/>
      <c r="C63" s="28"/>
      <c r="D63" s="74"/>
      <c r="E63" s="311"/>
    </row>
    <row r="64" spans="1:5" ht="34.200000000000003" customHeight="1" x14ac:dyDescent="0.3">
      <c r="A64" s="28"/>
      <c r="B64" s="28"/>
      <c r="C64" s="28"/>
      <c r="D64" s="74"/>
      <c r="E64" s="311"/>
    </row>
    <row r="65" spans="1:5" ht="34.200000000000003" customHeight="1" x14ac:dyDescent="0.3">
      <c r="A65" s="28"/>
      <c r="B65" s="28"/>
      <c r="C65" s="28"/>
      <c r="D65" s="74"/>
      <c r="E65" s="311"/>
    </row>
    <row r="66" spans="1:5" ht="34.200000000000003" customHeight="1" x14ac:dyDescent="0.3">
      <c r="A66" s="28"/>
      <c r="B66" s="28"/>
      <c r="C66" s="28"/>
      <c r="D66" s="74"/>
      <c r="E66" s="311"/>
    </row>
  </sheetData>
  <mergeCells count="7">
    <mergeCell ref="A2:B2"/>
    <mergeCell ref="A42:B42"/>
    <mergeCell ref="A46:B46"/>
    <mergeCell ref="A19:B19"/>
    <mergeCell ref="A25:B25"/>
    <mergeCell ref="A31:B31"/>
    <mergeCell ref="A33:B3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zoomScale="75" zoomScaleNormal="75" workbookViewId="0">
      <selection activeCell="B29" sqref="B29"/>
    </sheetView>
  </sheetViews>
  <sheetFormatPr defaultRowHeight="14.4" x14ac:dyDescent="0.3"/>
  <cols>
    <col min="1" max="1" width="17.6640625" style="2" customWidth="1"/>
    <col min="2" max="2" width="49.33203125" customWidth="1"/>
    <col min="3" max="3" width="20.44140625" style="3" customWidth="1"/>
    <col min="4" max="4" width="23.109375" customWidth="1"/>
    <col min="5" max="5" width="29.6640625" customWidth="1"/>
    <col min="6" max="9" width="23.109375" customWidth="1"/>
    <col min="10" max="10" width="25.33203125" customWidth="1"/>
  </cols>
  <sheetData>
    <row r="1" spans="1:12" ht="15.6" x14ac:dyDescent="0.3">
      <c r="A1" s="19" t="str">
        <f ca="1">MID(CELL("filename",A1),FIND("]",CELL("filename",A1))+1,255)</f>
        <v>T14</v>
      </c>
      <c r="B1" s="400" t="s">
        <v>395</v>
      </c>
      <c r="C1" s="401"/>
      <c r="D1" s="402" t="s">
        <v>396</v>
      </c>
      <c r="E1" s="402"/>
      <c r="F1" s="402"/>
      <c r="G1" s="402"/>
      <c r="H1" s="402"/>
      <c r="I1" s="402"/>
      <c r="J1" s="402"/>
    </row>
    <row r="2" spans="1:12" ht="15.6" x14ac:dyDescent="0.3">
      <c r="A2" s="5" t="s">
        <v>397</v>
      </c>
      <c r="B2" s="403" t="str">
        <f ca="1">VLOOKUP(A1,SystemTestList!$A$1:$G$94,1,0)</f>
        <v>T14</v>
      </c>
      <c r="C2" s="404"/>
      <c r="D2" s="13" t="s">
        <v>398</v>
      </c>
      <c r="E2" s="13" t="s">
        <v>399</v>
      </c>
      <c r="F2" s="13" t="s">
        <v>907</v>
      </c>
      <c r="G2" s="13" t="s">
        <v>945</v>
      </c>
      <c r="H2" s="13" t="s">
        <v>402</v>
      </c>
      <c r="I2" s="13" t="s">
        <v>946</v>
      </c>
      <c r="J2" s="210" t="s">
        <v>430</v>
      </c>
    </row>
    <row r="3" spans="1:12" s="1" customFormat="1" x14ac:dyDescent="0.3">
      <c r="A3" s="5" t="s">
        <v>403</v>
      </c>
      <c r="B3" s="405" t="str">
        <f ca="1">VLOOKUP(A1,SystemTestList!$A$1:$G$94,2,0)</f>
        <v>View Details Page - General</v>
      </c>
      <c r="C3" s="406"/>
      <c r="D3" s="160" t="s">
        <v>947</v>
      </c>
      <c r="E3" s="160" t="s">
        <v>948</v>
      </c>
      <c r="F3" s="160" t="s">
        <v>503</v>
      </c>
      <c r="G3" s="160" t="s">
        <v>506</v>
      </c>
      <c r="H3" s="160" t="s">
        <v>504</v>
      </c>
      <c r="I3" s="160" t="s">
        <v>949</v>
      </c>
      <c r="J3" s="160" t="s">
        <v>816</v>
      </c>
    </row>
    <row r="4" spans="1:12" s="1" customFormat="1" ht="33.6" customHeight="1" x14ac:dyDescent="0.3">
      <c r="A4" s="5" t="s">
        <v>314</v>
      </c>
      <c r="B4" s="405" t="str">
        <f ca="1">VLOOKUP(A1,SystemTestList!$A$1:$G$94,3,0)</f>
        <v>User Interface</v>
      </c>
      <c r="C4" s="406"/>
      <c r="D4" s="323" t="s">
        <v>585</v>
      </c>
      <c r="E4" s="323" t="s">
        <v>585</v>
      </c>
      <c r="F4" s="323" t="s">
        <v>585</v>
      </c>
      <c r="G4" s="323" t="s">
        <v>585</v>
      </c>
      <c r="H4" s="323" t="s">
        <v>585</v>
      </c>
      <c r="I4" s="323" t="s">
        <v>585</v>
      </c>
      <c r="J4" s="323" t="s">
        <v>585</v>
      </c>
    </row>
    <row r="5" spans="1:12" ht="80.400000000000006" customHeight="1" x14ac:dyDescent="0.3">
      <c r="A5" s="5" t="s">
        <v>315</v>
      </c>
      <c r="B5" s="394" t="str">
        <f ca="1">VLOOKUP(A1,SystemTestList!$A$1:$G$94,4,0)</f>
        <v>View Details Page - People &amp; Email Links
View Details Page - Navigation &amp; Paging
View Details Page - Search Box
View Details Page - Support/Feedback/FAQ</v>
      </c>
      <c r="C5" s="395"/>
      <c r="D5" s="429" t="s">
        <v>586</v>
      </c>
      <c r="E5" s="429" t="s">
        <v>586</v>
      </c>
      <c r="F5" s="429" t="s">
        <v>586</v>
      </c>
      <c r="G5" s="429" t="s">
        <v>586</v>
      </c>
      <c r="H5" s="429" t="s">
        <v>586</v>
      </c>
      <c r="I5" s="429" t="s">
        <v>586</v>
      </c>
      <c r="J5" s="429" t="s">
        <v>586</v>
      </c>
    </row>
    <row r="6" spans="1:12" ht="84.6" customHeight="1" x14ac:dyDescent="0.3">
      <c r="A6" s="5" t="s">
        <v>316</v>
      </c>
      <c r="B6" s="394" t="str">
        <f ca="1">VLOOKUP(A1,SystemTestList!$A$1:$G$94,5,0)</f>
        <v>Navigate to View Details page after performing a search and selecting a result.   Click on a person in each role to generate emails directed toward those individuals.  Navigate through the details pages of successive search results.  Validate that the search box operates from the Details Page, to execute a new search.  Generate a support email from the Details Page (which should include the title of the asset)</v>
      </c>
      <c r="C6" s="395"/>
      <c r="D6" s="430"/>
      <c r="E6" s="430"/>
      <c r="F6" s="430"/>
      <c r="G6" s="430"/>
      <c r="H6" s="430"/>
      <c r="I6" s="430"/>
      <c r="J6" s="430"/>
      <c r="K6" s="46"/>
      <c r="L6" s="46"/>
    </row>
    <row r="7" spans="1:12" ht="17.399999999999999" customHeight="1" x14ac:dyDescent="0.3">
      <c r="A7" s="5" t="s">
        <v>404</v>
      </c>
      <c r="B7" s="396"/>
      <c r="C7" s="397"/>
      <c r="D7" s="430"/>
      <c r="E7" s="430"/>
      <c r="F7" s="430"/>
      <c r="G7" s="430"/>
      <c r="H7" s="430"/>
      <c r="I7" s="430"/>
      <c r="J7" s="430"/>
      <c r="K7" s="46"/>
      <c r="L7" s="46"/>
    </row>
    <row r="8" spans="1:12" ht="27" customHeight="1" x14ac:dyDescent="0.3">
      <c r="A8" s="5" t="s">
        <v>405</v>
      </c>
      <c r="B8" s="398"/>
      <c r="C8" s="399"/>
      <c r="D8" s="431"/>
      <c r="E8" s="431"/>
      <c r="F8" s="431"/>
      <c r="G8" s="431"/>
      <c r="H8" s="431"/>
      <c r="I8" s="431"/>
      <c r="J8" s="431"/>
      <c r="K8" s="46"/>
      <c r="L8" s="46"/>
    </row>
    <row r="9" spans="1:12" x14ac:dyDescent="0.3">
      <c r="A9" s="10" t="s">
        <v>212</v>
      </c>
      <c r="B9" s="56" t="s">
        <v>406</v>
      </c>
      <c r="C9" s="4" t="s">
        <v>407</v>
      </c>
      <c r="D9" s="153"/>
      <c r="E9" s="153"/>
      <c r="F9" s="153"/>
      <c r="G9" s="153"/>
      <c r="H9" s="153"/>
      <c r="I9" s="153"/>
      <c r="J9" s="6"/>
      <c r="K9" s="46"/>
      <c r="L9" s="46"/>
    </row>
    <row r="10" spans="1:12" ht="28.8" x14ac:dyDescent="0.3">
      <c r="A10" s="11">
        <v>1</v>
      </c>
      <c r="B10" s="201" t="s">
        <v>950</v>
      </c>
      <c r="C10" s="7" t="s">
        <v>951</v>
      </c>
      <c r="D10" s="390" t="s">
        <v>428</v>
      </c>
      <c r="E10" s="68" t="s">
        <v>428</v>
      </c>
      <c r="F10" s="68" t="s">
        <v>881</v>
      </c>
      <c r="G10" s="75" t="s">
        <v>952</v>
      </c>
      <c r="H10" s="75" t="s">
        <v>953</v>
      </c>
      <c r="I10" s="75" t="s">
        <v>467</v>
      </c>
      <c r="J10" s="328" t="s">
        <v>954</v>
      </c>
      <c r="K10" s="203"/>
      <c r="L10" s="46"/>
    </row>
    <row r="11" spans="1:12" ht="28.8" x14ac:dyDescent="0.3">
      <c r="A11" s="138">
        <v>2</v>
      </c>
      <c r="B11" s="7" t="s">
        <v>955</v>
      </c>
      <c r="C11" s="7"/>
      <c r="D11" s="381" t="s">
        <v>956</v>
      </c>
      <c r="E11" s="75" t="s">
        <v>956</v>
      </c>
      <c r="F11" s="75" t="s">
        <v>957</v>
      </c>
      <c r="G11" s="75" t="s">
        <v>475</v>
      </c>
      <c r="H11" s="75" t="s">
        <v>823</v>
      </c>
      <c r="I11" s="75" t="s">
        <v>824</v>
      </c>
      <c r="J11" s="328" t="s">
        <v>825</v>
      </c>
      <c r="K11" s="46"/>
      <c r="L11" s="46"/>
    </row>
    <row r="12" spans="1:12" ht="28.8" x14ac:dyDescent="0.3">
      <c r="A12" s="11">
        <v>4</v>
      </c>
      <c r="B12" s="7" t="s">
        <v>958</v>
      </c>
      <c r="C12" s="7" t="s">
        <v>959</v>
      </c>
      <c r="D12" s="390"/>
      <c r="E12" s="129"/>
      <c r="F12" s="129"/>
      <c r="G12" s="129"/>
      <c r="H12" s="129"/>
      <c r="I12" s="129"/>
      <c r="J12" s="129"/>
      <c r="K12" s="46"/>
      <c r="L12" s="46"/>
    </row>
    <row r="13" spans="1:12" ht="28.8" x14ac:dyDescent="0.3">
      <c r="A13" s="11">
        <v>5</v>
      </c>
      <c r="B13" s="7" t="s">
        <v>960</v>
      </c>
      <c r="C13" s="7" t="s">
        <v>961</v>
      </c>
      <c r="D13" s="390"/>
      <c r="E13" s="129"/>
      <c r="F13" s="129"/>
      <c r="G13" s="129"/>
      <c r="H13" s="129"/>
      <c r="I13" s="129"/>
      <c r="J13" s="129"/>
      <c r="K13" s="46"/>
      <c r="L13" s="46"/>
    </row>
    <row r="14" spans="1:12" ht="28.8" x14ac:dyDescent="0.3">
      <c r="A14" s="11">
        <v>6</v>
      </c>
      <c r="B14" s="7" t="s">
        <v>962</v>
      </c>
      <c r="C14" s="7" t="s">
        <v>963</v>
      </c>
      <c r="D14" s="390"/>
      <c r="E14" s="129"/>
      <c r="F14" s="129"/>
      <c r="G14" s="129"/>
      <c r="H14" s="129"/>
      <c r="I14" s="129"/>
      <c r="J14" s="129"/>
      <c r="K14" s="46"/>
      <c r="L14" s="46"/>
    </row>
    <row r="15" spans="1:12" ht="28.8" x14ac:dyDescent="0.3">
      <c r="A15" s="11">
        <v>7</v>
      </c>
      <c r="B15" s="7" t="s">
        <v>964</v>
      </c>
      <c r="C15" s="7" t="s">
        <v>965</v>
      </c>
      <c r="D15" s="390"/>
      <c r="E15" s="129"/>
      <c r="F15" s="129"/>
      <c r="G15" s="129"/>
      <c r="H15" s="129"/>
      <c r="I15" s="129"/>
      <c r="J15" s="129"/>
      <c r="K15" s="46"/>
      <c r="L15" s="46"/>
    </row>
    <row r="16" spans="1:12" ht="28.8" x14ac:dyDescent="0.3">
      <c r="A16" s="11">
        <v>8</v>
      </c>
      <c r="B16" s="7" t="s">
        <v>966</v>
      </c>
      <c r="C16" s="7" t="s">
        <v>951</v>
      </c>
      <c r="D16" s="390"/>
      <c r="E16" s="129"/>
      <c r="F16" s="129"/>
      <c r="G16" s="129"/>
      <c r="H16" s="129"/>
      <c r="I16" s="129"/>
      <c r="J16" s="129"/>
      <c r="K16" s="46"/>
      <c r="L16" s="46"/>
    </row>
    <row r="17" spans="1:12" ht="28.8" x14ac:dyDescent="0.3">
      <c r="A17" s="11">
        <v>9</v>
      </c>
      <c r="B17" s="381" t="s">
        <v>967</v>
      </c>
      <c r="C17" s="7" t="s">
        <v>968</v>
      </c>
      <c r="D17" s="390"/>
      <c r="E17" s="129"/>
      <c r="F17" s="129"/>
      <c r="G17" s="129"/>
      <c r="H17" s="129"/>
      <c r="I17" s="129"/>
      <c r="J17" s="129"/>
      <c r="K17" s="46"/>
      <c r="L17" s="46"/>
    </row>
    <row r="18" spans="1:12" s="3" customFormat="1" ht="43.2" x14ac:dyDescent="0.3">
      <c r="A18" s="11">
        <v>10</v>
      </c>
      <c r="B18" s="381" t="s">
        <v>969</v>
      </c>
      <c r="C18" s="7" t="s">
        <v>970</v>
      </c>
      <c r="D18" s="390" t="s">
        <v>971</v>
      </c>
      <c r="E18" s="129"/>
      <c r="F18" s="86"/>
      <c r="G18" s="86"/>
      <c r="H18" s="86"/>
      <c r="I18" s="86"/>
      <c r="J18" s="86"/>
    </row>
    <row r="19" spans="1:12" s="3" customFormat="1" ht="43.2" x14ac:dyDescent="0.3">
      <c r="A19" s="11">
        <v>11</v>
      </c>
      <c r="B19" s="7" t="s">
        <v>972</v>
      </c>
      <c r="C19" s="134" t="s">
        <v>968</v>
      </c>
      <c r="D19" s="129"/>
      <c r="E19" s="381"/>
      <c r="F19" s="86"/>
      <c r="G19" s="86"/>
      <c r="H19" s="86"/>
      <c r="I19" s="86"/>
      <c r="J19" s="86"/>
    </row>
    <row r="20" spans="1:12" s="3" customFormat="1" ht="100.8" x14ac:dyDescent="0.3">
      <c r="A20" s="11">
        <v>12</v>
      </c>
      <c r="B20" s="381" t="s">
        <v>973</v>
      </c>
      <c r="C20" s="381" t="s">
        <v>422</v>
      </c>
      <c r="D20" s="129"/>
      <c r="E20" s="381"/>
      <c r="F20" s="86"/>
      <c r="G20" s="86"/>
      <c r="H20" s="86"/>
      <c r="I20" s="86"/>
      <c r="J20" s="86"/>
    </row>
    <row r="21" spans="1:12" s="3" customFormat="1" ht="115.2" x14ac:dyDescent="0.3">
      <c r="A21" s="11">
        <v>13</v>
      </c>
      <c r="B21" s="381" t="s">
        <v>974</v>
      </c>
      <c r="C21" s="381" t="s">
        <v>424</v>
      </c>
      <c r="D21" s="129"/>
      <c r="E21" s="381"/>
      <c r="F21" s="86"/>
      <c r="G21" s="86"/>
      <c r="H21" s="86"/>
      <c r="I21" s="86"/>
      <c r="J21" s="86"/>
    </row>
    <row r="22" spans="1:12" s="3" customFormat="1" x14ac:dyDescent="0.3">
      <c r="A22" s="11">
        <v>14</v>
      </c>
      <c r="B22" s="381" t="s">
        <v>975</v>
      </c>
      <c r="C22" s="381" t="s">
        <v>976</v>
      </c>
      <c r="D22" s="129"/>
      <c r="E22" s="381"/>
      <c r="F22" s="86"/>
      <c r="G22" s="86"/>
      <c r="H22" s="86"/>
      <c r="I22" s="86"/>
      <c r="J22" s="86"/>
    </row>
    <row r="23" spans="1:12" ht="57.6" x14ac:dyDescent="0.3">
      <c r="A23" s="11">
        <v>15</v>
      </c>
      <c r="B23" s="7" t="s">
        <v>977</v>
      </c>
      <c r="C23" s="7" t="s">
        <v>978</v>
      </c>
      <c r="D23" s="86"/>
      <c r="E23" s="86"/>
      <c r="F23" s="381" t="s">
        <v>979</v>
      </c>
      <c r="G23" s="381" t="s">
        <v>980</v>
      </c>
      <c r="H23" s="381" t="s">
        <v>981</v>
      </c>
      <c r="I23" s="381" t="s">
        <v>981</v>
      </c>
      <c r="J23" s="381" t="s">
        <v>981</v>
      </c>
    </row>
    <row r="24" spans="1:12" s="3" customFormat="1" ht="28.8" x14ac:dyDescent="0.3">
      <c r="A24" s="11">
        <v>16</v>
      </c>
      <c r="B24" s="381" t="s">
        <v>967</v>
      </c>
      <c r="C24" s="134"/>
      <c r="D24" s="86"/>
      <c r="E24" s="86"/>
      <c r="F24" s="86"/>
      <c r="G24" s="86"/>
      <c r="H24" s="86"/>
      <c r="I24" s="86"/>
      <c r="J24" s="86"/>
    </row>
    <row r="29" spans="1:12" s="3" customFormat="1" ht="15" x14ac:dyDescent="0.3">
      <c r="A29" s="18" t="str">
        <f ca="1">MID(CELL("filename",A1),FIND("]",CELL("filename",A1))+1,255)</f>
        <v>T14</v>
      </c>
      <c r="B29"/>
      <c r="D29"/>
      <c r="E29"/>
      <c r="F29"/>
      <c r="G29"/>
      <c r="H29"/>
      <c r="I29"/>
    </row>
  </sheetData>
  <mergeCells count="16">
    <mergeCell ref="D1:J1"/>
    <mergeCell ref="B1:C1"/>
    <mergeCell ref="B2:C2"/>
    <mergeCell ref="B3:C3"/>
    <mergeCell ref="B4:C4"/>
    <mergeCell ref="B5:C5"/>
    <mergeCell ref="D5:D8"/>
    <mergeCell ref="B6:C6"/>
    <mergeCell ref="B7:C7"/>
    <mergeCell ref="B8:C8"/>
    <mergeCell ref="J5:J8"/>
    <mergeCell ref="E5:E8"/>
    <mergeCell ref="F5:F8"/>
    <mergeCell ref="G5:G8"/>
    <mergeCell ref="H5:H8"/>
    <mergeCell ref="I5:I8"/>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C1" zoomScale="75" zoomScaleNormal="75" workbookViewId="0">
      <selection activeCell="H5" sqref="H5:H8"/>
    </sheetView>
  </sheetViews>
  <sheetFormatPr defaultRowHeight="14.4" x14ac:dyDescent="0.3"/>
  <cols>
    <col min="1" max="1" width="19.33203125" style="2" customWidth="1"/>
    <col min="2" max="2" width="49.33203125" customWidth="1"/>
    <col min="3" max="3" width="41.88671875" style="3" customWidth="1"/>
    <col min="4" max="4" width="29.88671875" customWidth="1"/>
    <col min="5" max="5" width="27.109375" customWidth="1"/>
    <col min="6" max="6" width="25.109375" customWidth="1"/>
    <col min="7" max="7" width="24.33203125" customWidth="1"/>
    <col min="8" max="10" width="19.88671875" customWidth="1"/>
  </cols>
  <sheetData>
    <row r="1" spans="1:10" ht="15.6" x14ac:dyDescent="0.3">
      <c r="A1" s="19" t="str">
        <f ca="1">MID(CELL("filename",A1),FIND("]",CELL("filename",A1))+1,255)</f>
        <v>T15</v>
      </c>
      <c r="B1" s="400" t="s">
        <v>395</v>
      </c>
      <c r="C1" s="401"/>
      <c r="D1" s="432" t="s">
        <v>396</v>
      </c>
      <c r="E1" s="433"/>
      <c r="F1" s="433"/>
      <c r="G1" s="433"/>
      <c r="H1" s="433"/>
      <c r="I1" s="433"/>
      <c r="J1" s="433"/>
    </row>
    <row r="2" spans="1:10" x14ac:dyDescent="0.3">
      <c r="A2" s="5" t="s">
        <v>397</v>
      </c>
      <c r="B2" s="403" t="str">
        <f ca="1">VLOOKUP(A1,SystemTestList!$A$1:$G$94,1,0)</f>
        <v>T15</v>
      </c>
      <c r="C2" s="404"/>
      <c r="D2" s="246" t="s">
        <v>982</v>
      </c>
      <c r="E2" s="246" t="s">
        <v>906</v>
      </c>
      <c r="F2" s="246" t="s">
        <v>400</v>
      </c>
      <c r="G2" s="246" t="s">
        <v>401</v>
      </c>
      <c r="H2" s="247" t="s">
        <v>402</v>
      </c>
      <c r="I2" s="247" t="s">
        <v>408</v>
      </c>
      <c r="J2" s="247" t="s">
        <v>430</v>
      </c>
    </row>
    <row r="3" spans="1:10" s="1" customFormat="1" x14ac:dyDescent="0.3">
      <c r="A3" s="5" t="s">
        <v>403</v>
      </c>
      <c r="B3" s="405" t="str">
        <f ca="1">VLOOKUP(A1,SystemTestList!$A$1:$G$94,2,0)</f>
        <v>View Details Page - Content Acquired</v>
      </c>
      <c r="C3" s="406"/>
      <c r="D3" s="175" t="s">
        <v>983</v>
      </c>
      <c r="E3" s="175" t="s">
        <v>984</v>
      </c>
      <c r="F3" s="209" t="s">
        <v>985</v>
      </c>
      <c r="G3" s="209" t="s">
        <v>986</v>
      </c>
      <c r="H3" s="209" t="s">
        <v>987</v>
      </c>
      <c r="I3" s="209" t="s">
        <v>988</v>
      </c>
      <c r="J3" s="209" t="s">
        <v>989</v>
      </c>
    </row>
    <row r="4" spans="1:10" s="1" customFormat="1" x14ac:dyDescent="0.3">
      <c r="A4" s="5" t="s">
        <v>314</v>
      </c>
      <c r="B4" s="405" t="str">
        <f ca="1">VLOOKUP(A1,SystemTestList!$A$1:$G$94,3,0)</f>
        <v>Content</v>
      </c>
      <c r="C4" s="406"/>
      <c r="D4" s="177"/>
      <c r="E4" s="177"/>
      <c r="F4" s="177"/>
      <c r="G4" s="177"/>
      <c r="H4" s="177"/>
      <c r="I4" s="177"/>
      <c r="J4" s="177"/>
    </row>
    <row r="5" spans="1:10" ht="30" customHeight="1" x14ac:dyDescent="0.3">
      <c r="A5" s="5" t="s">
        <v>315</v>
      </c>
      <c r="B5" s="394" t="str">
        <f ca="1">VLOOKUP(A1,SystemTestList!$A$1:$G$94,4,0)</f>
        <v>View Details Page - Metadata Element Content (Acquired)</v>
      </c>
      <c r="C5" s="395"/>
      <c r="D5" s="453"/>
      <c r="E5" s="453"/>
      <c r="F5" s="453"/>
      <c r="G5" s="453"/>
      <c r="H5" s="453"/>
      <c r="I5" s="453"/>
      <c r="J5" s="453"/>
    </row>
    <row r="6" spans="1:10" ht="45" customHeight="1" x14ac:dyDescent="0.3">
      <c r="A6" s="5" t="s">
        <v>316</v>
      </c>
      <c r="B6" s="394" t="str">
        <f ca="1">VLOOKUP(A1,SystemTestList!$A$1:$G$94,5,0)</f>
        <v>Navigate to the details page as per scenario. Check that required metadata fields are present and correctly valued as compared with metadata source.</v>
      </c>
      <c r="C6" s="395"/>
      <c r="D6" s="453"/>
      <c r="E6" s="453"/>
      <c r="F6" s="453"/>
      <c r="G6" s="453"/>
      <c r="H6" s="453"/>
      <c r="I6" s="453"/>
      <c r="J6" s="453"/>
    </row>
    <row r="7" spans="1:10" ht="82.95" customHeight="1" x14ac:dyDescent="0.3">
      <c r="A7" s="5" t="s">
        <v>404</v>
      </c>
      <c r="B7" s="423" t="s">
        <v>990</v>
      </c>
      <c r="C7" s="423"/>
      <c r="D7" s="453"/>
      <c r="E7" s="453"/>
      <c r="F7" s="453"/>
      <c r="G7" s="453"/>
      <c r="H7" s="453"/>
      <c r="I7" s="453"/>
      <c r="J7" s="453"/>
    </row>
    <row r="8" spans="1:10" ht="87.6" customHeight="1" x14ac:dyDescent="0.3">
      <c r="A8" s="5" t="s">
        <v>405</v>
      </c>
      <c r="B8" s="423" t="s">
        <v>991</v>
      </c>
      <c r="C8" s="423"/>
      <c r="D8" s="453"/>
      <c r="E8" s="453"/>
      <c r="F8" s="453"/>
      <c r="G8" s="453"/>
      <c r="H8" s="453"/>
      <c r="I8" s="453"/>
      <c r="J8" s="453"/>
    </row>
    <row r="9" spans="1:10" x14ac:dyDescent="0.3">
      <c r="A9" s="10" t="s">
        <v>212</v>
      </c>
      <c r="B9" s="98" t="s">
        <v>406</v>
      </c>
      <c r="C9" s="98" t="s">
        <v>407</v>
      </c>
      <c r="D9" s="211"/>
      <c r="E9" s="211"/>
      <c r="F9" s="6"/>
      <c r="G9" s="6"/>
      <c r="H9" s="6"/>
      <c r="I9" s="6"/>
      <c r="J9" s="6"/>
    </row>
    <row r="10" spans="1:10" ht="57.6" x14ac:dyDescent="0.3">
      <c r="A10" s="242">
        <v>1</v>
      </c>
      <c r="B10" s="381" t="s">
        <v>992</v>
      </c>
      <c r="C10" s="381" t="s">
        <v>993</v>
      </c>
      <c r="D10" s="151" t="s">
        <v>994</v>
      </c>
      <c r="E10" s="151" t="s">
        <v>995</v>
      </c>
      <c r="F10" s="151" t="s">
        <v>996</v>
      </c>
      <c r="G10" s="381" t="s">
        <v>997</v>
      </c>
      <c r="H10" s="381" t="s">
        <v>998</v>
      </c>
      <c r="I10" s="75" t="s">
        <v>999</v>
      </c>
      <c r="J10" s="75" t="s">
        <v>1000</v>
      </c>
    </row>
    <row r="11" spans="1:10" ht="28.8" x14ac:dyDescent="0.3">
      <c r="A11" s="242">
        <v>2</v>
      </c>
      <c r="B11" s="381" t="s">
        <v>1001</v>
      </c>
      <c r="C11" s="381" t="s">
        <v>1002</v>
      </c>
      <c r="D11" s="151"/>
      <c r="E11" s="151"/>
      <c r="F11" s="142"/>
      <c r="G11" s="142"/>
      <c r="H11" s="142"/>
      <c r="I11" s="142"/>
      <c r="J11" s="142"/>
    </row>
    <row r="12" spans="1:10" ht="43.2" x14ac:dyDescent="0.3">
      <c r="A12" s="242">
        <v>3</v>
      </c>
      <c r="B12" s="381" t="s">
        <v>1003</v>
      </c>
      <c r="C12" s="381"/>
      <c r="D12" s="197" t="s">
        <v>1004</v>
      </c>
      <c r="E12" s="197" t="s">
        <v>1005</v>
      </c>
      <c r="F12" s="118" t="s">
        <v>1006</v>
      </c>
      <c r="G12" s="118" t="s">
        <v>1007</v>
      </c>
      <c r="H12" s="118" t="s">
        <v>1008</v>
      </c>
      <c r="I12" s="118" t="s">
        <v>1009</v>
      </c>
      <c r="J12" s="129"/>
    </row>
    <row r="13" spans="1:10" ht="86.4" x14ac:dyDescent="0.3">
      <c r="A13" s="242">
        <v>4</v>
      </c>
      <c r="B13" s="381" t="s">
        <v>1010</v>
      </c>
      <c r="C13" s="381" t="s">
        <v>1011</v>
      </c>
      <c r="D13" s="151"/>
      <c r="E13" s="381"/>
      <c r="F13" s="129"/>
      <c r="G13" s="129"/>
      <c r="H13" s="129"/>
      <c r="I13" s="129"/>
      <c r="J13" s="129"/>
    </row>
    <row r="14" spans="1:10" x14ac:dyDescent="0.3">
      <c r="A14" s="242">
        <v>5</v>
      </c>
      <c r="B14" s="390" t="s">
        <v>1012</v>
      </c>
      <c r="C14" s="390"/>
      <c r="D14" s="129"/>
      <c r="E14" s="129"/>
      <c r="F14" s="390" t="s">
        <v>615</v>
      </c>
      <c r="G14" s="390" t="s">
        <v>622</v>
      </c>
      <c r="H14" s="390" t="s">
        <v>1013</v>
      </c>
      <c r="I14" s="390" t="s">
        <v>988</v>
      </c>
      <c r="J14" s="390" t="s">
        <v>989</v>
      </c>
    </row>
    <row r="15" spans="1:10" s="3" customFormat="1" ht="86.4" x14ac:dyDescent="0.3">
      <c r="A15" s="242">
        <v>6</v>
      </c>
      <c r="B15" s="390" t="s">
        <v>1014</v>
      </c>
      <c r="C15" s="381" t="s">
        <v>1015</v>
      </c>
      <c r="D15" s="129"/>
      <c r="E15" s="129"/>
      <c r="F15" s="390" t="s">
        <v>618</v>
      </c>
      <c r="G15" s="381" t="s">
        <v>1016</v>
      </c>
      <c r="H15" s="390" t="s">
        <v>1017</v>
      </c>
      <c r="I15" s="7" t="s">
        <v>1018</v>
      </c>
      <c r="J15" s="7" t="s">
        <v>1019</v>
      </c>
    </row>
    <row r="16" spans="1:10" s="3" customFormat="1" x14ac:dyDescent="0.3">
      <c r="D16"/>
      <c r="E16"/>
    </row>
    <row r="24" spans="1:5" s="3" customFormat="1" ht="15" x14ac:dyDescent="0.3">
      <c r="A24" s="18"/>
      <c r="B24"/>
      <c r="D24"/>
      <c r="E24"/>
    </row>
  </sheetData>
  <mergeCells count="16">
    <mergeCell ref="J5:J8"/>
    <mergeCell ref="D1:J1"/>
    <mergeCell ref="B1:C1"/>
    <mergeCell ref="B2:C2"/>
    <mergeCell ref="B3:C3"/>
    <mergeCell ref="B4:C4"/>
    <mergeCell ref="B6:C6"/>
    <mergeCell ref="B7:C7"/>
    <mergeCell ref="B8:C8"/>
    <mergeCell ref="B5:C5"/>
    <mergeCell ref="D5:D8"/>
    <mergeCell ref="I5:I8"/>
    <mergeCell ref="F5:F8"/>
    <mergeCell ref="G5:G8"/>
    <mergeCell ref="H5:H8"/>
    <mergeCell ref="E5:E8"/>
  </mergeCells>
  <hyperlinks>
    <hyperlink ref="D12" r:id="rId1"/>
    <hyperlink ref="E12" r:id="rId2"/>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zoomScale="75" zoomScaleNormal="75" workbookViewId="0">
      <selection activeCell="F10" sqref="F10"/>
    </sheetView>
  </sheetViews>
  <sheetFormatPr defaultRowHeight="14.4" x14ac:dyDescent="0.3"/>
  <cols>
    <col min="1" max="1" width="17.88671875" style="2" customWidth="1"/>
    <col min="2" max="2" width="49.33203125" customWidth="1"/>
    <col min="3" max="3" width="41.88671875" style="3" customWidth="1"/>
    <col min="4" max="4" width="17.44140625" customWidth="1"/>
    <col min="5" max="5" width="17.6640625" customWidth="1"/>
    <col min="6" max="6" width="17.33203125" customWidth="1"/>
    <col min="7" max="7" width="18.6640625" customWidth="1"/>
    <col min="8" max="8" width="17.6640625" customWidth="1"/>
    <col min="9" max="9" width="14.6640625" customWidth="1"/>
    <col min="10" max="10" width="16.33203125" style="241" customWidth="1"/>
    <col min="11" max="11" width="19.109375" style="241" customWidth="1"/>
    <col min="12" max="12" width="16.33203125" style="15" customWidth="1"/>
  </cols>
  <sheetData>
    <row r="1" spans="1:22" ht="15.6" x14ac:dyDescent="0.3">
      <c r="A1" s="19" t="str">
        <f ca="1">MID(CELL("filename",A1),FIND("]",CELL("filename",A1))+1,255)</f>
        <v>T16</v>
      </c>
      <c r="B1" s="400" t="s">
        <v>395</v>
      </c>
      <c r="C1" s="401"/>
      <c r="D1" s="402" t="s">
        <v>396</v>
      </c>
      <c r="E1" s="402"/>
      <c r="F1" s="402"/>
      <c r="G1" s="402"/>
      <c r="H1" s="402"/>
      <c r="I1" s="402"/>
      <c r="J1" s="402"/>
      <c r="K1" s="402"/>
      <c r="L1" s="402"/>
    </row>
    <row r="2" spans="1:22" ht="15.6" x14ac:dyDescent="0.3">
      <c r="A2" s="5" t="s">
        <v>397</v>
      </c>
      <c r="B2" s="403" t="str">
        <f ca="1">VLOOKUP(A1,SystemTestList!$A$1:$G$94,1,0)</f>
        <v>T16</v>
      </c>
      <c r="C2" s="404"/>
      <c r="D2" s="13" t="s">
        <v>398</v>
      </c>
      <c r="E2" s="13" t="s">
        <v>399</v>
      </c>
      <c r="F2" s="13" t="s">
        <v>399</v>
      </c>
      <c r="G2" s="13" t="s">
        <v>400</v>
      </c>
      <c r="H2" s="13" t="s">
        <v>401</v>
      </c>
      <c r="I2" s="164" t="s">
        <v>402</v>
      </c>
      <c r="J2" s="52" t="s">
        <v>408</v>
      </c>
      <c r="K2" s="250" t="s">
        <v>430</v>
      </c>
      <c r="L2" s="250" t="s">
        <v>222</v>
      </c>
    </row>
    <row r="3" spans="1:22" s="1" customFormat="1" ht="28.8" x14ac:dyDescent="0.3">
      <c r="A3" s="5" t="s">
        <v>403</v>
      </c>
      <c r="B3" s="405" t="str">
        <f ca="1">VLOOKUP(A1,SystemTestList!$A$1:$G$94,2,0)</f>
        <v>View Details Page - Search from Tag</v>
      </c>
      <c r="C3" s="406"/>
      <c r="D3" s="152" t="s">
        <v>503</v>
      </c>
      <c r="E3" s="152" t="s">
        <v>506</v>
      </c>
      <c r="F3" s="152" t="s">
        <v>1020</v>
      </c>
      <c r="G3" s="152" t="s">
        <v>504</v>
      </c>
      <c r="H3" s="152" t="s">
        <v>1021</v>
      </c>
      <c r="I3" s="249" t="s">
        <v>816</v>
      </c>
      <c r="J3" s="152" t="s">
        <v>615</v>
      </c>
      <c r="K3" s="249" t="s">
        <v>622</v>
      </c>
      <c r="L3" s="249" t="s">
        <v>677</v>
      </c>
      <c r="M3" s="162"/>
      <c r="N3" s="162"/>
      <c r="O3" s="162"/>
      <c r="P3" s="162"/>
      <c r="Q3" s="162"/>
      <c r="R3" s="162"/>
      <c r="S3" s="162"/>
      <c r="T3" s="162"/>
      <c r="U3" s="162"/>
      <c r="V3" s="162"/>
    </row>
    <row r="4" spans="1:22" s="1" customFormat="1" ht="18" x14ac:dyDescent="0.35">
      <c r="A4" s="5" t="s">
        <v>314</v>
      </c>
      <c r="B4" s="405" t="str">
        <f ca="1">VLOOKUP(A1,SystemTestList!$A$1:$G$94,3,0)</f>
        <v>Search Behavior</v>
      </c>
      <c r="C4" s="406"/>
      <c r="D4" s="172" t="s">
        <v>585</v>
      </c>
      <c r="E4" s="172" t="s">
        <v>585</v>
      </c>
      <c r="F4" s="172" t="s">
        <v>585</v>
      </c>
      <c r="G4" s="172" t="s">
        <v>585</v>
      </c>
      <c r="H4" s="172" t="s">
        <v>585</v>
      </c>
      <c r="I4" s="172" t="s">
        <v>585</v>
      </c>
      <c r="J4" s="172" t="s">
        <v>585</v>
      </c>
      <c r="K4" s="172" t="s">
        <v>585</v>
      </c>
      <c r="L4" s="172" t="s">
        <v>585</v>
      </c>
    </row>
    <row r="5" spans="1:22" ht="37.200000000000003" customHeight="1" x14ac:dyDescent="0.3">
      <c r="A5" s="5" t="s">
        <v>315</v>
      </c>
      <c r="B5" s="394" t="str">
        <f ca="1">VLOOKUP(A1,SystemTestList!$A$1:$G$94,4,0)</f>
        <v>View Details Page - Search from Click Tag</v>
      </c>
      <c r="C5" s="395"/>
      <c r="D5" s="429" t="s">
        <v>586</v>
      </c>
      <c r="E5" s="437" t="s">
        <v>586</v>
      </c>
      <c r="F5" s="437" t="s">
        <v>586</v>
      </c>
      <c r="G5" s="437" t="s">
        <v>586</v>
      </c>
      <c r="H5" s="437" t="s">
        <v>586</v>
      </c>
      <c r="I5" s="437" t="s">
        <v>586</v>
      </c>
      <c r="J5" s="437" t="s">
        <v>586</v>
      </c>
      <c r="K5" s="437" t="s">
        <v>586</v>
      </c>
      <c r="L5" s="437" t="s">
        <v>586</v>
      </c>
    </row>
    <row r="6" spans="1:22" ht="62.4" customHeight="1" x14ac:dyDescent="0.3">
      <c r="A6" s="5" t="s">
        <v>316</v>
      </c>
      <c r="B6" s="394" t="str">
        <f ca="1">VLOOKUP(A1,SystemTestList!$A$1:$G$94,5,0)</f>
        <v>Execute a search from the View Details Page (OR Search Results Page) by clicking on a clickable concept tag (e.g. Topic, Division, Department Sources etc).  Validate that search behavior meets the expectations for the feature.</v>
      </c>
      <c r="C6" s="395"/>
      <c r="D6" s="430"/>
      <c r="E6" s="438"/>
      <c r="F6" s="438"/>
      <c r="G6" s="438"/>
      <c r="H6" s="438"/>
      <c r="I6" s="438"/>
      <c r="J6" s="438"/>
      <c r="K6" s="438"/>
      <c r="L6" s="438"/>
    </row>
    <row r="7" spans="1:22" ht="17.399999999999999" customHeight="1" x14ac:dyDescent="0.3">
      <c r="A7" s="5" t="s">
        <v>404</v>
      </c>
      <c r="B7" s="396"/>
      <c r="C7" s="397"/>
      <c r="D7" s="430"/>
      <c r="E7" s="438"/>
      <c r="F7" s="438"/>
      <c r="G7" s="438"/>
      <c r="H7" s="438"/>
      <c r="I7" s="438"/>
      <c r="J7" s="438"/>
      <c r="K7" s="438"/>
      <c r="L7" s="438"/>
    </row>
    <row r="8" spans="1:22" ht="21" customHeight="1" x14ac:dyDescent="0.3">
      <c r="A8" s="5" t="s">
        <v>405</v>
      </c>
      <c r="B8" s="398"/>
      <c r="C8" s="399"/>
      <c r="D8" s="431"/>
      <c r="E8" s="439"/>
      <c r="F8" s="439"/>
      <c r="G8" s="439"/>
      <c r="H8" s="439"/>
      <c r="I8" s="439"/>
      <c r="J8" s="439"/>
      <c r="K8" s="439"/>
      <c r="L8" s="439"/>
    </row>
    <row r="9" spans="1:22" x14ac:dyDescent="0.3">
      <c r="A9" s="10" t="s">
        <v>212</v>
      </c>
      <c r="B9" s="56" t="s">
        <v>406</v>
      </c>
      <c r="C9" s="4" t="s">
        <v>407</v>
      </c>
      <c r="D9" s="153"/>
      <c r="E9" s="153"/>
      <c r="F9" s="153"/>
      <c r="G9" s="153"/>
      <c r="H9" s="153"/>
      <c r="I9" s="165"/>
      <c r="J9" s="154"/>
      <c r="K9" s="155"/>
      <c r="L9" s="155"/>
    </row>
    <row r="10" spans="1:22" ht="57.6" x14ac:dyDescent="0.3">
      <c r="A10" s="138">
        <v>1</v>
      </c>
      <c r="B10" s="381" t="s">
        <v>1022</v>
      </c>
      <c r="C10" s="381"/>
      <c r="D10" s="381" t="s">
        <v>1023</v>
      </c>
      <c r="E10" s="381" t="s">
        <v>475</v>
      </c>
      <c r="F10" s="381" t="s">
        <v>1024</v>
      </c>
      <c r="G10" s="144" t="s">
        <v>823</v>
      </c>
      <c r="H10" s="144" t="s">
        <v>824</v>
      </c>
      <c r="I10" s="151" t="s">
        <v>825</v>
      </c>
      <c r="J10" s="151" t="s">
        <v>1025</v>
      </c>
      <c r="K10" s="381" t="s">
        <v>997</v>
      </c>
      <c r="L10" s="381" t="s">
        <v>998</v>
      </c>
    </row>
    <row r="11" spans="1:22" x14ac:dyDescent="0.3">
      <c r="A11" s="138">
        <v>2</v>
      </c>
      <c r="B11" s="381" t="s">
        <v>1026</v>
      </c>
      <c r="C11" s="381" t="s">
        <v>1027</v>
      </c>
      <c r="D11" s="381" t="s">
        <v>1028</v>
      </c>
      <c r="E11" s="381"/>
      <c r="F11" s="381"/>
      <c r="G11" s="381"/>
      <c r="H11" s="381"/>
      <c r="I11" s="57"/>
      <c r="J11" s="381"/>
      <c r="K11" s="57"/>
      <c r="L11" s="57"/>
    </row>
    <row r="12" spans="1:22" ht="28.8" x14ac:dyDescent="0.3">
      <c r="A12" s="138">
        <v>3</v>
      </c>
      <c r="B12" s="381" t="s">
        <v>1029</v>
      </c>
      <c r="C12" s="381" t="s">
        <v>1030</v>
      </c>
      <c r="D12" s="130"/>
      <c r="E12" s="381"/>
      <c r="F12" s="130"/>
      <c r="G12" s="130"/>
      <c r="H12" s="130"/>
      <c r="I12" s="207"/>
      <c r="J12" s="130"/>
      <c r="K12" s="207"/>
      <c r="L12" s="207"/>
    </row>
    <row r="13" spans="1:22" x14ac:dyDescent="0.3">
      <c r="A13" s="138">
        <v>4</v>
      </c>
      <c r="B13" s="381" t="s">
        <v>1031</v>
      </c>
      <c r="C13" s="381"/>
      <c r="D13" s="130"/>
      <c r="E13" s="381"/>
      <c r="F13" s="130"/>
      <c r="G13" s="130"/>
      <c r="H13" s="130"/>
      <c r="I13" s="207"/>
      <c r="J13" s="130"/>
      <c r="K13" s="207"/>
      <c r="L13" s="207"/>
    </row>
    <row r="14" spans="1:22" ht="28.8" x14ac:dyDescent="0.3">
      <c r="A14" s="138">
        <v>5</v>
      </c>
      <c r="B14" s="381" t="s">
        <v>1032</v>
      </c>
      <c r="C14" s="381" t="s">
        <v>1033</v>
      </c>
      <c r="D14" s="130"/>
      <c r="E14" s="381"/>
      <c r="F14" s="130"/>
      <c r="G14" s="130"/>
      <c r="H14" s="130"/>
      <c r="I14" s="207"/>
      <c r="J14" s="130"/>
      <c r="K14" s="207"/>
      <c r="L14" s="207"/>
    </row>
    <row r="15" spans="1:22" ht="26.4" customHeight="1" x14ac:dyDescent="0.3">
      <c r="A15" s="138">
        <v>6</v>
      </c>
      <c r="B15" s="381" t="s">
        <v>1034</v>
      </c>
      <c r="C15" s="381" t="s">
        <v>1035</v>
      </c>
      <c r="D15" s="130"/>
      <c r="E15" s="381"/>
      <c r="F15" s="130"/>
      <c r="G15" s="130"/>
      <c r="H15" s="130"/>
      <c r="I15" s="207"/>
      <c r="J15" s="130"/>
      <c r="K15" s="207"/>
      <c r="L15" s="207"/>
    </row>
    <row r="16" spans="1:22" ht="28.8" x14ac:dyDescent="0.3">
      <c r="A16" s="138">
        <v>7</v>
      </c>
      <c r="B16" s="381" t="s">
        <v>1036</v>
      </c>
      <c r="C16" s="381" t="s">
        <v>1030</v>
      </c>
      <c r="D16" s="381"/>
      <c r="E16" s="381"/>
      <c r="F16" s="130"/>
      <c r="G16" s="381"/>
      <c r="H16" s="381"/>
      <c r="I16" s="57"/>
      <c r="J16" s="130"/>
      <c r="K16" s="207"/>
      <c r="L16" s="207"/>
    </row>
    <row r="17" spans="1:12" x14ac:dyDescent="0.3">
      <c r="A17" s="138">
        <v>8</v>
      </c>
      <c r="B17" s="381" t="s">
        <v>1031</v>
      </c>
      <c r="C17" s="381"/>
      <c r="D17" s="381"/>
      <c r="E17" s="381"/>
      <c r="F17" s="130"/>
      <c r="G17" s="381"/>
      <c r="H17" s="381"/>
      <c r="I17" s="57"/>
      <c r="J17" s="130"/>
      <c r="K17" s="207"/>
      <c r="L17" s="207"/>
    </row>
    <row r="18" spans="1:12" ht="43.2" x14ac:dyDescent="0.3">
      <c r="A18" s="138">
        <v>9</v>
      </c>
      <c r="B18" s="381" t="s">
        <v>1037</v>
      </c>
      <c r="C18" s="381" t="s">
        <v>1033</v>
      </c>
      <c r="D18" s="381"/>
      <c r="E18" s="381"/>
      <c r="F18" s="130"/>
      <c r="G18" s="381"/>
      <c r="H18" s="381"/>
      <c r="I18" s="57"/>
      <c r="J18" s="130"/>
      <c r="K18" s="207"/>
      <c r="L18" s="207"/>
    </row>
    <row r="19" spans="1:12" ht="28.8" x14ac:dyDescent="0.3">
      <c r="A19" s="11">
        <v>10</v>
      </c>
      <c r="B19" s="381" t="s">
        <v>1034</v>
      </c>
      <c r="C19" s="381" t="s">
        <v>1035</v>
      </c>
      <c r="D19" s="6"/>
      <c r="E19" s="6"/>
      <c r="F19" s="130"/>
      <c r="G19" s="6"/>
      <c r="H19" s="6"/>
      <c r="I19" s="166"/>
      <c r="J19" s="130"/>
      <c r="K19" s="207"/>
      <c r="L19" s="207"/>
    </row>
    <row r="20" spans="1:12" s="3" customFormat="1" ht="28.8" x14ac:dyDescent="0.3">
      <c r="A20" s="11">
        <v>11</v>
      </c>
      <c r="B20" s="390" t="s">
        <v>1038</v>
      </c>
      <c r="C20" s="381" t="s">
        <v>1030</v>
      </c>
      <c r="D20" s="6"/>
      <c r="E20" s="6"/>
      <c r="F20" s="130"/>
      <c r="G20" s="6"/>
      <c r="H20" s="6"/>
      <c r="I20" s="166"/>
      <c r="J20" s="130"/>
      <c r="K20" s="207"/>
      <c r="L20" s="207"/>
    </row>
    <row r="21" spans="1:12" x14ac:dyDescent="0.3">
      <c r="A21" s="138">
        <v>12</v>
      </c>
      <c r="B21" s="381" t="s">
        <v>1031</v>
      </c>
      <c r="C21" s="381"/>
      <c r="D21" s="381"/>
      <c r="E21" s="381"/>
      <c r="F21" s="130"/>
      <c r="G21" s="381"/>
      <c r="H21" s="381"/>
      <c r="I21" s="57"/>
      <c r="J21" s="130"/>
      <c r="K21" s="207"/>
      <c r="L21" s="207"/>
    </row>
    <row r="22" spans="1:12" ht="43.2" x14ac:dyDescent="0.3">
      <c r="A22" s="138">
        <v>13</v>
      </c>
      <c r="B22" s="381" t="s">
        <v>1039</v>
      </c>
      <c r="C22" s="381" t="s">
        <v>1033</v>
      </c>
      <c r="D22" s="381"/>
      <c r="E22" s="381"/>
      <c r="F22" s="130"/>
      <c r="G22" s="381"/>
      <c r="H22" s="381"/>
      <c r="I22" s="57"/>
      <c r="J22" s="130"/>
      <c r="K22" s="207"/>
      <c r="L22" s="207"/>
    </row>
    <row r="23" spans="1:12" ht="28.8" x14ac:dyDescent="0.3">
      <c r="A23" s="11">
        <v>14</v>
      </c>
      <c r="B23" s="381" t="s">
        <v>1034</v>
      </c>
      <c r="C23" s="381" t="s">
        <v>1035</v>
      </c>
      <c r="D23" s="6"/>
      <c r="E23" s="6"/>
      <c r="F23" s="130"/>
      <c r="G23" s="6"/>
      <c r="H23" s="6"/>
      <c r="I23" s="166"/>
      <c r="J23" s="130"/>
      <c r="K23" s="207"/>
      <c r="L23" s="207"/>
    </row>
    <row r="24" spans="1:12" s="3" customFormat="1" ht="28.8" x14ac:dyDescent="0.3">
      <c r="A24" s="11">
        <v>15</v>
      </c>
      <c r="B24" s="390" t="s">
        <v>1040</v>
      </c>
      <c r="C24" s="381" t="s">
        <v>1030</v>
      </c>
      <c r="D24" s="86"/>
      <c r="E24" s="6"/>
      <c r="F24" s="130"/>
      <c r="G24" s="86"/>
      <c r="H24" s="86"/>
      <c r="I24" s="86"/>
      <c r="J24" s="196"/>
      <c r="K24" s="196"/>
      <c r="L24" s="196"/>
    </row>
    <row r="25" spans="1:12" x14ac:dyDescent="0.3">
      <c r="A25" s="138">
        <v>16</v>
      </c>
      <c r="B25" s="381" t="s">
        <v>1031</v>
      </c>
      <c r="C25" s="381"/>
      <c r="D25" s="130"/>
      <c r="E25" s="381"/>
      <c r="F25" s="130"/>
      <c r="G25" s="130"/>
      <c r="H25" s="130"/>
      <c r="I25" s="130"/>
      <c r="J25" s="130"/>
      <c r="K25" s="130"/>
      <c r="L25" s="130"/>
    </row>
    <row r="26" spans="1:12" ht="28.8" x14ac:dyDescent="0.3">
      <c r="A26" s="138">
        <v>17</v>
      </c>
      <c r="B26" s="381" t="s">
        <v>1041</v>
      </c>
      <c r="C26" s="381" t="s">
        <v>1033</v>
      </c>
      <c r="D26" s="130"/>
      <c r="E26" s="381"/>
      <c r="F26" s="130"/>
      <c r="G26" s="130"/>
      <c r="H26" s="130"/>
      <c r="I26" s="130"/>
      <c r="J26" s="130"/>
      <c r="K26" s="130"/>
      <c r="L26" s="130"/>
    </row>
    <row r="27" spans="1:12" ht="28.8" x14ac:dyDescent="0.3">
      <c r="A27" s="11">
        <v>18</v>
      </c>
      <c r="B27" s="381" t="s">
        <v>1034</v>
      </c>
      <c r="C27" s="381" t="s">
        <v>1035</v>
      </c>
      <c r="D27" s="86"/>
      <c r="E27" s="6"/>
      <c r="F27" s="130"/>
      <c r="G27" s="86"/>
      <c r="H27" s="86"/>
      <c r="I27" s="86"/>
      <c r="J27" s="196"/>
      <c r="K27" s="196"/>
      <c r="L27" s="196"/>
    </row>
    <row r="28" spans="1:12" ht="28.8" x14ac:dyDescent="0.3">
      <c r="A28" s="11">
        <v>19</v>
      </c>
      <c r="B28" s="390" t="s">
        <v>1042</v>
      </c>
      <c r="C28" s="381" t="s">
        <v>1030</v>
      </c>
      <c r="D28" s="86"/>
      <c r="E28" s="6"/>
      <c r="F28" s="130"/>
      <c r="G28" s="86"/>
      <c r="H28" s="86"/>
      <c r="I28" s="86"/>
      <c r="J28" s="196"/>
      <c r="K28" s="196"/>
      <c r="L28" s="196"/>
    </row>
    <row r="29" spans="1:12" x14ac:dyDescent="0.3">
      <c r="A29" s="138">
        <v>20</v>
      </c>
      <c r="B29" s="381" t="s">
        <v>1031</v>
      </c>
      <c r="C29" s="381"/>
      <c r="D29" s="130"/>
      <c r="E29" s="381"/>
      <c r="F29" s="130"/>
      <c r="G29" s="130"/>
      <c r="H29" s="130"/>
      <c r="I29" s="130"/>
      <c r="J29" s="130"/>
      <c r="K29" s="130"/>
      <c r="L29" s="130"/>
    </row>
    <row r="30" spans="1:12" ht="43.2" x14ac:dyDescent="0.3">
      <c r="A30" s="138">
        <v>21</v>
      </c>
      <c r="B30" s="381" t="s">
        <v>1043</v>
      </c>
      <c r="C30" s="381" t="s">
        <v>1033</v>
      </c>
      <c r="D30" s="130"/>
      <c r="E30" s="381"/>
      <c r="F30" s="130"/>
      <c r="G30" s="130"/>
      <c r="H30" s="130"/>
      <c r="I30" s="130"/>
      <c r="J30" s="130"/>
      <c r="K30" s="130"/>
      <c r="L30" s="130"/>
    </row>
    <row r="31" spans="1:12" ht="28.8" x14ac:dyDescent="0.3">
      <c r="A31" s="11">
        <v>22</v>
      </c>
      <c r="B31" s="381" t="s">
        <v>1034</v>
      </c>
      <c r="C31" s="381" t="s">
        <v>1035</v>
      </c>
      <c r="D31" s="86"/>
      <c r="E31" s="6"/>
      <c r="F31" s="130"/>
      <c r="G31" s="86"/>
      <c r="H31" s="86"/>
      <c r="I31" s="86"/>
      <c r="J31" s="196"/>
      <c r="K31" s="196"/>
      <c r="L31" s="196"/>
    </row>
    <row r="32" spans="1:12" ht="28.8" x14ac:dyDescent="0.3">
      <c r="A32" s="11">
        <v>23</v>
      </c>
      <c r="B32" s="390" t="s">
        <v>1044</v>
      </c>
      <c r="C32" s="381" t="s">
        <v>1030</v>
      </c>
      <c r="D32" s="6"/>
      <c r="E32" s="248"/>
      <c r="F32" s="6"/>
      <c r="G32" s="6"/>
      <c r="H32" s="6"/>
      <c r="I32" s="248"/>
      <c r="J32" s="251"/>
      <c r="K32" s="251"/>
      <c r="L32" s="251"/>
    </row>
    <row r="33" spans="1:12" x14ac:dyDescent="0.3">
      <c r="A33" s="138">
        <v>24</v>
      </c>
      <c r="B33" s="381" t="s">
        <v>1031</v>
      </c>
      <c r="C33" s="381"/>
      <c r="D33" s="381"/>
      <c r="E33" s="207"/>
      <c r="F33" s="381"/>
      <c r="G33" s="381"/>
      <c r="H33" s="381"/>
      <c r="I33" s="207"/>
      <c r="J33" s="207"/>
      <c r="K33" s="207"/>
      <c r="L33" s="207"/>
    </row>
    <row r="34" spans="1:12" ht="28.8" x14ac:dyDescent="0.3">
      <c r="A34" s="138">
        <v>25</v>
      </c>
      <c r="B34" s="381" t="s">
        <v>1045</v>
      </c>
      <c r="C34" s="381" t="s">
        <v>1033</v>
      </c>
      <c r="D34" s="381"/>
      <c r="E34" s="207"/>
      <c r="F34" s="381"/>
      <c r="G34" s="381"/>
      <c r="H34" s="381"/>
      <c r="I34" s="207"/>
      <c r="J34" s="207"/>
      <c r="K34" s="207"/>
      <c r="L34" s="207"/>
    </row>
    <row r="35" spans="1:12" ht="28.8" x14ac:dyDescent="0.3">
      <c r="A35" s="11">
        <v>26</v>
      </c>
      <c r="B35" s="381" t="s">
        <v>1034</v>
      </c>
      <c r="C35" s="381" t="s">
        <v>1035</v>
      </c>
      <c r="D35" s="6"/>
      <c r="E35" s="248"/>
      <c r="F35" s="6"/>
      <c r="G35" s="6"/>
      <c r="H35" s="6"/>
      <c r="I35" s="248"/>
      <c r="J35" s="251"/>
      <c r="K35" s="251"/>
      <c r="L35" s="251"/>
    </row>
    <row r="36" spans="1:12" ht="43.2" x14ac:dyDescent="0.3">
      <c r="A36" s="11">
        <v>27</v>
      </c>
      <c r="B36" s="381" t="s">
        <v>1046</v>
      </c>
      <c r="C36" s="381" t="s">
        <v>1033</v>
      </c>
      <c r="D36" s="6"/>
      <c r="E36" s="248"/>
      <c r="F36" s="6"/>
      <c r="G36" s="6"/>
      <c r="H36" s="6"/>
      <c r="I36" s="248"/>
      <c r="J36" s="251"/>
      <c r="K36" s="251"/>
      <c r="L36" s="251"/>
    </row>
    <row r="37" spans="1:12" s="3" customFormat="1" ht="28.8" x14ac:dyDescent="0.3">
      <c r="A37" s="245">
        <v>28</v>
      </c>
      <c r="B37" s="6" t="s">
        <v>1047</v>
      </c>
      <c r="C37" s="381" t="s">
        <v>1030</v>
      </c>
      <c r="D37" s="86"/>
      <c r="E37" s="86"/>
      <c r="F37" s="86"/>
      <c r="G37" s="86"/>
      <c r="H37" s="86"/>
      <c r="I37" s="248"/>
      <c r="J37" s="54"/>
      <c r="K37" s="251"/>
      <c r="L37" s="251"/>
    </row>
    <row r="38" spans="1:12" x14ac:dyDescent="0.3">
      <c r="A38" s="138">
        <v>29</v>
      </c>
      <c r="B38" s="381" t="s">
        <v>1031</v>
      </c>
      <c r="C38" s="381"/>
      <c r="D38" s="130"/>
      <c r="E38" s="130"/>
      <c r="F38" s="130"/>
      <c r="G38" s="130"/>
      <c r="H38" s="130"/>
      <c r="I38" s="207"/>
      <c r="J38" s="118"/>
      <c r="K38" s="207"/>
      <c r="L38" s="207"/>
    </row>
    <row r="39" spans="1:12" ht="43.2" x14ac:dyDescent="0.3">
      <c r="A39" s="138">
        <v>30</v>
      </c>
      <c r="B39" s="381" t="s">
        <v>1048</v>
      </c>
      <c r="C39" s="381" t="s">
        <v>1033</v>
      </c>
      <c r="D39" s="130"/>
      <c r="E39" s="130"/>
      <c r="F39" s="130"/>
      <c r="G39" s="130"/>
      <c r="H39" s="130"/>
      <c r="I39" s="207"/>
      <c r="J39" s="118"/>
      <c r="K39" s="207"/>
      <c r="L39" s="207"/>
    </row>
    <row r="40" spans="1:12" ht="28.8" x14ac:dyDescent="0.3">
      <c r="A40" s="11">
        <v>31</v>
      </c>
      <c r="B40" s="381" t="s">
        <v>1034</v>
      </c>
      <c r="C40" s="381" t="s">
        <v>1035</v>
      </c>
      <c r="D40" s="86"/>
      <c r="E40" s="86"/>
      <c r="F40" s="86"/>
      <c r="G40" s="86"/>
      <c r="H40" s="86"/>
      <c r="I40" s="248"/>
      <c r="J40" s="196"/>
      <c r="K40" s="251"/>
      <c r="L40" s="251"/>
    </row>
    <row r="41" spans="1:12" ht="28.8" x14ac:dyDescent="0.3">
      <c r="A41" s="11">
        <v>32</v>
      </c>
      <c r="B41" s="6" t="s">
        <v>1049</v>
      </c>
      <c r="C41" s="381" t="s">
        <v>1030</v>
      </c>
      <c r="D41" s="6"/>
      <c r="E41" s="86"/>
      <c r="F41" s="86"/>
      <c r="G41" s="6"/>
      <c r="H41" s="6"/>
      <c r="I41" s="248"/>
      <c r="J41" s="196"/>
      <c r="K41" s="251"/>
      <c r="L41" s="251"/>
    </row>
    <row r="42" spans="1:12" x14ac:dyDescent="0.3">
      <c r="A42" s="138">
        <v>33</v>
      </c>
      <c r="B42" s="381" t="s">
        <v>1031</v>
      </c>
      <c r="C42" s="381"/>
      <c r="D42" s="381"/>
      <c r="E42" s="130"/>
      <c r="F42" s="130"/>
      <c r="G42" s="381"/>
      <c r="H42" s="381"/>
      <c r="I42" s="207"/>
      <c r="J42" s="196"/>
      <c r="K42" s="207"/>
      <c r="L42" s="207"/>
    </row>
    <row r="43" spans="1:12" ht="43.2" x14ac:dyDescent="0.3">
      <c r="A43" s="11">
        <v>34</v>
      </c>
      <c r="B43" s="381" t="s">
        <v>1050</v>
      </c>
      <c r="C43" s="381" t="s">
        <v>1033</v>
      </c>
      <c r="D43" s="6"/>
      <c r="E43" s="86"/>
      <c r="F43" s="86"/>
      <c r="G43" s="6"/>
      <c r="H43" s="6"/>
      <c r="I43" s="248"/>
      <c r="J43" s="196"/>
      <c r="K43" s="251"/>
      <c r="L43" s="251"/>
    </row>
    <row r="44" spans="1:12" s="3" customFormat="1" ht="28.8" x14ac:dyDescent="0.3">
      <c r="A44" s="245">
        <v>35</v>
      </c>
      <c r="B44" s="6" t="s">
        <v>1051</v>
      </c>
      <c r="C44" s="381" t="s">
        <v>1030</v>
      </c>
      <c r="D44" s="86"/>
      <c r="E44" s="86"/>
      <c r="F44" s="86"/>
      <c r="G44" s="86"/>
      <c r="H44" s="86"/>
      <c r="I44" s="248"/>
      <c r="J44" s="196"/>
      <c r="K44" s="252"/>
      <c r="L44" s="251"/>
    </row>
    <row r="45" spans="1:12" x14ac:dyDescent="0.3">
      <c r="A45" s="138">
        <v>36</v>
      </c>
      <c r="B45" s="381" t="s">
        <v>1031</v>
      </c>
      <c r="C45" s="381"/>
      <c r="D45" s="130"/>
      <c r="E45" s="130"/>
      <c r="F45" s="130"/>
      <c r="G45" s="130"/>
      <c r="H45" s="130"/>
      <c r="I45" s="207"/>
      <c r="J45" s="130"/>
      <c r="K45" s="253"/>
      <c r="L45" s="207"/>
    </row>
    <row r="46" spans="1:12" ht="43.2" x14ac:dyDescent="0.3">
      <c r="A46" s="138">
        <v>37</v>
      </c>
      <c r="B46" s="381" t="s">
        <v>1052</v>
      </c>
      <c r="C46" s="381" t="s">
        <v>1033</v>
      </c>
      <c r="D46" s="130"/>
      <c r="E46" s="130"/>
      <c r="F46" s="130"/>
      <c r="G46" s="130"/>
      <c r="H46" s="130"/>
      <c r="I46" s="207"/>
      <c r="J46" s="130"/>
      <c r="K46" s="253"/>
      <c r="L46" s="207"/>
    </row>
    <row r="47" spans="1:12" ht="28.8" x14ac:dyDescent="0.3">
      <c r="A47" s="11">
        <v>38</v>
      </c>
      <c r="B47" s="381" t="s">
        <v>1034</v>
      </c>
      <c r="C47" s="381" t="s">
        <v>1035</v>
      </c>
      <c r="D47" s="86"/>
      <c r="E47" s="86"/>
      <c r="F47" s="86"/>
      <c r="G47" s="86"/>
      <c r="H47" s="86"/>
      <c r="I47" s="248"/>
      <c r="J47" s="196"/>
      <c r="K47" s="251"/>
      <c r="L47" s="251"/>
    </row>
    <row r="48" spans="1:12" s="3" customFormat="1" ht="28.8" x14ac:dyDescent="0.3">
      <c r="A48" s="245">
        <v>39</v>
      </c>
      <c r="B48" s="6" t="s">
        <v>1053</v>
      </c>
      <c r="C48" s="381" t="s">
        <v>1030</v>
      </c>
      <c r="D48" s="86"/>
      <c r="E48" s="86"/>
      <c r="F48" s="86"/>
      <c r="G48" s="86"/>
      <c r="H48" s="86"/>
      <c r="I48" s="248"/>
      <c r="J48" s="196"/>
      <c r="K48" s="251"/>
      <c r="L48" s="252"/>
    </row>
    <row r="49" spans="1:12" x14ac:dyDescent="0.3">
      <c r="A49" s="138">
        <v>40</v>
      </c>
      <c r="B49" s="381" t="s">
        <v>1031</v>
      </c>
      <c r="C49" s="381"/>
      <c r="D49" s="130"/>
      <c r="E49" s="130"/>
      <c r="F49" s="130"/>
      <c r="G49" s="130"/>
      <c r="H49" s="130"/>
      <c r="I49" s="207"/>
      <c r="J49" s="130"/>
      <c r="K49" s="207"/>
      <c r="L49" s="253"/>
    </row>
    <row r="50" spans="1:12" ht="43.2" x14ac:dyDescent="0.3">
      <c r="A50" s="138">
        <v>41</v>
      </c>
      <c r="B50" s="381" t="s">
        <v>1054</v>
      </c>
      <c r="C50" s="381" t="s">
        <v>1033</v>
      </c>
      <c r="D50" s="130"/>
      <c r="E50" s="130"/>
      <c r="F50" s="130"/>
      <c r="G50" s="130"/>
      <c r="H50" s="130"/>
      <c r="I50" s="207"/>
      <c r="J50" s="130"/>
      <c r="K50" s="207"/>
      <c r="L50" s="253"/>
    </row>
    <row r="51" spans="1:12" ht="28.8" x14ac:dyDescent="0.3">
      <c r="A51" s="11">
        <v>41</v>
      </c>
      <c r="B51" s="381" t="s">
        <v>1034</v>
      </c>
      <c r="C51" s="381" t="s">
        <v>1035</v>
      </c>
      <c r="D51" s="86"/>
      <c r="E51" s="86"/>
      <c r="F51" s="86"/>
      <c r="G51" s="86"/>
      <c r="H51" s="86"/>
      <c r="I51" s="248"/>
      <c r="J51" s="196"/>
      <c r="K51" s="251"/>
      <c r="L51" s="252"/>
    </row>
  </sheetData>
  <mergeCells count="18">
    <mergeCell ref="I5:I8"/>
    <mergeCell ref="J5:J8"/>
    <mergeCell ref="K5:K8"/>
    <mergeCell ref="L5:L8"/>
    <mergeCell ref="D1:L1"/>
    <mergeCell ref="D5:D8"/>
    <mergeCell ref="E5:E8"/>
    <mergeCell ref="G5:G8"/>
    <mergeCell ref="H5:H8"/>
    <mergeCell ref="F5:F8"/>
    <mergeCell ref="B6:C6"/>
    <mergeCell ref="B7:C7"/>
    <mergeCell ref="B8:C8"/>
    <mergeCell ref="B1:C1"/>
    <mergeCell ref="B2:C2"/>
    <mergeCell ref="B3:C3"/>
    <mergeCell ref="B4:C4"/>
    <mergeCell ref="B5:C5"/>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4" zoomScale="75" zoomScaleNormal="75" workbookViewId="0">
      <selection activeCell="D14" sqref="D14"/>
    </sheetView>
  </sheetViews>
  <sheetFormatPr defaultRowHeight="14.4" x14ac:dyDescent="0.3"/>
  <cols>
    <col min="1" max="1" width="13.33203125" style="2" customWidth="1"/>
    <col min="2" max="2" width="49.33203125" customWidth="1"/>
    <col min="3" max="3" width="44.33203125" style="3" customWidth="1"/>
    <col min="4" max="5" width="23.109375" customWidth="1"/>
    <col min="6" max="11" width="16.5546875" customWidth="1"/>
  </cols>
  <sheetData>
    <row r="1" spans="1:6" ht="15.6" x14ac:dyDescent="0.3">
      <c r="A1" s="19" t="str">
        <f ca="1">MID(CELL("filename",A1),FIND("]",CELL("filename",A1))+1,255)</f>
        <v>T17</v>
      </c>
      <c r="B1" s="400" t="s">
        <v>395</v>
      </c>
      <c r="C1" s="401"/>
      <c r="D1" s="402" t="s">
        <v>396</v>
      </c>
      <c r="E1" s="402"/>
      <c r="F1" s="402"/>
    </row>
    <row r="2" spans="1:6" ht="15.6" x14ac:dyDescent="0.3">
      <c r="A2" s="5" t="s">
        <v>397</v>
      </c>
      <c r="B2" s="403" t="str">
        <f ca="1">VLOOKUP(A1,SystemTestList!$A$1:$G$94,1,0)</f>
        <v>T17</v>
      </c>
      <c r="C2" s="404"/>
      <c r="D2" s="82" t="s">
        <v>398</v>
      </c>
      <c r="E2" s="82" t="s">
        <v>399</v>
      </c>
      <c r="F2" s="82" t="s">
        <v>400</v>
      </c>
    </row>
    <row r="3" spans="1:6" s="1" customFormat="1" x14ac:dyDescent="0.3">
      <c r="A3" s="5" t="s">
        <v>403</v>
      </c>
      <c r="B3" s="405" t="str">
        <f ca="1">VLOOKUP(A1,SystemTestList!$A$1:$G$94,2,0)</f>
        <v>View Details Page - Links</v>
      </c>
      <c r="C3" s="406"/>
      <c r="D3" s="160" t="s">
        <v>503</v>
      </c>
      <c r="E3" s="160" t="s">
        <v>506</v>
      </c>
      <c r="F3" s="1" t="s">
        <v>504</v>
      </c>
    </row>
    <row r="4" spans="1:6" s="1" customFormat="1" ht="15.6" x14ac:dyDescent="0.3">
      <c r="A4" s="5" t="s">
        <v>314</v>
      </c>
      <c r="B4" s="405" t="str">
        <f ca="1">VLOOKUP(A1,SystemTestList!$A$1:$G$94,3,0)</f>
        <v>User Interface</v>
      </c>
      <c r="C4" s="406"/>
      <c r="D4" s="335" t="s">
        <v>585</v>
      </c>
      <c r="E4" s="335" t="s">
        <v>585</v>
      </c>
      <c r="F4" s="335" t="s">
        <v>585</v>
      </c>
    </row>
    <row r="5" spans="1:6" ht="52.95" customHeight="1" x14ac:dyDescent="0.3">
      <c r="A5" s="5" t="s">
        <v>315</v>
      </c>
      <c r="B5" s="394" t="str">
        <f ca="1">VLOOKUP(A1,SystemTestList!$A$1:$G$94,4,0)</f>
        <v>View Details Page - Information Links - DF
View Details Page - License Links
View Details Page - Form Links</v>
      </c>
      <c r="C5" s="395"/>
      <c r="D5" s="429" t="s">
        <v>720</v>
      </c>
      <c r="E5" s="429" t="s">
        <v>720</v>
      </c>
      <c r="F5" s="429" t="s">
        <v>720</v>
      </c>
    </row>
    <row r="6" spans="1:6" ht="68.400000000000006" customHeight="1" x14ac:dyDescent="0.3">
      <c r="A6" s="5" t="s">
        <v>316</v>
      </c>
      <c r="B6" s="394" t="str">
        <f ca="1">VLOOKUP(A1,SystemTestList!$A$1:$G$94,5,0)</f>
        <v>Navigate to the details page as per scenario.  Exercise the 'standard' Information Links (Resource, KE, DataFinder Details) to navigate to other pages as expected.  Exercise the other named links to access additional information. Click the License Link to retrieve license documents. Click the Reporting Form link to retrieve the Form.</v>
      </c>
      <c r="C6" s="395"/>
      <c r="D6" s="430"/>
      <c r="E6" s="430"/>
      <c r="F6" s="430"/>
    </row>
    <row r="7" spans="1:6" x14ac:dyDescent="0.3">
      <c r="A7" s="148" t="s">
        <v>404</v>
      </c>
      <c r="B7" s="396"/>
      <c r="C7" s="397"/>
      <c r="D7" s="430"/>
      <c r="E7" s="430"/>
      <c r="F7" s="430"/>
    </row>
    <row r="8" spans="1:6" ht="60" customHeight="1" x14ac:dyDescent="0.3">
      <c r="A8" s="5" t="s">
        <v>405</v>
      </c>
      <c r="B8" s="454" t="s">
        <v>1055</v>
      </c>
      <c r="C8" s="454"/>
      <c r="D8" s="431"/>
      <c r="E8" s="431"/>
      <c r="F8" s="431"/>
    </row>
    <row r="9" spans="1:6" x14ac:dyDescent="0.3">
      <c r="A9" s="10" t="s">
        <v>212</v>
      </c>
      <c r="B9" s="4" t="s">
        <v>406</v>
      </c>
      <c r="C9" s="4" t="s">
        <v>407</v>
      </c>
      <c r="D9" s="153"/>
      <c r="E9" s="6"/>
      <c r="F9" s="6"/>
    </row>
    <row r="10" spans="1:6" ht="28.8" x14ac:dyDescent="0.3">
      <c r="A10" s="11">
        <v>1</v>
      </c>
      <c r="B10" s="390" t="s">
        <v>950</v>
      </c>
      <c r="C10" s="134" t="s">
        <v>1056</v>
      </c>
      <c r="D10" s="390" t="s">
        <v>881</v>
      </c>
      <c r="E10" s="381" t="s">
        <v>1057</v>
      </c>
      <c r="F10" s="7" t="s">
        <v>1058</v>
      </c>
    </row>
    <row r="11" spans="1:6" ht="72" x14ac:dyDescent="0.3">
      <c r="A11" s="138">
        <v>2</v>
      </c>
      <c r="B11" s="134" t="s">
        <v>1059</v>
      </c>
      <c r="C11" s="134"/>
      <c r="D11" s="134" t="s">
        <v>1060</v>
      </c>
      <c r="E11" s="134" t="s">
        <v>1061</v>
      </c>
      <c r="F11" s="7" t="s">
        <v>1062</v>
      </c>
    </row>
    <row r="12" spans="1:6" s="3" customFormat="1" ht="28.8" x14ac:dyDescent="0.3">
      <c r="A12" s="11">
        <v>3</v>
      </c>
      <c r="B12" s="134" t="s">
        <v>1063</v>
      </c>
      <c r="C12" s="134" t="s">
        <v>1064</v>
      </c>
      <c r="D12" s="357" t="s">
        <v>1065</v>
      </c>
      <c r="E12" s="254"/>
      <c r="F12" s="204"/>
    </row>
    <row r="13" spans="1:6" x14ac:dyDescent="0.3">
      <c r="A13" s="11">
        <v>4</v>
      </c>
      <c r="B13" s="134" t="s">
        <v>1066</v>
      </c>
      <c r="C13" s="147" t="s">
        <v>1067</v>
      </c>
      <c r="D13" s="147"/>
      <c r="E13" s="254"/>
      <c r="F13" s="86"/>
    </row>
    <row r="14" spans="1:6" ht="43.2" x14ac:dyDescent="0.3">
      <c r="A14" s="11">
        <v>5</v>
      </c>
      <c r="B14" s="134" t="s">
        <v>1068</v>
      </c>
      <c r="C14" s="147" t="s">
        <v>1069</v>
      </c>
      <c r="D14" s="147"/>
      <c r="E14" s="254"/>
      <c r="F14" s="86"/>
    </row>
    <row r="15" spans="1:6" ht="28.8" x14ac:dyDescent="0.3">
      <c r="A15" s="11">
        <v>6</v>
      </c>
      <c r="B15" s="134" t="s">
        <v>1070</v>
      </c>
      <c r="C15" s="147" t="s">
        <v>1071</v>
      </c>
      <c r="D15" s="147"/>
      <c r="E15" s="254"/>
      <c r="F15" s="86"/>
    </row>
    <row r="16" spans="1:6" ht="28.8" x14ac:dyDescent="0.3">
      <c r="A16" s="11">
        <v>7</v>
      </c>
      <c r="B16" s="134" t="s">
        <v>1072</v>
      </c>
      <c r="C16" s="147" t="s">
        <v>1073</v>
      </c>
      <c r="D16" s="147"/>
      <c r="E16" s="254"/>
      <c r="F16" s="86"/>
    </row>
    <row r="17" spans="1:6" x14ac:dyDescent="0.3">
      <c r="A17" s="11">
        <v>8</v>
      </c>
      <c r="B17" s="134" t="s">
        <v>1066</v>
      </c>
      <c r="C17" s="147" t="s">
        <v>1067</v>
      </c>
      <c r="D17" s="147"/>
      <c r="E17" s="254"/>
      <c r="F17" s="86"/>
    </row>
    <row r="18" spans="1:6" ht="43.2" x14ac:dyDescent="0.3">
      <c r="A18" s="11">
        <v>9</v>
      </c>
      <c r="B18" s="134" t="s">
        <v>1074</v>
      </c>
      <c r="C18" s="147" t="s">
        <v>1075</v>
      </c>
      <c r="D18" s="357" t="s">
        <v>1065</v>
      </c>
      <c r="E18" s="254"/>
      <c r="F18" s="86"/>
    </row>
    <row r="19" spans="1:6" ht="28.8" x14ac:dyDescent="0.3">
      <c r="A19" s="11">
        <v>10</v>
      </c>
      <c r="B19" s="134" t="s">
        <v>1070</v>
      </c>
      <c r="C19" s="147" t="s">
        <v>1071</v>
      </c>
      <c r="D19" s="147"/>
      <c r="E19" s="254"/>
      <c r="F19" s="256"/>
    </row>
    <row r="20" spans="1:6" s="3" customFormat="1" ht="28.8" x14ac:dyDescent="0.3">
      <c r="A20" s="245">
        <v>11</v>
      </c>
      <c r="B20" s="7" t="s">
        <v>1076</v>
      </c>
      <c r="C20" s="147" t="s">
        <v>1077</v>
      </c>
      <c r="D20" s="147"/>
      <c r="E20" s="86"/>
      <c r="F20" s="257"/>
    </row>
    <row r="21" spans="1:6" x14ac:dyDescent="0.3">
      <c r="A21" s="11">
        <v>12</v>
      </c>
      <c r="B21" s="134" t="s">
        <v>1066</v>
      </c>
      <c r="C21" s="147" t="s">
        <v>1067</v>
      </c>
      <c r="D21" s="147"/>
      <c r="E21" s="86"/>
      <c r="F21" s="256"/>
    </row>
    <row r="22" spans="1:6" ht="28.8" x14ac:dyDescent="0.3">
      <c r="A22" s="11">
        <v>13</v>
      </c>
      <c r="B22" s="6" t="s">
        <v>1078</v>
      </c>
      <c r="C22" s="147" t="s">
        <v>1079</v>
      </c>
      <c r="D22" s="255"/>
      <c r="E22" s="6"/>
      <c r="F22" s="256"/>
    </row>
    <row r="23" spans="1:6" x14ac:dyDescent="0.3">
      <c r="A23" s="11">
        <v>14</v>
      </c>
      <c r="B23" s="134" t="s">
        <v>1066</v>
      </c>
      <c r="C23" s="147" t="s">
        <v>1067</v>
      </c>
      <c r="D23" s="255"/>
      <c r="E23" s="6"/>
      <c r="F23" s="86"/>
    </row>
    <row r="24" spans="1:6" x14ac:dyDescent="0.3">
      <c r="A24" s="11">
        <v>15</v>
      </c>
      <c r="B24" s="6" t="s">
        <v>1080</v>
      </c>
      <c r="C24" s="8" t="s">
        <v>1081</v>
      </c>
      <c r="D24" s="86"/>
      <c r="E24" s="86"/>
      <c r="F24" s="6"/>
    </row>
  </sheetData>
  <mergeCells count="12">
    <mergeCell ref="F5:F8"/>
    <mergeCell ref="D1:F1"/>
    <mergeCell ref="D5:D8"/>
    <mergeCell ref="E5:E8"/>
    <mergeCell ref="B6:C6"/>
    <mergeCell ref="B7:C7"/>
    <mergeCell ref="B8:C8"/>
    <mergeCell ref="B5:C5"/>
    <mergeCell ref="B1:C1"/>
    <mergeCell ref="B2:C2"/>
    <mergeCell ref="B3:C3"/>
    <mergeCell ref="B4:C4"/>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75" zoomScaleNormal="75" workbookViewId="0">
      <selection activeCell="F12" sqref="F12"/>
    </sheetView>
  </sheetViews>
  <sheetFormatPr defaultRowHeight="14.4" x14ac:dyDescent="0.3"/>
  <cols>
    <col min="1" max="1" width="13.33203125" style="2" customWidth="1"/>
    <col min="2" max="2" width="37.6640625" customWidth="1"/>
    <col min="3" max="3" width="41.88671875" style="3" customWidth="1"/>
    <col min="4" max="4" width="24.5546875" customWidth="1"/>
    <col min="5" max="6" width="32.6640625" customWidth="1"/>
    <col min="7" max="11" width="31.6640625" customWidth="1"/>
  </cols>
  <sheetData>
    <row r="1" spans="1:13" ht="15.6" x14ac:dyDescent="0.3">
      <c r="A1" s="135" t="str">
        <f ca="1">MID(CELL("filename",A1),FIND("]",CELL("filename",A1))+1,255)</f>
        <v>T18</v>
      </c>
      <c r="B1" s="413" t="s">
        <v>395</v>
      </c>
      <c r="C1" s="414"/>
      <c r="D1" s="455" t="s">
        <v>396</v>
      </c>
      <c r="E1" s="456"/>
      <c r="F1" s="456"/>
      <c r="G1" s="456"/>
      <c r="H1" s="456"/>
      <c r="I1" s="456"/>
      <c r="J1" s="456"/>
      <c r="K1" s="457"/>
    </row>
    <row r="2" spans="1:13" ht="15.6" x14ac:dyDescent="0.3">
      <c r="A2" s="136" t="s">
        <v>397</v>
      </c>
      <c r="B2" s="415" t="str">
        <f ca="1">VLOOKUP(A1,SystemTestList!$A$1:$G$94,1,0)</f>
        <v>T18</v>
      </c>
      <c r="C2" s="416"/>
      <c r="D2" s="13" t="s">
        <v>398</v>
      </c>
      <c r="E2" s="13" t="s">
        <v>399</v>
      </c>
      <c r="F2" s="13"/>
      <c r="G2" s="13" t="s">
        <v>907</v>
      </c>
      <c r="H2" s="13"/>
      <c r="I2" s="13" t="s">
        <v>401</v>
      </c>
      <c r="J2" s="13" t="s">
        <v>402</v>
      </c>
      <c r="K2" s="210" t="s">
        <v>408</v>
      </c>
    </row>
    <row r="3" spans="1:13" s="1" customFormat="1" x14ac:dyDescent="0.3">
      <c r="A3" s="136" t="s">
        <v>403</v>
      </c>
      <c r="B3" s="394" t="str">
        <f ca="1">VLOOKUP(A1,SystemTestList!$A$1:$G$94,2,0)</f>
        <v>View Details Page - Labels and Appearance</v>
      </c>
      <c r="C3" s="395"/>
      <c r="D3" s="160" t="s">
        <v>779</v>
      </c>
      <c r="E3" s="160" t="s">
        <v>983</v>
      </c>
      <c r="F3" s="160" t="s">
        <v>984</v>
      </c>
      <c r="G3" s="160" t="s">
        <v>1082</v>
      </c>
      <c r="H3" s="160" t="s">
        <v>1083</v>
      </c>
      <c r="I3" s="160" t="s">
        <v>504</v>
      </c>
      <c r="J3" s="160" t="s">
        <v>949</v>
      </c>
      <c r="K3" s="160" t="s">
        <v>816</v>
      </c>
    </row>
    <row r="4" spans="1:13" s="1" customFormat="1" x14ac:dyDescent="0.3">
      <c r="A4" s="136" t="s">
        <v>314</v>
      </c>
      <c r="B4" s="394" t="str">
        <f ca="1">VLOOKUP(A1,SystemTestList!$A$1:$G$94,3,0)</f>
        <v>User Interface</v>
      </c>
      <c r="C4" s="395"/>
      <c r="D4" s="173"/>
      <c r="E4" s="173"/>
      <c r="F4" s="173"/>
      <c r="G4" s="173"/>
      <c r="H4" s="173"/>
      <c r="I4" s="173"/>
      <c r="J4" s="173"/>
      <c r="K4" s="173"/>
    </row>
    <row r="5" spans="1:13" ht="39" customHeight="1" x14ac:dyDescent="0.3">
      <c r="A5" s="136" t="s">
        <v>315</v>
      </c>
      <c r="B5" s="394" t="str">
        <f ca="1">VLOOKUP(A1,SystemTestList!$A$1:$G$94,4,0)</f>
        <v>View Details Page - Metadata Element Labels
View Details Page - Help and Tips</v>
      </c>
      <c r="C5" s="395"/>
      <c r="D5" s="425"/>
      <c r="E5" s="382"/>
      <c r="F5" s="382"/>
      <c r="G5" s="382"/>
      <c r="H5" s="382"/>
      <c r="I5" s="382"/>
      <c r="J5" s="382"/>
      <c r="K5" s="382"/>
    </row>
    <row r="6" spans="1:13" ht="24" customHeight="1" x14ac:dyDescent="0.3">
      <c r="A6" s="136" t="s">
        <v>316</v>
      </c>
      <c r="B6" s="394" t="str">
        <f ca="1">VLOOKUP(A1,SystemTestList!$A$1:$G$94,5,0)</f>
        <v>Validate Field labels, hover over descriptions and general appearance of view details page.</v>
      </c>
      <c r="C6" s="395"/>
      <c r="D6" s="426"/>
      <c r="E6" s="383"/>
      <c r="F6" s="383"/>
      <c r="G6" s="383"/>
      <c r="H6" s="383"/>
      <c r="I6" s="383"/>
      <c r="J6" s="458"/>
      <c r="K6" s="458"/>
    </row>
    <row r="7" spans="1:13" ht="27.6" customHeight="1" x14ac:dyDescent="0.3">
      <c r="A7" s="136" t="s">
        <v>404</v>
      </c>
      <c r="B7" s="396"/>
      <c r="C7" s="397"/>
      <c r="D7" s="426"/>
      <c r="E7" s="383"/>
      <c r="F7" s="383"/>
      <c r="G7" s="383"/>
      <c r="H7" s="383"/>
      <c r="I7" s="383"/>
      <c r="J7" s="458"/>
      <c r="K7" s="458"/>
    </row>
    <row r="8" spans="1:13" ht="108.6" customHeight="1" x14ac:dyDescent="0.35">
      <c r="A8" s="136" t="s">
        <v>405</v>
      </c>
      <c r="B8" s="396" t="s">
        <v>1084</v>
      </c>
      <c r="C8" s="397"/>
      <c r="D8" s="427"/>
      <c r="E8" s="384"/>
      <c r="F8" s="384"/>
      <c r="G8" s="384"/>
      <c r="H8" s="384"/>
      <c r="I8" s="384"/>
      <c r="J8" s="459"/>
      <c r="K8" s="459"/>
    </row>
    <row r="9" spans="1:13" x14ac:dyDescent="0.3">
      <c r="A9" s="128" t="s">
        <v>212</v>
      </c>
      <c r="B9" s="137" t="s">
        <v>406</v>
      </c>
      <c r="C9" s="137" t="s">
        <v>407</v>
      </c>
      <c r="D9" s="154"/>
      <c r="E9" s="154"/>
      <c r="F9" s="241"/>
    </row>
    <row r="10" spans="1:13" ht="28.8" x14ac:dyDescent="0.3">
      <c r="A10" s="11">
        <v>1</v>
      </c>
      <c r="B10" s="390" t="s">
        <v>950</v>
      </c>
      <c r="C10" s="381" t="s">
        <v>1056</v>
      </c>
      <c r="D10" s="390" t="s">
        <v>1023</v>
      </c>
      <c r="E10" s="390" t="s">
        <v>1060</v>
      </c>
      <c r="F10" s="390" t="s">
        <v>1085</v>
      </c>
      <c r="G10" s="381" t="s">
        <v>475</v>
      </c>
      <c r="H10" s="381" t="s">
        <v>1086</v>
      </c>
      <c r="I10" s="7" t="s">
        <v>823</v>
      </c>
      <c r="J10" s="7" t="s">
        <v>824</v>
      </c>
      <c r="K10" s="142" t="s">
        <v>825</v>
      </c>
      <c r="L10" s="203"/>
      <c r="M10" s="46"/>
    </row>
    <row r="11" spans="1:13" ht="28.8" x14ac:dyDescent="0.3">
      <c r="A11" s="138">
        <v>2</v>
      </c>
      <c r="B11" s="381" t="s">
        <v>1059</v>
      </c>
      <c r="C11" s="381"/>
      <c r="D11" s="381" t="s">
        <v>1060</v>
      </c>
      <c r="E11" s="381" t="s">
        <v>1060</v>
      </c>
      <c r="F11" s="381"/>
      <c r="G11" s="381" t="s">
        <v>475</v>
      </c>
      <c r="H11" s="381"/>
      <c r="I11" s="381"/>
      <c r="J11" s="381"/>
      <c r="K11" s="381"/>
      <c r="L11" s="46"/>
      <c r="M11" s="46"/>
    </row>
    <row r="12" spans="1:13" ht="93.6" customHeight="1" x14ac:dyDescent="0.3">
      <c r="A12" s="138">
        <v>3</v>
      </c>
      <c r="B12" s="390" t="s">
        <v>1087</v>
      </c>
      <c r="C12" s="381" t="s">
        <v>1088</v>
      </c>
      <c r="D12" s="34"/>
      <c r="E12" s="86"/>
      <c r="F12" s="86"/>
      <c r="G12" s="86"/>
      <c r="H12" s="86"/>
      <c r="I12" s="86"/>
      <c r="J12" s="86"/>
      <c r="K12" s="86"/>
      <c r="L12" s="46"/>
      <c r="M12" s="46"/>
    </row>
    <row r="13" spans="1:13" ht="28.8" x14ac:dyDescent="0.3">
      <c r="A13" s="138">
        <v>4</v>
      </c>
      <c r="B13" s="381" t="s">
        <v>1089</v>
      </c>
      <c r="C13" s="381" t="s">
        <v>1090</v>
      </c>
      <c r="D13" s="86"/>
      <c r="E13" s="34" t="s">
        <v>879</v>
      </c>
      <c r="F13" s="34" t="s">
        <v>1091</v>
      </c>
      <c r="G13" s="34" t="s">
        <v>879</v>
      </c>
      <c r="H13" s="34" t="s">
        <v>1092</v>
      </c>
      <c r="I13" s="34" t="s">
        <v>879</v>
      </c>
      <c r="J13" s="34" t="s">
        <v>879</v>
      </c>
      <c r="K13" s="34" t="s">
        <v>879</v>
      </c>
      <c r="L13" s="46"/>
      <c r="M13" s="46"/>
    </row>
    <row r="14" spans="1:13" ht="88.95" customHeight="1" x14ac:dyDescent="0.3">
      <c r="A14" s="138">
        <v>8</v>
      </c>
      <c r="B14" s="381" t="s">
        <v>1093</v>
      </c>
      <c r="C14" s="381"/>
      <c r="D14" s="129"/>
      <c r="E14" s="134" t="s">
        <v>1094</v>
      </c>
      <c r="F14" s="134" t="s">
        <v>1094</v>
      </c>
      <c r="G14" s="134" t="s">
        <v>1095</v>
      </c>
      <c r="H14" s="134" t="s">
        <v>1095</v>
      </c>
      <c r="I14" s="134" t="s">
        <v>1096</v>
      </c>
      <c r="J14" s="282" t="s">
        <v>1096</v>
      </c>
      <c r="K14" s="282" t="s">
        <v>1096</v>
      </c>
      <c r="L14" s="46"/>
      <c r="M14" s="46"/>
    </row>
    <row r="15" spans="1:13" ht="43.2" x14ac:dyDescent="0.3">
      <c r="A15" s="11">
        <v>9</v>
      </c>
      <c r="B15" s="381" t="s">
        <v>1097</v>
      </c>
      <c r="C15" s="381" t="s">
        <v>1098</v>
      </c>
      <c r="D15" s="129"/>
      <c r="E15" s="381"/>
      <c r="F15" s="381"/>
      <c r="G15" s="381"/>
      <c r="H15" s="381"/>
      <c r="I15" s="7"/>
      <c r="J15" s="118"/>
      <c r="K15" s="118"/>
      <c r="L15" s="232"/>
      <c r="M15" s="46"/>
    </row>
    <row r="16" spans="1:13" ht="60.6" customHeight="1" x14ac:dyDescent="0.3">
      <c r="A16" s="11">
        <v>10</v>
      </c>
      <c r="B16" s="381" t="s">
        <v>1099</v>
      </c>
      <c r="C16" s="381" t="s">
        <v>1100</v>
      </c>
      <c r="D16" s="129"/>
      <c r="E16" s="134"/>
      <c r="F16" s="134"/>
      <c r="G16" s="134"/>
      <c r="H16" s="134"/>
      <c r="I16" s="7"/>
      <c r="J16" s="118"/>
      <c r="K16" s="118"/>
    </row>
    <row r="17" spans="1:8" x14ac:dyDescent="0.3">
      <c r="A17" s="3"/>
      <c r="B17" s="3"/>
    </row>
    <row r="18" spans="1:8" s="3" customFormat="1" x14ac:dyDescent="0.3">
      <c r="A18" s="2"/>
      <c r="D18"/>
      <c r="E18"/>
      <c r="F18"/>
      <c r="G18"/>
      <c r="H18"/>
    </row>
    <row r="19" spans="1:8" s="3" customFormat="1" x14ac:dyDescent="0.3">
      <c r="D19"/>
      <c r="E19"/>
      <c r="F19"/>
      <c r="G19"/>
      <c r="H19"/>
    </row>
    <row r="20" spans="1:8" s="3" customFormat="1" x14ac:dyDescent="0.3">
      <c r="D20"/>
      <c r="E20"/>
      <c r="F20"/>
      <c r="G20"/>
      <c r="H20"/>
    </row>
    <row r="28" spans="1:8" s="3" customFormat="1" ht="15" x14ac:dyDescent="0.3">
      <c r="A28" s="18" t="str">
        <f ca="1">MID(CELL("filename",A1),FIND("]",CELL("filename",A1))+1,255)</f>
        <v>T18</v>
      </c>
      <c r="B28"/>
      <c r="D28"/>
      <c r="E28"/>
      <c r="F28"/>
      <c r="G28"/>
      <c r="H28"/>
    </row>
  </sheetData>
  <mergeCells count="12">
    <mergeCell ref="B5:C5"/>
    <mergeCell ref="D5:D8"/>
    <mergeCell ref="B1:C1"/>
    <mergeCell ref="B2:C2"/>
    <mergeCell ref="B3:C3"/>
    <mergeCell ref="B4:C4"/>
    <mergeCell ref="D1:K1"/>
    <mergeCell ref="J6:J8"/>
    <mergeCell ref="K6:K8"/>
    <mergeCell ref="B6:C6"/>
    <mergeCell ref="B7:C7"/>
    <mergeCell ref="B8:C8"/>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B16" zoomScale="75" zoomScaleNormal="75" workbookViewId="0">
      <selection activeCell="E12" sqref="E12"/>
    </sheetView>
  </sheetViews>
  <sheetFormatPr defaultRowHeight="14.4" x14ac:dyDescent="0.3"/>
  <cols>
    <col min="1" max="1" width="19.33203125" style="2" customWidth="1"/>
    <col min="2" max="2" width="73.33203125" customWidth="1"/>
    <col min="3" max="3" width="27.5546875" style="3" customWidth="1"/>
    <col min="4" max="4" width="35" customWidth="1"/>
    <col min="5" max="5" width="30.5546875" customWidth="1"/>
    <col min="6" max="6" width="29.5546875" customWidth="1"/>
    <col min="7" max="7" width="27.6640625" customWidth="1"/>
    <col min="8" max="8" width="25.33203125" customWidth="1"/>
  </cols>
  <sheetData>
    <row r="1" spans="1:8" ht="15.6" x14ac:dyDescent="0.3">
      <c r="A1" s="19" t="str">
        <f ca="1">MID(CELL("filename",A1),FIND("]",CELL("filename",A1))+1,255)</f>
        <v>T19</v>
      </c>
      <c r="B1" s="400" t="s">
        <v>395</v>
      </c>
      <c r="C1" s="401"/>
      <c r="D1" s="445" t="s">
        <v>396</v>
      </c>
      <c r="E1" s="446"/>
      <c r="F1" s="446"/>
      <c r="G1" s="446"/>
      <c r="H1" s="446"/>
    </row>
    <row r="2" spans="1:8" x14ac:dyDescent="0.3">
      <c r="A2" s="5" t="s">
        <v>397</v>
      </c>
      <c r="B2" s="403" t="str">
        <f ca="1">VLOOKUP(A1,SystemTestList!$A$1:$G$94,1,0)</f>
        <v>T19</v>
      </c>
      <c r="C2" s="404"/>
      <c r="D2" s="145" t="s">
        <v>398</v>
      </c>
      <c r="E2" s="145" t="s">
        <v>399</v>
      </c>
      <c r="F2" s="145" t="s">
        <v>400</v>
      </c>
      <c r="G2" s="145" t="s">
        <v>401</v>
      </c>
      <c r="H2" s="145" t="s">
        <v>402</v>
      </c>
    </row>
    <row r="3" spans="1:8" s="1" customFormat="1" ht="28.8" x14ac:dyDescent="0.3">
      <c r="A3" s="5" t="s">
        <v>403</v>
      </c>
      <c r="B3" s="405" t="str">
        <f ca="1">VLOOKUP(A1,SystemTestList!$A$1:$G$94,2,0)</f>
        <v>View Details Page - Content Collected</v>
      </c>
      <c r="C3" s="406"/>
      <c r="D3" s="176" t="s">
        <v>1101</v>
      </c>
      <c r="E3" s="176" t="s">
        <v>1102</v>
      </c>
      <c r="F3" s="176" t="s">
        <v>1103</v>
      </c>
      <c r="G3" s="176" t="s">
        <v>1104</v>
      </c>
      <c r="H3" s="261" t="s">
        <v>1105</v>
      </c>
    </row>
    <row r="4" spans="1:8" s="1" customFormat="1" x14ac:dyDescent="0.3">
      <c r="A4" s="5" t="s">
        <v>314</v>
      </c>
      <c r="B4" s="405" t="str">
        <f ca="1">VLOOKUP(A1,SystemTestList!$A$1:$G$94,3,0)</f>
        <v>Content</v>
      </c>
      <c r="C4" s="406"/>
      <c r="D4" s="358" t="s">
        <v>585</v>
      </c>
      <c r="E4" s="358" t="s">
        <v>585</v>
      </c>
      <c r="F4" s="358" t="s">
        <v>585</v>
      </c>
      <c r="G4" s="358" t="s">
        <v>585</v>
      </c>
      <c r="H4" s="358" t="s">
        <v>585</v>
      </c>
    </row>
    <row r="5" spans="1:8" ht="30" customHeight="1" x14ac:dyDescent="0.3">
      <c r="A5" s="5" t="s">
        <v>315</v>
      </c>
      <c r="B5" s="394" t="str">
        <f ca="1">VLOOKUP(A1,SystemTestList!$A$1:$G$94,4,0)</f>
        <v>View Details Page - Metadata Element Content (Collected)</v>
      </c>
      <c r="C5" s="395"/>
      <c r="D5" s="460" t="s">
        <v>720</v>
      </c>
      <c r="E5" s="460" t="s">
        <v>720</v>
      </c>
      <c r="F5" s="460" t="s">
        <v>720</v>
      </c>
      <c r="G5" s="460" t="s">
        <v>720</v>
      </c>
      <c r="H5" s="460" t="s">
        <v>720</v>
      </c>
    </row>
    <row r="6" spans="1:8" ht="45" customHeight="1" x14ac:dyDescent="0.3">
      <c r="A6" s="5" t="s">
        <v>316</v>
      </c>
      <c r="B6" s="394" t="str">
        <f ca="1">VLOOKUP(A1,SystemTestList!$A$1:$G$94,5,0)</f>
        <v>Navigate to the details page as per scenario. Check that required metadata fields are present and correctly valued as compared with metadata source.</v>
      </c>
      <c r="C6" s="395"/>
      <c r="D6" s="461"/>
      <c r="E6" s="461"/>
      <c r="F6" s="461"/>
      <c r="G6" s="461"/>
      <c r="H6" s="461"/>
    </row>
    <row r="7" spans="1:8" ht="64.2" customHeight="1" x14ac:dyDescent="0.3">
      <c r="A7" s="5" t="s">
        <v>404</v>
      </c>
      <c r="B7" s="394" t="s">
        <v>1106</v>
      </c>
      <c r="C7" s="395"/>
      <c r="D7" s="461"/>
      <c r="E7" s="461"/>
      <c r="F7" s="461"/>
      <c r="G7" s="461"/>
      <c r="H7" s="461"/>
    </row>
    <row r="8" spans="1:8" ht="52.2" customHeight="1" x14ac:dyDescent="0.3">
      <c r="A8" s="5" t="s">
        <v>405</v>
      </c>
      <c r="B8" s="418" t="s">
        <v>1107</v>
      </c>
      <c r="C8" s="419"/>
      <c r="D8" s="462"/>
      <c r="E8" s="462"/>
      <c r="F8" s="462"/>
      <c r="G8" s="462"/>
      <c r="H8" s="462"/>
    </row>
    <row r="9" spans="1:8" x14ac:dyDescent="0.3">
      <c r="A9" s="10" t="s">
        <v>212</v>
      </c>
      <c r="B9" s="98" t="s">
        <v>406</v>
      </c>
      <c r="C9" s="98" t="s">
        <v>407</v>
      </c>
      <c r="D9" s="157"/>
      <c r="E9" s="157"/>
      <c r="F9" s="157"/>
      <c r="G9" s="157"/>
      <c r="H9" s="7"/>
    </row>
    <row r="10" spans="1:8" ht="43.2" x14ac:dyDescent="0.3">
      <c r="A10" s="11">
        <v>1</v>
      </c>
      <c r="B10" s="381" t="s">
        <v>1108</v>
      </c>
      <c r="C10" s="381" t="s">
        <v>993</v>
      </c>
      <c r="D10" s="285" t="s">
        <v>1109</v>
      </c>
      <c r="E10" s="144" t="s">
        <v>1061</v>
      </c>
      <c r="F10" s="144" t="s">
        <v>1110</v>
      </c>
      <c r="G10" s="144" t="s">
        <v>1111</v>
      </c>
      <c r="H10" s="7"/>
    </row>
    <row r="11" spans="1:8" x14ac:dyDescent="0.3">
      <c r="A11" s="11">
        <v>2</v>
      </c>
      <c r="B11" s="381" t="s">
        <v>1001</v>
      </c>
      <c r="C11" s="381" t="s">
        <v>1002</v>
      </c>
      <c r="D11" s="144"/>
      <c r="E11" s="144"/>
      <c r="F11" s="144"/>
      <c r="G11" s="144"/>
      <c r="H11" s="6"/>
    </row>
    <row r="12" spans="1:8" ht="100.8" x14ac:dyDescent="0.3">
      <c r="A12" s="11">
        <v>3</v>
      </c>
      <c r="B12" s="381" t="s">
        <v>1112</v>
      </c>
      <c r="C12" s="381"/>
      <c r="D12" s="144" t="s">
        <v>1113</v>
      </c>
      <c r="E12" s="144" t="s">
        <v>1114</v>
      </c>
      <c r="F12" s="287"/>
      <c r="G12" s="287"/>
      <c r="H12" s="6"/>
    </row>
    <row r="13" spans="1:8" ht="57.6" x14ac:dyDescent="0.3">
      <c r="A13" s="11">
        <v>4</v>
      </c>
      <c r="B13" s="381" t="s">
        <v>1115</v>
      </c>
      <c r="C13" s="381"/>
      <c r="D13" s="144" t="s">
        <v>1116</v>
      </c>
      <c r="E13" s="144" t="s">
        <v>1116</v>
      </c>
      <c r="F13" s="287"/>
      <c r="G13" s="287"/>
      <c r="H13" s="6"/>
    </row>
    <row r="14" spans="1:8" ht="51.6" customHeight="1" x14ac:dyDescent="0.3">
      <c r="A14" s="11">
        <v>5</v>
      </c>
      <c r="B14" s="381" t="s">
        <v>1117</v>
      </c>
      <c r="C14" s="381"/>
      <c r="D14" s="381"/>
      <c r="E14" s="381"/>
      <c r="F14" s="130"/>
      <c r="G14" s="130"/>
      <c r="H14" s="6"/>
    </row>
    <row r="15" spans="1:8" ht="28.8" x14ac:dyDescent="0.3">
      <c r="A15" s="11">
        <v>5</v>
      </c>
      <c r="B15" s="381" t="s">
        <v>1118</v>
      </c>
      <c r="C15" s="381" t="s">
        <v>1119</v>
      </c>
      <c r="D15" s="144" t="s">
        <v>1120</v>
      </c>
      <c r="E15" s="144" t="s">
        <v>1121</v>
      </c>
      <c r="F15" s="287"/>
      <c r="G15" s="287"/>
      <c r="H15" s="6"/>
    </row>
    <row r="16" spans="1:8" x14ac:dyDescent="0.3">
      <c r="A16" s="11"/>
      <c r="B16" s="381" t="s">
        <v>1122</v>
      </c>
      <c r="C16" s="381"/>
      <c r="D16" s="144"/>
      <c r="E16" s="144"/>
      <c r="F16" s="287"/>
      <c r="G16" s="287"/>
      <c r="H16" s="6"/>
    </row>
    <row r="17" spans="1:8" ht="28.8" x14ac:dyDescent="0.3">
      <c r="A17" s="11">
        <v>6</v>
      </c>
      <c r="B17" s="381" t="s">
        <v>1123</v>
      </c>
      <c r="C17" s="381"/>
      <c r="D17" s="7"/>
      <c r="E17" s="7"/>
      <c r="F17" s="7"/>
      <c r="G17" s="7"/>
      <c r="H17" s="6"/>
    </row>
    <row r="18" spans="1:8" ht="67.95" customHeight="1" x14ac:dyDescent="0.3">
      <c r="A18" s="258">
        <v>7</v>
      </c>
      <c r="B18" s="7" t="s">
        <v>1124</v>
      </c>
      <c r="C18" s="208"/>
      <c r="D18" s="7" t="s">
        <v>1113</v>
      </c>
      <c r="E18" s="7" t="s">
        <v>1114</v>
      </c>
      <c r="F18" s="7" t="s">
        <v>1125</v>
      </c>
      <c r="G18" s="7" t="s">
        <v>1111</v>
      </c>
      <c r="H18" s="6"/>
    </row>
    <row r="19" spans="1:8" ht="132.6" customHeight="1" x14ac:dyDescent="0.3">
      <c r="A19" s="258">
        <v>8</v>
      </c>
      <c r="B19" s="7" t="s">
        <v>1126</v>
      </c>
      <c r="C19" s="208"/>
      <c r="D19" s="7" t="s">
        <v>1127</v>
      </c>
      <c r="E19" s="7" t="s">
        <v>1127</v>
      </c>
      <c r="F19" s="7" t="s">
        <v>1127</v>
      </c>
      <c r="G19" s="7" t="s">
        <v>1127</v>
      </c>
      <c r="H19" s="6"/>
    </row>
    <row r="20" spans="1:8" ht="54" customHeight="1" x14ac:dyDescent="0.3">
      <c r="A20" s="258">
        <v>9</v>
      </c>
      <c r="B20" s="7" t="s">
        <v>1128</v>
      </c>
      <c r="C20" s="208"/>
      <c r="D20" s="7"/>
      <c r="E20" s="7"/>
      <c r="F20" s="7"/>
      <c r="G20" s="7"/>
      <c r="H20" s="6"/>
    </row>
    <row r="21" spans="1:8" ht="72" x14ac:dyDescent="0.3">
      <c r="A21" s="258">
        <v>10</v>
      </c>
      <c r="B21" s="381" t="s">
        <v>1129</v>
      </c>
      <c r="C21" s="381" t="s">
        <v>1130</v>
      </c>
      <c r="D21" s="7" t="s">
        <v>1131</v>
      </c>
      <c r="E21" s="7" t="s">
        <v>1131</v>
      </c>
      <c r="F21" s="359" t="s">
        <v>1132</v>
      </c>
      <c r="G21" s="360" t="s">
        <v>1133</v>
      </c>
      <c r="H21" s="6"/>
    </row>
    <row r="22" spans="1:8" ht="72" x14ac:dyDescent="0.3">
      <c r="A22" s="11">
        <v>11</v>
      </c>
      <c r="B22" s="381" t="s">
        <v>1134</v>
      </c>
      <c r="C22" s="381"/>
      <c r="D22" s="7" t="s">
        <v>1135</v>
      </c>
      <c r="E22" s="7" t="s">
        <v>1136</v>
      </c>
      <c r="F22" s="196"/>
      <c r="G22" s="196"/>
      <c r="H22" s="6"/>
    </row>
    <row r="23" spans="1:8" ht="72" x14ac:dyDescent="0.3">
      <c r="A23" s="11">
        <v>12</v>
      </c>
      <c r="B23" s="381" t="s">
        <v>1137</v>
      </c>
      <c r="C23" s="381" t="s">
        <v>1130</v>
      </c>
      <c r="D23" s="7" t="s">
        <v>1138</v>
      </c>
      <c r="E23" s="7" t="s">
        <v>1138</v>
      </c>
      <c r="F23" s="196"/>
      <c r="G23" s="196"/>
      <c r="H23" s="6"/>
    </row>
    <row r="24" spans="1:8" ht="45" customHeight="1" x14ac:dyDescent="0.3">
      <c r="A24" s="11">
        <v>13</v>
      </c>
      <c r="B24" s="381" t="s">
        <v>1129</v>
      </c>
      <c r="C24" s="8"/>
      <c r="D24" s="86"/>
      <c r="E24" s="86"/>
      <c r="F24" s="86"/>
      <c r="G24" s="86"/>
      <c r="H24" s="144" t="s">
        <v>1139</v>
      </c>
    </row>
    <row r="25" spans="1:8" s="3" customFormat="1" x14ac:dyDescent="0.3">
      <c r="A25" s="2"/>
      <c r="E25"/>
      <c r="F25"/>
      <c r="G25"/>
    </row>
    <row r="26" spans="1:8" s="3" customFormat="1" x14ac:dyDescent="0.3">
      <c r="D26"/>
      <c r="E26"/>
      <c r="F26"/>
      <c r="G26"/>
    </row>
    <row r="27" spans="1:8" s="3" customFormat="1" x14ac:dyDescent="0.3">
      <c r="D27"/>
      <c r="E27"/>
      <c r="F27"/>
      <c r="G27"/>
    </row>
    <row r="35" spans="1:7" s="3" customFormat="1" ht="15" x14ac:dyDescent="0.3">
      <c r="A35" s="18"/>
      <c r="B35"/>
      <c r="D35"/>
      <c r="E35"/>
      <c r="F35"/>
      <c r="G35"/>
    </row>
  </sheetData>
  <mergeCells count="14">
    <mergeCell ref="D5:D8"/>
    <mergeCell ref="B6:C6"/>
    <mergeCell ref="B7:C7"/>
    <mergeCell ref="B8:C8"/>
    <mergeCell ref="B1:C1"/>
    <mergeCell ref="B2:C2"/>
    <mergeCell ref="B3:C3"/>
    <mergeCell ref="B4:C4"/>
    <mergeCell ref="B5:C5"/>
    <mergeCell ref="D1:H1"/>
    <mergeCell ref="E5:E8"/>
    <mergeCell ref="H5:H8"/>
    <mergeCell ref="F5:F8"/>
    <mergeCell ref="G5:G8"/>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75" zoomScaleNormal="75" workbookViewId="0">
      <selection activeCell="B8" sqref="B8:C8"/>
    </sheetView>
  </sheetViews>
  <sheetFormatPr defaultRowHeight="14.4" x14ac:dyDescent="0.3"/>
  <cols>
    <col min="1" max="1" width="19.33203125" style="2" customWidth="1"/>
    <col min="2" max="2" width="49.33203125" customWidth="1"/>
    <col min="3" max="3" width="41.88671875" style="3" customWidth="1"/>
    <col min="4" max="4" width="40.33203125" style="15" customWidth="1"/>
    <col min="5" max="6" width="40.33203125" customWidth="1"/>
  </cols>
  <sheetData>
    <row r="1" spans="1:6" ht="15.6" x14ac:dyDescent="0.3">
      <c r="A1" s="19" t="str">
        <f ca="1">MID(CELL("filename",A1),FIND("]",CELL("filename",A1))+1,255)</f>
        <v>T20</v>
      </c>
      <c r="B1" s="400" t="s">
        <v>395</v>
      </c>
      <c r="C1" s="401"/>
      <c r="D1" s="402"/>
      <c r="E1" s="402"/>
      <c r="F1" s="402"/>
    </row>
    <row r="2" spans="1:6" x14ac:dyDescent="0.3">
      <c r="A2" s="5" t="s">
        <v>397</v>
      </c>
      <c r="B2" s="403" t="str">
        <f ca="1">VLOOKUP(A1,SystemTestList!$A$1:$G$94,1,0)</f>
        <v>T20</v>
      </c>
      <c r="C2" s="404"/>
      <c r="D2" s="146" t="s">
        <v>398</v>
      </c>
      <c r="E2" s="145" t="s">
        <v>399</v>
      </c>
      <c r="F2" s="145" t="s">
        <v>907</v>
      </c>
    </row>
    <row r="3" spans="1:6" s="1" customFormat="1" x14ac:dyDescent="0.3">
      <c r="A3" s="5" t="s">
        <v>403</v>
      </c>
      <c r="B3" s="405" t="str">
        <f ca="1">VLOOKUP(A1,SystemTestList!$A$1:$G$94,2,0)</f>
        <v>View Details Page - Content Other</v>
      </c>
      <c r="C3" s="406"/>
      <c r="D3" s="176" t="s">
        <v>504</v>
      </c>
      <c r="E3" s="175" t="s">
        <v>815</v>
      </c>
      <c r="F3" s="175" t="s">
        <v>816</v>
      </c>
    </row>
    <row r="4" spans="1:6" s="1" customFormat="1" x14ac:dyDescent="0.3">
      <c r="A4" s="5" t="s">
        <v>314</v>
      </c>
      <c r="B4" s="405" t="str">
        <f ca="1">VLOOKUP(A1,SystemTestList!$A$1:$G$94,3,0)</f>
        <v>Content</v>
      </c>
      <c r="C4" s="406"/>
      <c r="D4" s="179" t="s">
        <v>585</v>
      </c>
      <c r="E4" s="178"/>
      <c r="F4" s="178"/>
    </row>
    <row r="5" spans="1:6" ht="30" customHeight="1" x14ac:dyDescent="0.3">
      <c r="A5" s="5" t="s">
        <v>315</v>
      </c>
      <c r="B5" s="394" t="str">
        <f ca="1">VLOOKUP(A1,SystemTestList!$A$1:$G$94,4,0)</f>
        <v>View Details Page - Metadata Element Content (Other)</v>
      </c>
      <c r="C5" s="395"/>
      <c r="D5" s="460" t="s">
        <v>1140</v>
      </c>
      <c r="E5" s="460" t="s">
        <v>1140</v>
      </c>
      <c r="F5" s="460" t="s">
        <v>1140</v>
      </c>
    </row>
    <row r="6" spans="1:6" ht="45" customHeight="1" x14ac:dyDescent="0.3">
      <c r="A6" s="5" t="s">
        <v>316</v>
      </c>
      <c r="B6" s="394" t="str">
        <f ca="1">VLOOKUP(A1,SystemTestList!$A$1:$G$94,5,0)</f>
        <v>Navigate to the details page as per scenario. Check that required metadata fields are present and correctly valued as compared with metadata source. Assess general appearance of content.</v>
      </c>
      <c r="C6" s="395"/>
      <c r="D6" s="461"/>
      <c r="E6" s="461"/>
      <c r="F6" s="461"/>
    </row>
    <row r="7" spans="1:6" x14ac:dyDescent="0.3">
      <c r="A7" s="5" t="s">
        <v>404</v>
      </c>
      <c r="B7" s="394" t="s">
        <v>1141</v>
      </c>
      <c r="C7" s="395"/>
      <c r="D7" s="461"/>
      <c r="E7" s="461"/>
      <c r="F7" s="461"/>
    </row>
    <row r="8" spans="1:6" ht="52.2" customHeight="1" x14ac:dyDescent="0.3">
      <c r="A8" s="5" t="s">
        <v>405</v>
      </c>
      <c r="B8" s="418" t="s">
        <v>1107</v>
      </c>
      <c r="C8" s="419"/>
      <c r="D8" s="462"/>
      <c r="E8" s="462"/>
      <c r="F8" s="462"/>
    </row>
    <row r="9" spans="1:6" x14ac:dyDescent="0.3">
      <c r="A9" s="10" t="s">
        <v>212</v>
      </c>
      <c r="B9" s="98" t="s">
        <v>406</v>
      </c>
      <c r="C9" s="98" t="s">
        <v>407</v>
      </c>
      <c r="D9" s="157"/>
      <c r="E9" s="156"/>
      <c r="F9" s="156"/>
    </row>
    <row r="10" spans="1:6" ht="43.2" x14ac:dyDescent="0.3">
      <c r="A10" s="11">
        <v>1</v>
      </c>
      <c r="B10" s="381" t="s">
        <v>1142</v>
      </c>
      <c r="C10" s="381" t="s">
        <v>993</v>
      </c>
      <c r="D10" s="144" t="s">
        <v>823</v>
      </c>
      <c r="E10" s="144" t="s">
        <v>824</v>
      </c>
      <c r="F10" s="141" t="s">
        <v>825</v>
      </c>
    </row>
    <row r="11" spans="1:6" ht="28.8" x14ac:dyDescent="0.3">
      <c r="A11" s="11">
        <v>2</v>
      </c>
      <c r="B11" s="381" t="s">
        <v>1001</v>
      </c>
      <c r="C11" s="381" t="s">
        <v>1002</v>
      </c>
      <c r="D11" s="144"/>
      <c r="E11" s="144"/>
      <c r="F11" s="141"/>
    </row>
    <row r="12" spans="1:6" ht="230.4" x14ac:dyDescent="0.3">
      <c r="A12" s="11">
        <v>3</v>
      </c>
      <c r="B12" s="381" t="s">
        <v>1143</v>
      </c>
      <c r="C12" s="361" t="s">
        <v>1144</v>
      </c>
      <c r="D12" s="144" t="s">
        <v>1145</v>
      </c>
      <c r="E12" s="144" t="s">
        <v>1146</v>
      </c>
      <c r="F12" s="144" t="s">
        <v>1147</v>
      </c>
    </row>
    <row r="13" spans="1:6" s="3" customFormat="1" x14ac:dyDescent="0.3">
      <c r="A13" s="2"/>
      <c r="D13" s="392"/>
      <c r="E13"/>
      <c r="F13"/>
    </row>
    <row r="14" spans="1:6" s="3" customFormat="1" x14ac:dyDescent="0.3">
      <c r="D14" s="392"/>
      <c r="E14"/>
      <c r="F14"/>
    </row>
    <row r="15" spans="1:6" s="3" customFormat="1" x14ac:dyDescent="0.3">
      <c r="D15" s="392"/>
      <c r="E15"/>
      <c r="F15"/>
    </row>
    <row r="23" spans="1:6" s="3" customFormat="1" ht="15" x14ac:dyDescent="0.3">
      <c r="A23" s="18"/>
      <c r="B23"/>
      <c r="D23" s="392"/>
      <c r="E23"/>
      <c r="F23"/>
    </row>
  </sheetData>
  <mergeCells count="12">
    <mergeCell ref="B6:C6"/>
    <mergeCell ref="B7:C7"/>
    <mergeCell ref="B8:C8"/>
    <mergeCell ref="B1:C1"/>
    <mergeCell ref="D1:F1"/>
    <mergeCell ref="B2:C2"/>
    <mergeCell ref="B3:C3"/>
    <mergeCell ref="B4:C4"/>
    <mergeCell ref="B5:C5"/>
    <mergeCell ref="D5:D8"/>
    <mergeCell ref="E5:E8"/>
    <mergeCell ref="F5:F8"/>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zoomScale="75" zoomScaleNormal="75" workbookViewId="0">
      <selection activeCell="I11" sqref="I11"/>
    </sheetView>
  </sheetViews>
  <sheetFormatPr defaultRowHeight="14.4" x14ac:dyDescent="0.3"/>
  <cols>
    <col min="1" max="1" width="13.33203125" style="2" customWidth="1"/>
    <col min="2" max="2" width="49.33203125" customWidth="1"/>
    <col min="3" max="3" width="33.33203125" style="3" customWidth="1"/>
    <col min="4" max="7" width="17.6640625" style="15" customWidth="1"/>
    <col min="8" max="8" width="13.6640625" style="15" customWidth="1"/>
    <col min="9" max="9" width="12.88671875" style="15" customWidth="1"/>
    <col min="10" max="10" width="12.44140625" style="15" customWidth="1"/>
    <col min="11" max="11" width="12.6640625" style="15" customWidth="1"/>
    <col min="12" max="12" width="11.88671875" customWidth="1"/>
  </cols>
  <sheetData>
    <row r="1" spans="1:12" ht="15.6" x14ac:dyDescent="0.3">
      <c r="A1" s="19" t="str">
        <f ca="1">MID(CELL("filename",A1),FIND("]",CELL("filename",A1))+1,255)</f>
        <v>T21</v>
      </c>
      <c r="B1" s="400" t="s">
        <v>395</v>
      </c>
      <c r="C1" s="401"/>
      <c r="D1" s="402"/>
      <c r="E1" s="402"/>
      <c r="F1" s="402"/>
      <c r="G1" s="402"/>
      <c r="H1" s="402"/>
      <c r="I1" s="402"/>
      <c r="J1" s="402"/>
      <c r="K1" s="402"/>
      <c r="L1" s="402"/>
    </row>
    <row r="2" spans="1:12" ht="15.6" x14ac:dyDescent="0.3">
      <c r="A2" s="5" t="s">
        <v>397</v>
      </c>
      <c r="B2" s="403" t="str">
        <f ca="1">VLOOKUP(A1,SystemTestList!$A$1:$G$94,1,0)</f>
        <v>T21</v>
      </c>
      <c r="C2" s="404"/>
      <c r="D2" s="52" t="s">
        <v>982</v>
      </c>
      <c r="E2" s="52" t="s">
        <v>399</v>
      </c>
      <c r="F2" s="52" t="s">
        <v>400</v>
      </c>
      <c r="G2" s="52" t="s">
        <v>401</v>
      </c>
      <c r="H2" s="52" t="s">
        <v>402</v>
      </c>
      <c r="I2" s="52" t="s">
        <v>408</v>
      </c>
      <c r="J2" s="52" t="s">
        <v>430</v>
      </c>
      <c r="K2" s="52" t="s">
        <v>222</v>
      </c>
      <c r="L2" s="13" t="s">
        <v>431</v>
      </c>
    </row>
    <row r="3" spans="1:12" s="1" customFormat="1" x14ac:dyDescent="0.3">
      <c r="A3" s="5" t="s">
        <v>403</v>
      </c>
      <c r="B3" s="405" t="str">
        <f ca="1">VLOOKUP(A1,SystemTestList!$A$1:$G$94,2,0)</f>
        <v>Integration (Unit) - Import to Staging</v>
      </c>
      <c r="C3" s="406"/>
      <c r="D3" s="152" t="s">
        <v>1148</v>
      </c>
      <c r="E3" s="152" t="s">
        <v>1149</v>
      </c>
      <c r="F3" s="152" t="s">
        <v>1150</v>
      </c>
      <c r="G3" s="152" t="s">
        <v>1151</v>
      </c>
      <c r="H3" s="152" t="s">
        <v>1152</v>
      </c>
      <c r="I3" s="152" t="s">
        <v>1153</v>
      </c>
      <c r="J3" s="152" t="s">
        <v>1154</v>
      </c>
      <c r="K3" s="54" t="s">
        <v>1155</v>
      </c>
      <c r="L3" s="34" t="s">
        <v>1156</v>
      </c>
    </row>
    <row r="4" spans="1:12" s="1" customFormat="1" x14ac:dyDescent="0.3">
      <c r="A4" s="5" t="s">
        <v>314</v>
      </c>
      <c r="B4" s="405" t="str">
        <f ca="1">VLOOKUP(A1,SystemTestList!$A$1:$G$94,3,0)</f>
        <v>Non Functional</v>
      </c>
      <c r="C4" s="406"/>
      <c r="D4" s="190" t="s">
        <v>585</v>
      </c>
      <c r="E4" s="190" t="s">
        <v>585</v>
      </c>
      <c r="F4" s="190" t="s">
        <v>585</v>
      </c>
      <c r="G4" s="190" t="s">
        <v>585</v>
      </c>
      <c r="H4" s="190" t="s">
        <v>585</v>
      </c>
      <c r="I4" s="190" t="s">
        <v>585</v>
      </c>
      <c r="J4" s="190" t="s">
        <v>585</v>
      </c>
      <c r="K4" s="190" t="s">
        <v>585</v>
      </c>
      <c r="L4" s="190" t="s">
        <v>585</v>
      </c>
    </row>
    <row r="5" spans="1:12" ht="43.95" customHeight="1" x14ac:dyDescent="0.3">
      <c r="A5" s="5" t="s">
        <v>847</v>
      </c>
      <c r="B5" s="394" t="str">
        <f ca="1">VLOOKUP(A1,SystemTestList!$A$1:$G$94,4,0)</f>
        <v>Integration - Import Raw to Staging</v>
      </c>
      <c r="C5" s="395"/>
      <c r="D5" s="463" t="s">
        <v>1157</v>
      </c>
      <c r="E5" s="463" t="s">
        <v>1157</v>
      </c>
      <c r="F5" s="463" t="s">
        <v>1157</v>
      </c>
      <c r="G5" s="463" t="s">
        <v>1157</v>
      </c>
      <c r="H5" s="463" t="s">
        <v>1157</v>
      </c>
      <c r="I5" s="463" t="s">
        <v>1157</v>
      </c>
      <c r="J5" s="463" t="s">
        <v>1157</v>
      </c>
      <c r="K5" s="463" t="s">
        <v>1157</v>
      </c>
      <c r="L5" s="463" t="s">
        <v>1157</v>
      </c>
    </row>
    <row r="6" spans="1:12" ht="62.4" customHeight="1" x14ac:dyDescent="0.3">
      <c r="A6" s="5" t="s">
        <v>316</v>
      </c>
      <c r="B6" s="394" t="str">
        <f ca="1">VLOOKUP(A1,SystemTestList!$A$1:$G$94,5,0)</f>
        <v>Validate that raw source data is represented faithfully in the DataNexus Staging Database, by visually comparing the content in Staging with the Content in the Source Metadata System.  Reasonable checks on counts of records.</v>
      </c>
      <c r="C6" s="395"/>
      <c r="D6" s="463"/>
      <c r="E6" s="463"/>
      <c r="F6" s="463"/>
      <c r="G6" s="463"/>
      <c r="H6" s="463"/>
      <c r="I6" s="463"/>
      <c r="J6" s="463"/>
      <c r="K6" s="463"/>
      <c r="L6" s="463"/>
    </row>
    <row r="7" spans="1:12" ht="40.950000000000003" customHeight="1" x14ac:dyDescent="0.3">
      <c r="A7" s="5" t="s">
        <v>404</v>
      </c>
      <c r="B7" s="464" t="s">
        <v>1158</v>
      </c>
      <c r="C7" s="465"/>
      <c r="D7" s="463"/>
      <c r="E7" s="463"/>
      <c r="F7" s="463"/>
      <c r="G7" s="463"/>
      <c r="H7" s="463"/>
      <c r="I7" s="463"/>
      <c r="J7" s="463"/>
      <c r="K7" s="463"/>
      <c r="L7" s="463"/>
    </row>
    <row r="8" spans="1:12" ht="90.6" customHeight="1" x14ac:dyDescent="0.3">
      <c r="A8" s="5" t="s">
        <v>405</v>
      </c>
      <c r="B8" s="418" t="s">
        <v>1159</v>
      </c>
      <c r="C8" s="419"/>
      <c r="D8" s="463"/>
      <c r="E8" s="463"/>
      <c r="F8" s="463"/>
      <c r="G8" s="463"/>
      <c r="H8" s="463"/>
      <c r="I8" s="463"/>
      <c r="J8" s="463"/>
      <c r="K8" s="463"/>
      <c r="L8" s="463"/>
    </row>
    <row r="9" spans="1:12" x14ac:dyDescent="0.3">
      <c r="A9" s="10" t="s">
        <v>212</v>
      </c>
      <c r="B9" s="4" t="s">
        <v>406</v>
      </c>
      <c r="C9" s="4" t="s">
        <v>407</v>
      </c>
      <c r="D9" s="7"/>
      <c r="E9" s="7"/>
      <c r="F9" s="7"/>
      <c r="G9" s="154"/>
      <c r="H9" s="154"/>
      <c r="I9" s="154"/>
      <c r="J9" s="154"/>
      <c r="K9" s="7"/>
      <c r="L9" s="6"/>
    </row>
    <row r="10" spans="1:12" ht="28.95" customHeight="1" x14ac:dyDescent="0.3">
      <c r="A10" s="11">
        <v>1</v>
      </c>
      <c r="B10" s="7" t="s">
        <v>1160</v>
      </c>
      <c r="C10" s="381"/>
      <c r="D10" s="7"/>
      <c r="E10" s="7"/>
      <c r="F10" s="7"/>
      <c r="G10" s="7"/>
      <c r="H10" s="7"/>
      <c r="I10" s="7"/>
      <c r="J10" s="7"/>
      <c r="K10" s="7"/>
      <c r="L10" s="6"/>
    </row>
    <row r="11" spans="1:12" ht="36.6" customHeight="1" x14ac:dyDescent="0.3">
      <c r="A11" s="11">
        <v>2</v>
      </c>
      <c r="B11" s="7" t="s">
        <v>1161</v>
      </c>
      <c r="C11" s="381"/>
      <c r="D11" s="7"/>
      <c r="E11" s="7"/>
      <c r="F11" s="7"/>
      <c r="G11" s="7"/>
      <c r="H11" s="7"/>
      <c r="I11" s="7"/>
      <c r="J11" s="7"/>
      <c r="K11" s="7"/>
      <c r="L11" s="6"/>
    </row>
    <row r="12" spans="1:12" ht="39" customHeight="1" x14ac:dyDescent="0.3">
      <c r="A12" s="11">
        <v>2</v>
      </c>
      <c r="B12" s="75" t="s">
        <v>1162</v>
      </c>
      <c r="C12" s="9"/>
      <c r="D12" s="53"/>
      <c r="E12" s="77"/>
      <c r="F12" s="77"/>
      <c r="G12" s="77"/>
      <c r="H12" s="53"/>
      <c r="I12" s="53"/>
      <c r="J12" s="53"/>
      <c r="K12" s="53"/>
      <c r="L12" s="6"/>
    </row>
    <row r="13" spans="1:12" ht="37.950000000000003" customHeight="1" x14ac:dyDescent="0.3">
      <c r="A13" s="11">
        <v>3</v>
      </c>
      <c r="B13" s="7" t="s">
        <v>1163</v>
      </c>
      <c r="C13" s="75"/>
      <c r="D13" s="7"/>
      <c r="E13" s="7"/>
      <c r="F13" s="7"/>
      <c r="G13" s="7"/>
      <c r="H13" s="68"/>
      <c r="I13" s="68"/>
      <c r="J13" s="68"/>
      <c r="K13" s="68"/>
      <c r="L13" s="6"/>
    </row>
    <row r="14" spans="1:12" ht="31.2" customHeight="1" x14ac:dyDescent="0.3">
      <c r="A14" s="3"/>
      <c r="B14" s="3"/>
      <c r="C14" s="78"/>
      <c r="D14" s="392"/>
      <c r="E14" s="392"/>
      <c r="F14" s="392"/>
      <c r="G14" s="392"/>
      <c r="H14" s="392"/>
      <c r="I14" s="392"/>
      <c r="J14" s="392"/>
      <c r="K14" s="392"/>
    </row>
  </sheetData>
  <mergeCells count="18">
    <mergeCell ref="E5:E8"/>
    <mergeCell ref="F5:F8"/>
    <mergeCell ref="G5:G8"/>
    <mergeCell ref="H5:H8"/>
    <mergeCell ref="B7:C7"/>
    <mergeCell ref="B8:C8"/>
    <mergeCell ref="B1:C1"/>
    <mergeCell ref="D1:L1"/>
    <mergeCell ref="B6:C6"/>
    <mergeCell ref="B5:C5"/>
    <mergeCell ref="B4:C4"/>
    <mergeCell ref="B3:C3"/>
    <mergeCell ref="B2:C2"/>
    <mergeCell ref="I5:I8"/>
    <mergeCell ref="J5:J8"/>
    <mergeCell ref="K5:K8"/>
    <mergeCell ref="L5:L8"/>
    <mergeCell ref="D5:D8"/>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opLeftCell="B1" zoomScale="75" zoomScaleNormal="75" workbookViewId="0">
      <selection activeCell="I5" sqref="I5:M8"/>
    </sheetView>
  </sheetViews>
  <sheetFormatPr defaultRowHeight="14.4" x14ac:dyDescent="0.3"/>
  <cols>
    <col min="1" max="1" width="13.33203125" style="2" customWidth="1"/>
    <col min="2" max="2" width="49.33203125" customWidth="1"/>
    <col min="3" max="3" width="41.88671875" style="3" customWidth="1"/>
    <col min="4" max="14" width="13.88671875" style="15" customWidth="1"/>
  </cols>
  <sheetData>
    <row r="1" spans="1:14" ht="15.6" x14ac:dyDescent="0.3">
      <c r="A1" s="19" t="str">
        <f ca="1">MID(CELL("filename",A1),FIND("]",CELL("filename",A1))+1,255)</f>
        <v>T22</v>
      </c>
      <c r="B1" s="400" t="s">
        <v>395</v>
      </c>
      <c r="C1" s="401"/>
      <c r="D1" s="455" t="s">
        <v>396</v>
      </c>
      <c r="E1" s="456"/>
      <c r="F1" s="456"/>
      <c r="G1" s="456"/>
      <c r="H1" s="456"/>
      <c r="I1" s="456"/>
      <c r="J1" s="456"/>
      <c r="K1" s="456"/>
      <c r="L1" s="456"/>
      <c r="M1" s="456"/>
      <c r="N1" s="456"/>
    </row>
    <row r="2" spans="1:14" ht="15.6" x14ac:dyDescent="0.3">
      <c r="A2" s="5" t="s">
        <v>397</v>
      </c>
      <c r="B2" s="403" t="str">
        <f ca="1">VLOOKUP(A1,SystemTestList!$A$1:$G$94,1,0)</f>
        <v>T22</v>
      </c>
      <c r="C2" s="404"/>
      <c r="D2" s="52" t="s">
        <v>982</v>
      </c>
      <c r="E2" s="341" t="s">
        <v>399</v>
      </c>
      <c r="F2" s="52" t="s">
        <v>400</v>
      </c>
      <c r="G2" s="341" t="s">
        <v>401</v>
      </c>
      <c r="H2" s="296" t="s">
        <v>402</v>
      </c>
      <c r="I2" s="83" t="s">
        <v>408</v>
      </c>
      <c r="J2" s="83" t="s">
        <v>430</v>
      </c>
      <c r="K2" s="83" t="s">
        <v>222</v>
      </c>
      <c r="L2" s="83" t="s">
        <v>431</v>
      </c>
      <c r="M2" s="83" t="s">
        <v>431</v>
      </c>
      <c r="N2" s="300" t="s">
        <v>432</v>
      </c>
    </row>
    <row r="3" spans="1:14" s="1" customFormat="1" ht="44.4" customHeight="1" x14ac:dyDescent="0.3">
      <c r="A3" s="5" t="s">
        <v>403</v>
      </c>
      <c r="B3" s="405" t="str">
        <f ca="1">VLOOKUP(A1,SystemTestList!$A$1:$G$94,2,0)</f>
        <v>Integration (Unit) - Staged Transformation</v>
      </c>
      <c r="C3" s="406"/>
      <c r="D3" s="152" t="s">
        <v>1164</v>
      </c>
      <c r="E3" s="342" t="s">
        <v>1165</v>
      </c>
      <c r="F3" s="152" t="s">
        <v>1166</v>
      </c>
      <c r="G3" s="342" t="s">
        <v>1167</v>
      </c>
      <c r="H3" s="297" t="s">
        <v>1168</v>
      </c>
      <c r="I3" s="152" t="s">
        <v>1169</v>
      </c>
      <c r="J3" s="152" t="s">
        <v>1170</v>
      </c>
      <c r="K3" s="152" t="s">
        <v>1171</v>
      </c>
      <c r="L3" s="152" t="s">
        <v>1172</v>
      </c>
      <c r="M3" s="152" t="s">
        <v>1173</v>
      </c>
      <c r="N3" s="301" t="s">
        <v>1174</v>
      </c>
    </row>
    <row r="4" spans="1:14" s="1" customFormat="1" x14ac:dyDescent="0.3">
      <c r="A4" s="5" t="s">
        <v>314</v>
      </c>
      <c r="B4" s="405" t="str">
        <f ca="1">VLOOKUP(A1,SystemTestList!$A$1:$G$94,3,0)</f>
        <v>Non Functional</v>
      </c>
      <c r="C4" s="406"/>
      <c r="D4" s="191" t="s">
        <v>585</v>
      </c>
      <c r="E4" s="343"/>
      <c r="F4" s="191" t="s">
        <v>585</v>
      </c>
      <c r="G4" s="343"/>
      <c r="H4" s="298"/>
      <c r="I4" s="191" t="s">
        <v>585</v>
      </c>
      <c r="J4" s="191" t="s">
        <v>585</v>
      </c>
      <c r="K4" s="191" t="s">
        <v>585</v>
      </c>
      <c r="L4" s="191" t="s">
        <v>585</v>
      </c>
      <c r="M4" s="191" t="s">
        <v>585</v>
      </c>
      <c r="N4" s="302"/>
    </row>
    <row r="5" spans="1:14" ht="28.95" customHeight="1" x14ac:dyDescent="0.3">
      <c r="A5" s="5" t="s">
        <v>847</v>
      </c>
      <c r="B5" s="394" t="str">
        <f ca="1">VLOOKUP(A1,SystemTestList!$A$1:$G$94,4,0)</f>
        <v>Integration - Staged Transformation</v>
      </c>
      <c r="C5" s="395"/>
      <c r="D5" s="437" t="s">
        <v>720</v>
      </c>
      <c r="E5" s="471" t="s">
        <v>1175</v>
      </c>
      <c r="F5" s="437" t="s">
        <v>720</v>
      </c>
      <c r="G5" s="471" t="s">
        <v>1176</v>
      </c>
      <c r="H5" s="468" t="s">
        <v>1177</v>
      </c>
      <c r="I5" s="437" t="s">
        <v>720</v>
      </c>
      <c r="J5" s="437" t="s">
        <v>720</v>
      </c>
      <c r="K5" s="437" t="s">
        <v>720</v>
      </c>
      <c r="L5" s="437" t="s">
        <v>720</v>
      </c>
      <c r="M5" s="437" t="s">
        <v>720</v>
      </c>
      <c r="N5" s="468" t="s">
        <v>1178</v>
      </c>
    </row>
    <row r="6" spans="1:14" ht="62.4" customHeight="1" x14ac:dyDescent="0.3">
      <c r="A6" s="5" t="s">
        <v>316</v>
      </c>
      <c r="B6" s="394" t="str">
        <f ca="1">VLOOKUP(A1,SystemTestList!$A$1:$G$94,5,0)</f>
        <v xml:space="preserve">Validate that Transformations made to RAW data in the staging database are valid, by comparing the raw data with the transformed data. </v>
      </c>
      <c r="C6" s="395"/>
      <c r="D6" s="438"/>
      <c r="E6" s="472"/>
      <c r="F6" s="438"/>
      <c r="G6" s="472"/>
      <c r="H6" s="469"/>
      <c r="I6" s="438"/>
      <c r="J6" s="438"/>
      <c r="K6" s="438"/>
      <c r="L6" s="438"/>
      <c r="M6" s="438"/>
      <c r="N6" s="469"/>
    </row>
    <row r="7" spans="1:14" ht="30" customHeight="1" x14ac:dyDescent="0.3">
      <c r="A7" s="5" t="s">
        <v>404</v>
      </c>
      <c r="B7" s="466"/>
      <c r="C7" s="467"/>
      <c r="D7" s="438"/>
      <c r="E7" s="472"/>
      <c r="F7" s="438"/>
      <c r="G7" s="472"/>
      <c r="H7" s="469"/>
      <c r="I7" s="438"/>
      <c r="J7" s="438"/>
      <c r="K7" s="438"/>
      <c r="L7" s="438"/>
      <c r="M7" s="438"/>
      <c r="N7" s="469"/>
    </row>
    <row r="8" spans="1:14" ht="80.400000000000006" customHeight="1" x14ac:dyDescent="0.3">
      <c r="A8" s="5" t="s">
        <v>405</v>
      </c>
      <c r="B8" s="418" t="s">
        <v>1179</v>
      </c>
      <c r="C8" s="419"/>
      <c r="D8" s="439"/>
      <c r="E8" s="473"/>
      <c r="F8" s="439"/>
      <c r="G8" s="473"/>
      <c r="H8" s="470"/>
      <c r="I8" s="439"/>
      <c r="J8" s="439"/>
      <c r="K8" s="439"/>
      <c r="L8" s="439"/>
      <c r="M8" s="439"/>
      <c r="N8" s="470"/>
    </row>
    <row r="9" spans="1:14" x14ac:dyDescent="0.3">
      <c r="A9" s="10" t="s">
        <v>212</v>
      </c>
      <c r="B9" s="4" t="s">
        <v>406</v>
      </c>
      <c r="C9" s="4" t="s">
        <v>407</v>
      </c>
      <c r="D9" s="154"/>
      <c r="E9" s="344"/>
      <c r="F9" s="154"/>
      <c r="G9" s="344"/>
      <c r="H9" s="299"/>
      <c r="I9" s="154"/>
      <c r="J9" s="154"/>
      <c r="K9" s="154"/>
      <c r="L9" s="7"/>
      <c r="M9" s="7"/>
      <c r="N9" s="276"/>
    </row>
    <row r="10" spans="1:14" ht="24.6" customHeight="1" x14ac:dyDescent="0.3">
      <c r="A10" s="11">
        <v>1</v>
      </c>
      <c r="B10" s="7" t="s">
        <v>1160</v>
      </c>
      <c r="C10" s="8"/>
      <c r="D10" s="7"/>
      <c r="E10" s="345"/>
      <c r="F10" s="7"/>
      <c r="G10" s="345"/>
      <c r="H10" s="276"/>
      <c r="I10" s="7"/>
      <c r="J10" s="7"/>
      <c r="K10" s="7"/>
      <c r="L10" s="7"/>
      <c r="M10" s="7"/>
      <c r="N10" s="276"/>
    </row>
    <row r="11" spans="1:14" ht="63.6" customHeight="1" x14ac:dyDescent="0.3">
      <c r="A11" s="11">
        <v>2</v>
      </c>
      <c r="B11" s="7" t="s">
        <v>1180</v>
      </c>
      <c r="C11" s="9"/>
      <c r="D11" s="7"/>
      <c r="E11" s="346"/>
      <c r="F11" s="76"/>
      <c r="G11" s="346"/>
      <c r="H11" s="276"/>
      <c r="I11" s="7"/>
      <c r="J11" s="7"/>
      <c r="K11" s="7"/>
      <c r="L11" s="7"/>
      <c r="M11" s="7"/>
      <c r="N11" s="276"/>
    </row>
    <row r="12" spans="1:14" s="3" customFormat="1" x14ac:dyDescent="0.3">
      <c r="A12" s="2"/>
      <c r="D12" s="392"/>
      <c r="E12" s="392"/>
      <c r="F12" s="392"/>
      <c r="G12" s="392"/>
      <c r="H12" s="392"/>
      <c r="I12" s="392"/>
      <c r="J12" s="392"/>
      <c r="K12" s="392"/>
      <c r="L12" s="78"/>
      <c r="M12" s="78"/>
      <c r="N12" s="78"/>
    </row>
    <row r="13" spans="1:14" s="3" customFormat="1" x14ac:dyDescent="0.3">
      <c r="D13" s="392"/>
      <c r="E13" s="392"/>
      <c r="F13" s="392"/>
      <c r="G13" s="392"/>
      <c r="H13" s="392"/>
      <c r="I13" s="392"/>
      <c r="J13" s="392"/>
      <c r="K13" s="392"/>
      <c r="L13" s="78"/>
      <c r="M13" s="78"/>
      <c r="N13" s="78"/>
    </row>
    <row r="14" spans="1:14" s="3" customFormat="1" x14ac:dyDescent="0.3">
      <c r="D14" s="392"/>
      <c r="E14" s="392"/>
      <c r="F14" s="392"/>
      <c r="G14" s="392"/>
      <c r="H14" s="392"/>
      <c r="I14" s="392"/>
      <c r="J14" s="392"/>
      <c r="K14" s="392"/>
      <c r="L14" s="78"/>
      <c r="M14" s="78"/>
      <c r="N14" s="78"/>
    </row>
    <row r="22" spans="1:14" s="3" customFormat="1" ht="15" x14ac:dyDescent="0.3">
      <c r="A22" s="18" t="str">
        <f ca="1">MID(CELL("filename",A1),FIND("]",CELL("filename",A1))+1,255)</f>
        <v>T22</v>
      </c>
      <c r="B22"/>
      <c r="D22" s="392"/>
      <c r="E22" s="392"/>
      <c r="F22" s="392"/>
      <c r="G22" s="392"/>
      <c r="H22" s="392"/>
      <c r="I22" s="392"/>
      <c r="J22" s="392"/>
      <c r="K22" s="392"/>
      <c r="L22" s="78"/>
      <c r="M22" s="78"/>
      <c r="N22" s="78"/>
    </row>
  </sheetData>
  <mergeCells count="20">
    <mergeCell ref="K5:K8"/>
    <mergeCell ref="M5:M8"/>
    <mergeCell ref="H5:H8"/>
    <mergeCell ref="D1:N1"/>
    <mergeCell ref="D5:D8"/>
    <mergeCell ref="E5:E8"/>
    <mergeCell ref="N5:N8"/>
    <mergeCell ref="I5:I8"/>
    <mergeCell ref="J5:J8"/>
    <mergeCell ref="F5:F8"/>
    <mergeCell ref="G5:G8"/>
    <mergeCell ref="L5:L8"/>
    <mergeCell ref="B6:C6"/>
    <mergeCell ref="B7:C7"/>
    <mergeCell ref="B8:C8"/>
    <mergeCell ref="B5:C5"/>
    <mergeCell ref="B1:C1"/>
    <mergeCell ref="B2:C2"/>
    <mergeCell ref="B3:C3"/>
    <mergeCell ref="B4:C4"/>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75" zoomScaleNormal="75" workbookViewId="0">
      <selection activeCell="H6" sqref="H6"/>
    </sheetView>
  </sheetViews>
  <sheetFormatPr defaultRowHeight="14.4" x14ac:dyDescent="0.3"/>
  <cols>
    <col min="1" max="1" width="13.33203125" style="2" customWidth="1"/>
    <col min="2" max="2" width="49.33203125" customWidth="1"/>
    <col min="3" max="3" width="41.88671875" style="3" customWidth="1"/>
    <col min="4" max="4" width="19.6640625" style="15" customWidth="1"/>
    <col min="5" max="5" width="19.6640625" customWidth="1"/>
    <col min="6" max="6" width="21.88671875" customWidth="1"/>
  </cols>
  <sheetData>
    <row r="1" spans="1:6" ht="15" x14ac:dyDescent="0.3">
      <c r="A1" s="19" t="str">
        <f ca="1">MID(CELL("filename",A1),FIND("]",CELL("filename",A1))+1,255)</f>
        <v>T23</v>
      </c>
      <c r="B1" s="283" t="s">
        <v>395</v>
      </c>
      <c r="C1" s="283"/>
      <c r="D1" s="283" t="s">
        <v>1181</v>
      </c>
      <c r="E1" s="475"/>
      <c r="F1" s="475"/>
    </row>
    <row r="2" spans="1:6" ht="15.6" x14ac:dyDescent="0.3">
      <c r="A2" s="5" t="s">
        <v>397</v>
      </c>
      <c r="B2" s="403" t="str">
        <f ca="1">VLOOKUP(A1,SystemTestList!$A$1:$G$94,1,0)</f>
        <v>T23</v>
      </c>
      <c r="C2" s="404"/>
      <c r="D2" s="83" t="s">
        <v>398</v>
      </c>
      <c r="E2" s="82" t="s">
        <v>399</v>
      </c>
      <c r="F2" s="82" t="s">
        <v>907</v>
      </c>
    </row>
    <row r="3" spans="1:6" s="1" customFormat="1" x14ac:dyDescent="0.3">
      <c r="A3" s="5" t="s">
        <v>403</v>
      </c>
      <c r="B3" s="405" t="str">
        <f ca="1">VLOOKUP(A1,SystemTestList!$A$1:$G$94,2,0)</f>
        <v>Integration (Unit)  - Staging to TB</v>
      </c>
      <c r="C3" s="406"/>
      <c r="D3" s="152" t="s">
        <v>503</v>
      </c>
      <c r="E3" s="160" t="s">
        <v>506</v>
      </c>
      <c r="F3" s="160" t="s">
        <v>1182</v>
      </c>
    </row>
    <row r="4" spans="1:6" s="1" customFormat="1" x14ac:dyDescent="0.3">
      <c r="A4" s="5" t="s">
        <v>314</v>
      </c>
      <c r="B4" s="405" t="str">
        <f ca="1">VLOOKUP(A1,SystemTestList!$A$1:$G$94,3,0)</f>
        <v>Non Functional</v>
      </c>
      <c r="C4" s="406"/>
      <c r="D4" s="190" t="s">
        <v>585</v>
      </c>
      <c r="E4" s="174" t="s">
        <v>585</v>
      </c>
      <c r="F4" s="174" t="s">
        <v>585</v>
      </c>
    </row>
    <row r="5" spans="1:6" ht="28.95" customHeight="1" x14ac:dyDescent="0.3">
      <c r="A5" s="5" t="s">
        <v>315</v>
      </c>
      <c r="B5" s="394" t="str">
        <f ca="1">VLOOKUP(A1,SystemTestList!$A$1:$G$94,4,0)</f>
        <v>Integration - Staging to TB</v>
      </c>
      <c r="C5" s="395"/>
      <c r="D5" s="407"/>
      <c r="E5" s="474"/>
      <c r="F5" s="474"/>
    </row>
    <row r="6" spans="1:6" ht="62.4" customHeight="1" x14ac:dyDescent="0.3">
      <c r="A6" s="5" t="s">
        <v>316</v>
      </c>
      <c r="B6" s="394" t="str">
        <f ca="1">VLOOKUP(A1,SystemTestList!$A$1:$G$94,5,0)</f>
        <v xml:space="preserve">Validate that transformed data is imported to TQ from Staging and rendered faithfully, by comparing the content in the staging transformed tables, with the content in the TQ triples (string data).  </v>
      </c>
      <c r="C6" s="395"/>
      <c r="D6" s="408"/>
      <c r="E6" s="474"/>
      <c r="F6" s="474"/>
    </row>
    <row r="7" spans="1:6" ht="59.4" customHeight="1" x14ac:dyDescent="0.3">
      <c r="A7" s="5" t="s">
        <v>404</v>
      </c>
      <c r="B7" s="476" t="s">
        <v>1183</v>
      </c>
      <c r="C7" s="467"/>
      <c r="D7" s="408"/>
      <c r="E7" s="474"/>
      <c r="F7" s="474"/>
    </row>
    <row r="8" spans="1:6" ht="82.2" customHeight="1" x14ac:dyDescent="0.3">
      <c r="A8" s="5" t="s">
        <v>405</v>
      </c>
      <c r="B8" s="418" t="s">
        <v>1184</v>
      </c>
      <c r="C8" s="419"/>
      <c r="D8" s="409"/>
      <c r="E8" s="474"/>
      <c r="F8" s="474"/>
    </row>
    <row r="9" spans="1:6" x14ac:dyDescent="0.3">
      <c r="A9" s="10" t="s">
        <v>212</v>
      </c>
      <c r="B9" s="4" t="s">
        <v>406</v>
      </c>
      <c r="C9" s="4" t="s">
        <v>407</v>
      </c>
      <c r="D9" s="154"/>
      <c r="E9" s="6"/>
      <c r="F9" s="6"/>
    </row>
    <row r="11" spans="1:6" s="3" customFormat="1" ht="15" x14ac:dyDescent="0.3">
      <c r="A11" s="18" t="str">
        <f ca="1">MID(CELL("filename",A1),FIND("]",CELL("filename",A1))+1,255)</f>
        <v>T23</v>
      </c>
      <c r="B11"/>
      <c r="D11" s="392"/>
      <c r="E11"/>
    </row>
  </sheetData>
  <mergeCells count="11">
    <mergeCell ref="F5:F8"/>
    <mergeCell ref="E1:F1"/>
    <mergeCell ref="E5:E8"/>
    <mergeCell ref="B6:C6"/>
    <mergeCell ref="B7:C7"/>
    <mergeCell ref="B8:C8"/>
    <mergeCell ref="B2:C2"/>
    <mergeCell ref="B3:C3"/>
    <mergeCell ref="B4:C4"/>
    <mergeCell ref="B5:C5"/>
    <mergeCell ref="D5:D8"/>
  </mergeCells>
  <hyperlinks>
    <hyperlink ref="B7" display="https://team.frb.gov/sites/ocdo/dsp/DataNexus/SitePages/Home.aspx?RootFolder=%2Fsites%2Focdo%2Fdsp%2FDataNexus%2FShared%20Documents%2F02%2E%20Testing%2FSystem%20Testing&amp;FolderCTID=0x01200031C9CE66705DA84EB74B8D3DB2031B85&amp;View=%7BA55AD412%2D7AE6%2D4E3B%2DB"/>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topLeftCell="A42" workbookViewId="0">
      <selection activeCell="A65" sqref="A65"/>
    </sheetView>
  </sheetViews>
  <sheetFormatPr defaultColWidth="16.44140625" defaultRowHeight="14.4" x14ac:dyDescent="0.3"/>
  <cols>
    <col min="1" max="1" width="11.5546875" style="41" customWidth="1"/>
    <col min="2" max="2" width="50.5546875" customWidth="1"/>
    <col min="3" max="3" width="9.6640625" style="36" customWidth="1"/>
    <col min="4" max="4" width="66.33203125" customWidth="1"/>
    <col min="5" max="5" width="90.88671875" customWidth="1"/>
  </cols>
  <sheetData>
    <row r="1" spans="1:6" x14ac:dyDescent="0.3">
      <c r="A1" s="37" t="s">
        <v>4</v>
      </c>
      <c r="B1" s="30" t="s">
        <v>308</v>
      </c>
      <c r="C1" s="29" t="s">
        <v>0</v>
      </c>
      <c r="D1" s="30" t="s">
        <v>2</v>
      </c>
      <c r="E1" s="30" t="s">
        <v>309</v>
      </c>
    </row>
    <row r="2" spans="1:6" s="319" customFormat="1" x14ac:dyDescent="0.3">
      <c r="A2" s="318" t="s">
        <v>13</v>
      </c>
      <c r="B2" s="45" t="str">
        <f>VLOOKUP(A2,SystemTestList!$A$1:$G$288,2,0)</f>
        <v>Landing page</v>
      </c>
      <c r="C2" s="320" t="s">
        <v>23</v>
      </c>
      <c r="D2" s="6" t="s">
        <v>24</v>
      </c>
      <c r="E2" s="34" t="str">
        <f t="shared" ref="E2:E35" si="0">IF(A2=A3,CONCATENATE(E3,CHAR(10),D2),D2)</f>
        <v>Landing Page - FAQ Link
Landing Page - Feedback Email Link
Landing Page - Support Email Link
Landing Page - Search Box
Landing Page - Advanced Search Link</v>
      </c>
    </row>
    <row r="3" spans="1:6" x14ac:dyDescent="0.3">
      <c r="A3" s="40" t="s">
        <v>13</v>
      </c>
      <c r="B3" s="45" t="str">
        <f>VLOOKUP(A3,SystemTestList!$A$1:$G$288,2,0)</f>
        <v>Landing page</v>
      </c>
      <c r="C3" s="33" t="s">
        <v>21</v>
      </c>
      <c r="D3" s="6" t="s">
        <v>22</v>
      </c>
      <c r="E3" s="34" t="str">
        <f t="shared" si="0"/>
        <v>Landing Page - FAQ Link
Landing Page - Feedback Email Link
Landing Page - Support Email Link
Landing Page - Search Box</v>
      </c>
    </row>
    <row r="4" spans="1:6" x14ac:dyDescent="0.3">
      <c r="A4" s="39" t="s">
        <v>13</v>
      </c>
      <c r="B4" s="45" t="str">
        <f>VLOOKUP(A4,SystemTestList!$A$1:$G$288,2,0)</f>
        <v>Landing page</v>
      </c>
      <c r="C4" s="33" t="s">
        <v>17</v>
      </c>
      <c r="D4" s="6" t="s">
        <v>18</v>
      </c>
      <c r="E4" s="34" t="str">
        <f t="shared" si="0"/>
        <v>Landing Page - FAQ Link
Landing Page - Feedback Email Link
Landing Page - Support Email Link</v>
      </c>
    </row>
    <row r="5" spans="1:6" x14ac:dyDescent="0.3">
      <c r="A5" s="39" t="s">
        <v>13</v>
      </c>
      <c r="B5" s="45" t="str">
        <f>VLOOKUP(A5,SystemTestList!$A$1:$G$288,2,0)</f>
        <v>Landing page</v>
      </c>
      <c r="C5" s="33" t="s">
        <v>15</v>
      </c>
      <c r="D5" s="6" t="s">
        <v>16</v>
      </c>
      <c r="E5" s="34" t="str">
        <f t="shared" si="0"/>
        <v>Landing Page - FAQ Link
Landing Page - Feedback Email Link</v>
      </c>
    </row>
    <row r="6" spans="1:6" x14ac:dyDescent="0.3">
      <c r="A6" s="39" t="s">
        <v>13</v>
      </c>
      <c r="B6" s="45" t="str">
        <f>VLOOKUP(A6,SystemTestList!$A$1:$G$288,2,0)</f>
        <v>Landing page</v>
      </c>
      <c r="C6" s="33" t="s">
        <v>10</v>
      </c>
      <c r="D6" s="6" t="s">
        <v>11</v>
      </c>
      <c r="E6" s="34" t="str">
        <f t="shared" si="0"/>
        <v>Landing Page - FAQ Link</v>
      </c>
    </row>
    <row r="7" spans="1:6" x14ac:dyDescent="0.3">
      <c r="A7" s="39" t="s">
        <v>29</v>
      </c>
      <c r="B7" s="45" t="str">
        <f>VLOOKUP(A7,SystemTestList!$A$1:$G$288,2,0)</f>
        <v xml:space="preserve">Search - Keyword (Single Term) </v>
      </c>
      <c r="C7" s="33" t="s">
        <v>27</v>
      </c>
      <c r="D7" s="6" t="s">
        <v>28</v>
      </c>
      <c r="E7" s="34" t="str">
        <f t="shared" si="0"/>
        <v>Search - Keyword (Single Term)</v>
      </c>
    </row>
    <row r="8" spans="1:6" x14ac:dyDescent="0.3">
      <c r="A8" s="40" t="s">
        <v>34</v>
      </c>
      <c r="B8" s="45" t="str">
        <f>VLOOKUP(A8,SystemTestList!$A$1:$G$288,2,0)</f>
        <v>Search - Keyword (Multiple Term)</v>
      </c>
      <c r="C8" s="33" t="s">
        <v>32</v>
      </c>
      <c r="D8" s="6" t="s">
        <v>33</v>
      </c>
      <c r="E8" s="34" t="str">
        <f t="shared" si="0"/>
        <v>Search - Keyword (Multiple Term)</v>
      </c>
    </row>
    <row r="9" spans="1:6" x14ac:dyDescent="0.3">
      <c r="A9" s="39" t="s">
        <v>63</v>
      </c>
      <c r="B9" s="45" t="str">
        <f>VLOOKUP(A9,SystemTestList!$A$1:$G$288,2,0)</f>
        <v>Advanced Search - UI</v>
      </c>
      <c r="C9" s="33" t="s">
        <v>61</v>
      </c>
      <c r="D9" s="6" t="s">
        <v>62</v>
      </c>
      <c r="E9" s="34" t="str">
        <f t="shared" si="0"/>
        <v xml:space="preserve">Advanced Search UI </v>
      </c>
    </row>
    <row r="10" spans="1:6" x14ac:dyDescent="0.3">
      <c r="A10" s="40" t="s">
        <v>38</v>
      </c>
      <c r="B10" s="45" t="str">
        <f>VLOOKUP(A10,SystemTestList!$A$1:$G$288,2,0)</f>
        <v>Search - Advanced - Field Directed (Single)</v>
      </c>
      <c r="C10" s="33" t="s">
        <v>36</v>
      </c>
      <c r="D10" s="6" t="s">
        <v>37</v>
      </c>
      <c r="E10" s="34" t="str">
        <f t="shared" si="0"/>
        <v>Search - Advanced (Field Directed e.g. Title, Vendor, Concept)</v>
      </c>
    </row>
    <row r="11" spans="1:6" x14ac:dyDescent="0.3">
      <c r="A11" s="40" t="s">
        <v>53</v>
      </c>
      <c r="B11" s="45" t="str">
        <f>VLOOKUP(A11,SystemTestList!$A$1:$G$288,2,0)</f>
        <v>Search - Advanced - Boolean</v>
      </c>
      <c r="C11" s="33" t="s">
        <v>51</v>
      </c>
      <c r="D11" s="6" t="s">
        <v>52</v>
      </c>
      <c r="E11" s="34" t="str">
        <f t="shared" si="0"/>
        <v>Search - Advanced (with Boolean Logic)</v>
      </c>
    </row>
    <row r="12" spans="1:6" x14ac:dyDescent="0.3">
      <c r="A12" s="100" t="s">
        <v>49</v>
      </c>
      <c r="B12" s="45" t="str">
        <f>VLOOKUP(A12,SystemTestList!$A$1:$G$288,2,0)</f>
        <v>Search - Comparison DN/DF</v>
      </c>
      <c r="C12" s="99" t="s">
        <v>47</v>
      </c>
      <c r="D12" s="17" t="s">
        <v>48</v>
      </c>
      <c r="E12" s="34" t="str">
        <f t="shared" si="0"/>
        <v>DataFinder Comparability</v>
      </c>
    </row>
    <row r="13" spans="1:6" x14ac:dyDescent="0.3">
      <c r="A13" s="40" t="s">
        <v>42</v>
      </c>
      <c r="B13" s="45" t="str">
        <f>VLOOKUP(A13,SystemTestList!$A$1:$G$288,2,0)</f>
        <v>Search - Wildcard</v>
      </c>
      <c r="C13" s="33" t="s">
        <v>40</v>
      </c>
      <c r="D13" s="6" t="s">
        <v>41</v>
      </c>
      <c r="E13" s="34" t="str">
        <f t="shared" si="0"/>
        <v>Search - Wildcard</v>
      </c>
    </row>
    <row r="14" spans="1:6" x14ac:dyDescent="0.3">
      <c r="A14" s="39" t="s">
        <v>68</v>
      </c>
      <c r="B14" s="45" t="str">
        <f>VLOOKUP(A14,SystemTestList!$A$1:$G$288,2,0)</f>
        <v>Search Results Page - UI - General</v>
      </c>
      <c r="C14" s="33" t="s">
        <v>74</v>
      </c>
      <c r="D14" s="6" t="s">
        <v>75</v>
      </c>
      <c r="E14" s="34" t="str">
        <f t="shared" si="0"/>
        <v>Search Results Page - Search Box
Search Results Page - Selected Terms Box</v>
      </c>
      <c r="F14" s="46" t="s">
        <v>310</v>
      </c>
    </row>
    <row r="15" spans="1:6" x14ac:dyDescent="0.3">
      <c r="A15" s="40" t="s">
        <v>68</v>
      </c>
      <c r="B15" s="45" t="str">
        <f>VLOOKUP(A15,SystemTestList!$A$1:$G$288,2,0)</f>
        <v>Search Results Page - UI - General</v>
      </c>
      <c r="C15" s="33" t="s">
        <v>66</v>
      </c>
      <c r="D15" s="6" t="s">
        <v>67</v>
      </c>
      <c r="E15" s="34" t="str">
        <f t="shared" si="0"/>
        <v>Search Results Page - Search Box</v>
      </c>
      <c r="F15" s="167"/>
    </row>
    <row r="16" spans="1:6" x14ac:dyDescent="0.3">
      <c r="A16" s="40" t="s">
        <v>72</v>
      </c>
      <c r="B16" s="45" t="str">
        <f>VLOOKUP(A16,SystemTestList!$A$1:$G$288,2,0)</f>
        <v>Search Results Page - Content</v>
      </c>
      <c r="C16" s="33" t="s">
        <v>69</v>
      </c>
      <c r="D16" s="6" t="s">
        <v>70</v>
      </c>
      <c r="E16" s="34" t="str">
        <f t="shared" si="0"/>
        <v xml:space="preserve">Search Results Page - Metadata Element Content </v>
      </c>
      <c r="F16" s="202"/>
    </row>
    <row r="17" spans="1:6" x14ac:dyDescent="0.3">
      <c r="A17" s="40" t="s">
        <v>85</v>
      </c>
      <c r="B17" s="45" t="str">
        <f>VLOOKUP(A17,SystemTestList!$A$1:$G$288,2,0)</f>
        <v>Search Results Page - UI - Facets</v>
      </c>
      <c r="C17" s="33" t="s">
        <v>83</v>
      </c>
      <c r="D17" s="6" t="s">
        <v>84</v>
      </c>
      <c r="E17" s="34" t="str">
        <f t="shared" si="0"/>
        <v>Search Results Page - Facet UI</v>
      </c>
      <c r="F17" s="167"/>
    </row>
    <row r="18" spans="1:6" x14ac:dyDescent="0.3">
      <c r="A18" s="40" t="s">
        <v>82</v>
      </c>
      <c r="B18" s="45" t="str">
        <f>VLOOKUP(A18,SystemTestList!$A$1:$G$288,2,0)</f>
        <v>Search Results Page - Facet Content</v>
      </c>
      <c r="C18" s="33" t="s">
        <v>80</v>
      </c>
      <c r="D18" s="6" t="s">
        <v>81</v>
      </c>
      <c r="E18" s="34" t="str">
        <f t="shared" si="0"/>
        <v>Search Results Page - Facet Content</v>
      </c>
    </row>
    <row r="19" spans="1:6" x14ac:dyDescent="0.3">
      <c r="A19" s="40" t="s">
        <v>78</v>
      </c>
      <c r="B19" s="45" t="str">
        <f>VLOOKUP(A19,SystemTestList!$A$1:$G$288,2,0)</f>
        <v xml:space="preserve">Search - Facet Filtering </v>
      </c>
      <c r="C19" s="33" t="s">
        <v>76</v>
      </c>
      <c r="D19" s="6" t="s">
        <v>77</v>
      </c>
      <c r="E19" s="34" t="str">
        <f t="shared" si="0"/>
        <v>Search Results Page - Facet Filtering Behavior</v>
      </c>
    </row>
    <row r="20" spans="1:6" x14ac:dyDescent="0.3">
      <c r="A20" s="40" t="s">
        <v>121</v>
      </c>
      <c r="B20" s="45" t="str">
        <f>VLOOKUP(A20,SystemTestList!$A$1:$G$288,2,0)</f>
        <v>View Details Page - General</v>
      </c>
      <c r="C20" s="33" t="s">
        <v>131</v>
      </c>
      <c r="D20" s="6" t="s">
        <v>132</v>
      </c>
      <c r="E20" s="34" t="str">
        <f t="shared" si="0"/>
        <v>View Details Page - People &amp; Email Links
View Details Page - Navigation &amp; Paging
View Details Page - Search Box
View Details Page - Support/Feedback/FAQ</v>
      </c>
    </row>
    <row r="21" spans="1:6" x14ac:dyDescent="0.3">
      <c r="A21" s="40" t="s">
        <v>121</v>
      </c>
      <c r="B21" s="45" t="str">
        <f>VLOOKUP(A21,SystemTestList!$A$1:$G$288,2,0)</f>
        <v>View Details Page - General</v>
      </c>
      <c r="C21" s="33" t="s">
        <v>124</v>
      </c>
      <c r="D21" s="6" t="s">
        <v>125</v>
      </c>
      <c r="E21" s="34" t="str">
        <f t="shared" si="0"/>
        <v>View Details Page - People &amp; Email Links
View Details Page - Navigation &amp; Paging
View Details Page - Search Box</v>
      </c>
    </row>
    <row r="22" spans="1:6" x14ac:dyDescent="0.3">
      <c r="A22" s="40" t="s">
        <v>121</v>
      </c>
      <c r="B22" s="45" t="str">
        <f>VLOOKUP(A22,SystemTestList!$A$1:$G$288,2,0)</f>
        <v>View Details Page - General</v>
      </c>
      <c r="C22" s="33" t="s">
        <v>122</v>
      </c>
      <c r="D22" s="6" t="s">
        <v>123</v>
      </c>
      <c r="E22" s="34" t="str">
        <f t="shared" si="0"/>
        <v>View Details Page - People &amp; Email Links
View Details Page - Navigation &amp; Paging</v>
      </c>
    </row>
    <row r="23" spans="1:6" x14ac:dyDescent="0.3">
      <c r="A23" s="40" t="s">
        <v>121</v>
      </c>
      <c r="B23" s="45" t="str">
        <f>VLOOKUP(A23,SystemTestList!$A$1:$G$288,2,0)</f>
        <v>View Details Page - General</v>
      </c>
      <c r="C23" s="33" t="s">
        <v>119</v>
      </c>
      <c r="D23" s="6" t="s">
        <v>120</v>
      </c>
      <c r="E23" s="34" t="str">
        <f t="shared" si="0"/>
        <v>View Details Page - People &amp; Email Links</v>
      </c>
    </row>
    <row r="24" spans="1:6" x14ac:dyDescent="0.3">
      <c r="A24" s="40" t="s">
        <v>101</v>
      </c>
      <c r="B24" s="45" t="str">
        <f>VLOOKUP(A24,SystemTestList!$A$1:$G$288,2,0)</f>
        <v>View Details Page - Content Acquired</v>
      </c>
      <c r="C24" s="33" t="s">
        <v>99</v>
      </c>
      <c r="D24" s="6" t="s">
        <v>100</v>
      </c>
      <c r="E24" s="34" t="str">
        <f t="shared" si="0"/>
        <v>View Details Page - Metadata Element Content (Acquired)</v>
      </c>
    </row>
    <row r="25" spans="1:6" x14ac:dyDescent="0.3">
      <c r="A25" s="40" t="s">
        <v>110</v>
      </c>
      <c r="B25" s="45" t="str">
        <f>VLOOKUP(A25,SystemTestList!$A$1:$G$288,2,0)</f>
        <v>View Details Page - Search from Tag</v>
      </c>
      <c r="C25" s="33" t="s">
        <v>108</v>
      </c>
      <c r="D25" s="6" t="s">
        <v>109</v>
      </c>
      <c r="E25" s="34" t="str">
        <f t="shared" si="0"/>
        <v>View Details Page - Search from Click Tag</v>
      </c>
    </row>
    <row r="26" spans="1:6" x14ac:dyDescent="0.3">
      <c r="A26" s="40" t="s">
        <v>114</v>
      </c>
      <c r="B26" s="45" t="str">
        <f>VLOOKUP(A26,SystemTestList!$A$1:$G$288,2,0)</f>
        <v>View Details Page - Links</v>
      </c>
      <c r="C26" s="33" t="s">
        <v>117</v>
      </c>
      <c r="D26" s="6" t="s">
        <v>118</v>
      </c>
      <c r="E26" s="34" t="str">
        <f t="shared" si="0"/>
        <v>View Details Page - Information Links - DF
View Details Page - License Links
View Details Page - Form Links</v>
      </c>
    </row>
    <row r="27" spans="1:6" x14ac:dyDescent="0.3">
      <c r="A27" s="40" t="s">
        <v>114</v>
      </c>
      <c r="B27" s="45" t="str">
        <f>VLOOKUP(A27,SystemTestList!$A$1:$G$288,2,0)</f>
        <v>View Details Page - Links</v>
      </c>
      <c r="C27" s="33" t="s">
        <v>115</v>
      </c>
      <c r="D27" s="6" t="s">
        <v>116</v>
      </c>
      <c r="E27" s="34" t="str">
        <f t="shared" si="0"/>
        <v>View Details Page - Information Links - DF
View Details Page - License Links</v>
      </c>
    </row>
    <row r="28" spans="1:6" x14ac:dyDescent="0.3">
      <c r="A28" s="40" t="s">
        <v>114</v>
      </c>
      <c r="B28" s="45" t="str">
        <f>VLOOKUP(A28,SystemTestList!$A$1:$G$288,2,0)</f>
        <v>View Details Page - Links</v>
      </c>
      <c r="C28" s="33" t="s">
        <v>112</v>
      </c>
      <c r="D28" s="6" t="s">
        <v>113</v>
      </c>
      <c r="E28" s="34" t="str">
        <f t="shared" si="0"/>
        <v>View Details Page - Information Links - DF</v>
      </c>
    </row>
    <row r="29" spans="1:6" x14ac:dyDescent="0.3">
      <c r="A29" s="40" t="s">
        <v>98</v>
      </c>
      <c r="B29" s="45" t="str">
        <f>VLOOKUP(A29,SystemTestList!$A$1:$G$288,2,0)</f>
        <v>View Details Page - Labels and Appearance</v>
      </c>
      <c r="C29" s="33" t="s">
        <v>126</v>
      </c>
      <c r="D29" s="6" t="s">
        <v>127</v>
      </c>
      <c r="E29" s="34" t="str">
        <f t="shared" si="0"/>
        <v>View Details Page - Metadata Element Labels
View Details Page - Help and Tips</v>
      </c>
    </row>
    <row r="30" spans="1:6" x14ac:dyDescent="0.3">
      <c r="A30" s="40" t="s">
        <v>98</v>
      </c>
      <c r="B30" s="45" t="str">
        <f>VLOOKUP(A30,SystemTestList!$A$1:$G$288,2,0)</f>
        <v>View Details Page - Labels and Appearance</v>
      </c>
      <c r="C30" s="33" t="s">
        <v>96</v>
      </c>
      <c r="D30" s="6" t="s">
        <v>97</v>
      </c>
      <c r="E30" s="34" t="str">
        <f t="shared" si="0"/>
        <v>View Details Page - Metadata Element Labels</v>
      </c>
    </row>
    <row r="31" spans="1:6" x14ac:dyDescent="0.3">
      <c r="A31" s="40" t="s">
        <v>104</v>
      </c>
      <c r="B31" s="45" t="str">
        <f>VLOOKUP(A31,SystemTestList!$A$1:$G$288,2,0)</f>
        <v>View Details Page - Content Collected</v>
      </c>
      <c r="C31" s="33" t="s">
        <v>102</v>
      </c>
      <c r="D31" s="6" t="s">
        <v>103</v>
      </c>
      <c r="E31" s="34" t="str">
        <f t="shared" si="0"/>
        <v>View Details Page - Metadata Element Content (Collected)</v>
      </c>
    </row>
    <row r="32" spans="1:6" x14ac:dyDescent="0.3">
      <c r="A32" s="40" t="s">
        <v>107</v>
      </c>
      <c r="B32" s="45" t="str">
        <f>VLOOKUP(A32,SystemTestList!$A$1:$G$288,2,0)</f>
        <v>View Details Page - Content Other</v>
      </c>
      <c r="C32" s="33" t="s">
        <v>105</v>
      </c>
      <c r="D32" s="6" t="s">
        <v>106</v>
      </c>
      <c r="E32" s="34" t="str">
        <f t="shared" si="0"/>
        <v>View Details Page - Metadata Element Content (Other)</v>
      </c>
    </row>
    <row r="33" spans="1:5" x14ac:dyDescent="0.3">
      <c r="A33" s="40" t="s">
        <v>147</v>
      </c>
      <c r="B33" s="45" t="str">
        <f>VLOOKUP(A33,SystemTestList!$A$1:$G$288,2,0)</f>
        <v>Integration (Unit) - Import to Staging</v>
      </c>
      <c r="C33" s="33" t="s">
        <v>144</v>
      </c>
      <c r="D33" s="6" t="s">
        <v>145</v>
      </c>
      <c r="E33" s="34" t="str">
        <f t="shared" si="0"/>
        <v>Integration - Import Raw to Staging</v>
      </c>
    </row>
    <row r="34" spans="1:5" x14ac:dyDescent="0.3">
      <c r="A34" s="40" t="s">
        <v>151</v>
      </c>
      <c r="B34" s="45" t="str">
        <f>VLOOKUP(A34,SystemTestList!$A$1:$G$288,2,0)</f>
        <v>Integration (Unit) - Staged Transformation</v>
      </c>
      <c r="C34" s="33" t="s">
        <v>149</v>
      </c>
      <c r="D34" s="6" t="s">
        <v>150</v>
      </c>
      <c r="E34" s="34" t="str">
        <f t="shared" si="0"/>
        <v>Integration - Staged Transformation</v>
      </c>
    </row>
    <row r="35" spans="1:5" x14ac:dyDescent="0.3">
      <c r="A35" s="40" t="s">
        <v>154</v>
      </c>
      <c r="B35" s="45" t="str">
        <f>VLOOKUP(A35,SystemTestList!$A$1:$G$288,2,0)</f>
        <v>Integration (Unit)  - Staging to TB</v>
      </c>
      <c r="C35" s="33" t="s">
        <v>152</v>
      </c>
      <c r="D35" s="6" t="s">
        <v>153</v>
      </c>
      <c r="E35" s="34" t="str">
        <f t="shared" si="0"/>
        <v>Integration - Staging to TB</v>
      </c>
    </row>
    <row r="36" spans="1:5" x14ac:dyDescent="0.3">
      <c r="A36" s="40" t="s">
        <v>157</v>
      </c>
      <c r="B36" s="45" t="str">
        <f>VLOOKUP(A36,SystemTestList!$A$1:$G$288,2,0)</f>
        <v>Integration (Unit) - TB Tagging Process</v>
      </c>
      <c r="C36" s="33" t="s">
        <v>155</v>
      </c>
      <c r="D36" s="6" t="s">
        <v>156</v>
      </c>
      <c r="E36" s="34" t="str">
        <f>IF(A36=A38,CONCATENATE(E38,CHAR(10),D36),D36)</f>
        <v>Integration - TB Tagging</v>
      </c>
    </row>
    <row r="37" spans="1:5" x14ac:dyDescent="0.3">
      <c r="A37" s="40" t="s">
        <v>161</v>
      </c>
      <c r="B37" s="45" t="str">
        <f>VLOOKUP(A37,SystemTestList!$A$1:$G$288,2,0)</f>
        <v>Integration (Unit) - TB Tags to SOLR</v>
      </c>
      <c r="C37" s="33" t="s">
        <v>163</v>
      </c>
      <c r="D37" s="6" t="s">
        <v>164</v>
      </c>
      <c r="E37" s="6" t="s">
        <v>164</v>
      </c>
    </row>
    <row r="38" spans="1:5" x14ac:dyDescent="0.3">
      <c r="A38" s="40" t="s">
        <v>161</v>
      </c>
      <c r="B38" s="45" t="str">
        <f>VLOOKUP(A38,SystemTestList!$A$1:$G$288,2,0)</f>
        <v>Integration (Unit) - TB Tags to SOLR</v>
      </c>
      <c r="C38" s="33" t="s">
        <v>159</v>
      </c>
      <c r="D38" s="6" t="s">
        <v>311</v>
      </c>
      <c r="E38" s="34" t="str">
        <f>IF(A38=A41,CONCATENATE(E41,CHAR(10),D38),D38)</f>
        <v>Integration - TB to Staging</v>
      </c>
    </row>
    <row r="39" spans="1:5" x14ac:dyDescent="0.3">
      <c r="A39" s="40" t="s">
        <v>130</v>
      </c>
      <c r="B39" s="45" t="str">
        <f>VLOOKUP(A39,SystemTestList!$A$1:$G$288,2,0)</f>
        <v xml:space="preserve">Integration (Unit) - SOLR Import, Content </v>
      </c>
      <c r="C39" s="33" t="s">
        <v>167</v>
      </c>
      <c r="D39" s="6" t="s">
        <v>168</v>
      </c>
      <c r="E39" s="34" t="str">
        <f t="shared" ref="E39:E52" si="1">IF(A39=A40,CONCATENATE(E40,CHAR(10),D39),D39)</f>
        <v>Hidden Content 
Integration - SOLR Import</v>
      </c>
    </row>
    <row r="40" spans="1:5" x14ac:dyDescent="0.3">
      <c r="A40" s="40" t="s">
        <v>130</v>
      </c>
      <c r="B40" s="45" t="str">
        <f>VLOOKUP(A40,SystemTestList!$A$1:$G$288,2,0)</f>
        <v xml:space="preserve">Integration (Unit) - SOLR Import, Content </v>
      </c>
      <c r="C40" s="33" t="s">
        <v>128</v>
      </c>
      <c r="D40" s="6" t="s">
        <v>129</v>
      </c>
      <c r="E40" s="34" t="str">
        <f t="shared" si="1"/>
        <v xml:space="preserve">Hidden Content </v>
      </c>
    </row>
    <row r="41" spans="1:5" x14ac:dyDescent="0.3">
      <c r="A41" s="40" t="s">
        <v>171</v>
      </c>
      <c r="B41" s="45" t="str">
        <f>VLOOKUP(A41,SystemTestList!$A$1:$G$288,2,0)</f>
        <v>Integration  - SOLR Indexing</v>
      </c>
      <c r="C41" s="33" t="s">
        <v>169</v>
      </c>
      <c r="D41" s="6" t="s">
        <v>170</v>
      </c>
      <c r="E41" s="34" t="str">
        <f t="shared" si="1"/>
        <v>Integration - SOLR Indexing</v>
      </c>
    </row>
    <row r="42" spans="1:5" x14ac:dyDescent="0.3">
      <c r="A42" s="40" t="s">
        <v>139</v>
      </c>
      <c r="B42" s="45" t="str">
        <f>VLOOKUP(A42,SystemTestList!$A$1:$G$288,2,0)</f>
        <v>Integration (Unit) - TB Taxonomy</v>
      </c>
      <c r="C42" s="33" t="s">
        <v>137</v>
      </c>
      <c r="D42" s="6" t="s">
        <v>138</v>
      </c>
      <c r="E42" s="34" t="str">
        <f t="shared" si="1"/>
        <v>Taxonomy - Content</v>
      </c>
    </row>
    <row r="43" spans="1:5" x14ac:dyDescent="0.3">
      <c r="A43" s="40" t="s">
        <v>177</v>
      </c>
      <c r="B43" s="45" t="str">
        <f>VLOOKUP(A43,SystemTestList!$A$1:$G$288,2,0)</f>
        <v>Quality Monitoring - Staging</v>
      </c>
      <c r="C43" s="33" t="s">
        <v>179</v>
      </c>
      <c r="D43" s="6" t="s">
        <v>180</v>
      </c>
      <c r="E43" s="34" t="str">
        <f t="shared" si="1"/>
        <v>Quality Alert Report - Staging Raw
Quality Alert Report - Staging Transformed</v>
      </c>
    </row>
    <row r="44" spans="1:5" x14ac:dyDescent="0.3">
      <c r="A44" s="39" t="s">
        <v>177</v>
      </c>
      <c r="B44" s="45" t="str">
        <f>VLOOKUP(A44,SystemTestList!$A$1:$G$288,2,0)</f>
        <v>Quality Monitoring - Staging</v>
      </c>
      <c r="C44" s="33" t="s">
        <v>175</v>
      </c>
      <c r="D44" s="6" t="s">
        <v>176</v>
      </c>
      <c r="E44" s="34" t="str">
        <f t="shared" si="1"/>
        <v>Quality Alert Report - Staging Raw</v>
      </c>
    </row>
    <row r="45" spans="1:5" x14ac:dyDescent="0.3">
      <c r="A45" s="40" t="s">
        <v>183</v>
      </c>
      <c r="B45" s="45" t="str">
        <f>VLOOKUP(A45,SystemTestList!$A$1:$G$288,2,0)</f>
        <v>Quality Monitoring - TQ</v>
      </c>
      <c r="C45" s="33" t="s">
        <v>181</v>
      </c>
      <c r="D45" s="6" t="s">
        <v>182</v>
      </c>
      <c r="E45" s="34" t="str">
        <f t="shared" si="1"/>
        <v>Quality Alert Report - TB</v>
      </c>
    </row>
    <row r="46" spans="1:5" x14ac:dyDescent="0.3">
      <c r="A46" s="40" t="s">
        <v>188</v>
      </c>
      <c r="B46" s="45" t="str">
        <f>VLOOKUP(A46,SystemTestList!$A$1:$G$288,2,0)</f>
        <v>Performance</v>
      </c>
      <c r="C46" s="33" t="s">
        <v>199</v>
      </c>
      <c r="D46" s="34" t="s">
        <v>200</v>
      </c>
      <c r="E46" s="34" t="str">
        <f t="shared" si="1"/>
        <v>Performance  - Landing Page
Performance - Search Results
Performance - Filter Refresh
Performance - Details Page Navigation
Performance  - Return to Search Results</v>
      </c>
    </row>
    <row r="47" spans="1:5" x14ac:dyDescent="0.3">
      <c r="A47" s="40" t="s">
        <v>188</v>
      </c>
      <c r="B47" s="45" t="str">
        <f>VLOOKUP(A47,SystemTestList!$A$1:$G$288,2,0)</f>
        <v>Performance</v>
      </c>
      <c r="C47" s="33" t="s">
        <v>196</v>
      </c>
      <c r="D47" s="34" t="s">
        <v>197</v>
      </c>
      <c r="E47" s="34" t="str">
        <f t="shared" si="1"/>
        <v>Performance  - Landing Page
Performance - Search Results
Performance - Filter Refresh
Performance - Details Page Navigation</v>
      </c>
    </row>
    <row r="48" spans="1:5" x14ac:dyDescent="0.3">
      <c r="A48" s="40" t="s">
        <v>188</v>
      </c>
      <c r="B48" s="45" t="str">
        <f>VLOOKUP(A48,SystemTestList!$A$1:$G$288,2,0)</f>
        <v>Performance</v>
      </c>
      <c r="C48" s="33" t="s">
        <v>193</v>
      </c>
      <c r="D48" s="34" t="s">
        <v>194</v>
      </c>
      <c r="E48" s="34" t="str">
        <f t="shared" si="1"/>
        <v>Performance  - Landing Page
Performance - Search Results
Performance - Filter Refresh</v>
      </c>
    </row>
    <row r="49" spans="1:6" x14ac:dyDescent="0.3">
      <c r="A49" s="40" t="s">
        <v>188</v>
      </c>
      <c r="B49" s="45" t="str">
        <f>VLOOKUP(A49,SystemTestList!$A$1:$G$288,2,0)</f>
        <v>Performance</v>
      </c>
      <c r="C49" s="33" t="s">
        <v>190</v>
      </c>
      <c r="D49" s="34" t="s">
        <v>191</v>
      </c>
      <c r="E49" s="34" t="str">
        <f t="shared" si="1"/>
        <v>Performance  - Landing Page
Performance - Search Results</v>
      </c>
    </row>
    <row r="50" spans="1:6" x14ac:dyDescent="0.3">
      <c r="A50" s="40" t="s">
        <v>188</v>
      </c>
      <c r="B50" s="45" t="str">
        <f>VLOOKUP(A50,SystemTestList!$A$1:$G$288,2,0)</f>
        <v>Performance</v>
      </c>
      <c r="C50" s="33" t="s">
        <v>186</v>
      </c>
      <c r="D50" s="34" t="s">
        <v>187</v>
      </c>
      <c r="E50" s="34" t="str">
        <f t="shared" si="1"/>
        <v>Performance  - Landing Page</v>
      </c>
    </row>
    <row r="51" spans="1:6" x14ac:dyDescent="0.3">
      <c r="A51" s="40" t="s">
        <v>208</v>
      </c>
      <c r="B51" s="45" t="str">
        <f>VLOOKUP(A51,SystemTestList!$A$1:$G$288,2,0)</f>
        <v>User Analytics</v>
      </c>
      <c r="C51" s="104" t="s">
        <v>206</v>
      </c>
      <c r="D51" s="6" t="s">
        <v>207</v>
      </c>
      <c r="E51" s="34" t="str">
        <f t="shared" si="1"/>
        <v>User Analytics</v>
      </c>
    </row>
    <row r="52" spans="1:6" x14ac:dyDescent="0.3">
      <c r="A52" s="40" t="s">
        <v>211</v>
      </c>
      <c r="B52" s="34" t="str">
        <f>VLOOKUP(A52,SystemTestList!$A$1:$G$288,2,0)</f>
        <v>Error Handling</v>
      </c>
      <c r="C52" s="104" t="s">
        <v>209</v>
      </c>
      <c r="D52" s="6" t="s">
        <v>210</v>
      </c>
      <c r="E52" s="34" t="str">
        <f t="shared" si="1"/>
        <v>Error Handling</v>
      </c>
    </row>
    <row r="53" spans="1:6" x14ac:dyDescent="0.3">
      <c r="A53" s="40" t="s">
        <v>312</v>
      </c>
      <c r="B53" s="34" t="str">
        <f>VLOOKUP(A53,SystemTestList!$A$1:$G$288,2,0)</f>
        <v>Integration - Steward Content</v>
      </c>
      <c r="C53" s="33" t="s">
        <v>165</v>
      </c>
      <c r="D53" s="6" t="s">
        <v>166</v>
      </c>
      <c r="E53" s="34" t="str">
        <f>IF(A53=A56,CONCATENATE(E56,CHAR(10),D53),D53)</f>
        <v>Integration - Loading Steward/Access Data</v>
      </c>
    </row>
    <row r="54" spans="1:6" x14ac:dyDescent="0.3">
      <c r="A54" s="40" t="s">
        <v>90</v>
      </c>
      <c r="B54" s="34" t="str">
        <f>VLOOKUP(A54,SystemTestList!$A$1:$G$288,2,0)</f>
        <v>Search Term Highlighting</v>
      </c>
      <c r="C54" s="104" t="s">
        <v>133</v>
      </c>
      <c r="D54" s="6" t="s">
        <v>134</v>
      </c>
      <c r="E54" s="34" t="str">
        <f t="shared" ref="E54:E61" si="2">IF(A54=A55,CONCATENATE(E55,CHAR(10),D54),D54)</f>
        <v>Search Results Page - Search Term Highlighting
View Details Page - Search Term Highlighting</v>
      </c>
    </row>
    <row r="55" spans="1:6" x14ac:dyDescent="0.3">
      <c r="A55" s="40" t="s">
        <v>90</v>
      </c>
      <c r="B55" s="34" t="str">
        <f>VLOOKUP(A55,SystemTestList!$A$1:$G$288,2,0)</f>
        <v>Search Term Highlighting</v>
      </c>
      <c r="C55" s="104" t="s">
        <v>88</v>
      </c>
      <c r="D55" s="17" t="s">
        <v>89</v>
      </c>
      <c r="E55" s="34" t="str">
        <f t="shared" si="2"/>
        <v>Search Results Page - Search Term Highlighting</v>
      </c>
    </row>
    <row r="56" spans="1:6" x14ac:dyDescent="0.3">
      <c r="A56" s="314" t="s">
        <v>93</v>
      </c>
      <c r="B56" s="46" t="str">
        <f>VLOOKUP(A56,SystemTestList!$A$1:$G$288,2,0)</f>
        <v>Spelling Suggestion</v>
      </c>
      <c r="C56" s="317" t="s">
        <v>91</v>
      </c>
      <c r="D56" s="17" t="s">
        <v>92</v>
      </c>
      <c r="E56" s="34" t="str">
        <f t="shared" si="2"/>
        <v>Search Results Page - Search Term Spelling Suggestion</v>
      </c>
    </row>
    <row r="57" spans="1:6" x14ac:dyDescent="0.3">
      <c r="A57" s="41" t="s">
        <v>56</v>
      </c>
      <c r="B57" s="46" t="str">
        <f>VLOOKUP(A57,SystemTestList!$A$1:$G$288,2,0)</f>
        <v>Search - Acronyms</v>
      </c>
      <c r="C57" s="321" t="s">
        <v>54</v>
      </c>
      <c r="D57" s="6" t="s">
        <v>55</v>
      </c>
      <c r="E57" s="34" t="str">
        <f t="shared" si="2"/>
        <v>Search - Acronyms</v>
      </c>
    </row>
    <row r="58" spans="1:6" x14ac:dyDescent="0.3">
      <c r="A58" s="314"/>
      <c r="B58" s="46" t="e">
        <f>VLOOKUP(A58,SystemTestList!$A$1:$G$288,2,0)</f>
        <v>#N/A</v>
      </c>
      <c r="C58" s="315" t="s">
        <v>204</v>
      </c>
      <c r="D58" s="6" t="s">
        <v>205</v>
      </c>
      <c r="E58" s="34" t="str">
        <f t="shared" si="2"/>
        <v>Search - Relevancy
Integration - Loading Steward/Access Data
Logging</v>
      </c>
    </row>
    <row r="59" spans="1:6" x14ac:dyDescent="0.3">
      <c r="A59" s="314"/>
      <c r="B59" s="46" t="e">
        <f>VLOOKUP(A59,SystemTestList!$A$1:$G$288,2,0)</f>
        <v>#N/A</v>
      </c>
      <c r="C59" s="315" t="s">
        <v>165</v>
      </c>
      <c r="D59" s="6" t="s">
        <v>166</v>
      </c>
      <c r="E59" s="34" t="str">
        <f t="shared" si="2"/>
        <v>Search - Relevancy
Integration - Loading Steward/Access Data</v>
      </c>
    </row>
    <row r="60" spans="1:6" x14ac:dyDescent="0.3">
      <c r="A60" s="205"/>
      <c r="B60" s="46" t="e">
        <f>VLOOKUP(A60,SystemTestList!$A$1:$G$288,2,0)</f>
        <v>#N/A</v>
      </c>
      <c r="C60" s="316" t="s">
        <v>44</v>
      </c>
      <c r="D60" s="86" t="s">
        <v>45</v>
      </c>
      <c r="E60" s="34" t="str">
        <f t="shared" si="2"/>
        <v>Search - Relevancy</v>
      </c>
      <c r="F60" t="s">
        <v>310</v>
      </c>
    </row>
    <row r="61" spans="1:6" x14ac:dyDescent="0.3">
      <c r="A61" s="41" t="s">
        <v>313</v>
      </c>
      <c r="B61" s="34" t="str">
        <f>VLOOKUP(A61,SystemTestList!$A$1:$G$288,2,0)</f>
        <v>Search - Stemming</v>
      </c>
      <c r="C61" s="313" t="s">
        <v>57</v>
      </c>
      <c r="D61" s="17" t="s">
        <v>58</v>
      </c>
      <c r="E61" s="34" t="str">
        <f t="shared" si="2"/>
        <v>Search - Stemming</v>
      </c>
    </row>
  </sheetData>
  <autoFilter ref="A1:O53">
    <sortState ref="A2:F53">
      <sortCondition ref="C1:C50"/>
    </sortState>
  </autoFilter>
  <sortState ref="A2:F61">
    <sortCondition ref="A2:A61"/>
    <sortCondition descending="1" ref="C2:C61"/>
  </sortState>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75" zoomScaleNormal="75" workbookViewId="0">
      <selection activeCell="G11" sqref="G11"/>
    </sheetView>
  </sheetViews>
  <sheetFormatPr defaultRowHeight="14.4" x14ac:dyDescent="0.3"/>
  <cols>
    <col min="1" max="1" width="13.33203125" style="2" customWidth="1"/>
    <col min="2" max="2" width="49.33203125" customWidth="1"/>
    <col min="3" max="3" width="41.88671875" style="3" customWidth="1"/>
    <col min="4" max="12" width="13.6640625" style="15" customWidth="1"/>
  </cols>
  <sheetData>
    <row r="1" spans="1:12" ht="15.6" x14ac:dyDescent="0.3">
      <c r="A1" s="19" t="str">
        <f ca="1">MID(CELL("filename",A1),FIND("]",CELL("filename",A1))+1,255)</f>
        <v>T24</v>
      </c>
      <c r="B1" s="400" t="s">
        <v>395</v>
      </c>
      <c r="C1" s="401"/>
      <c r="D1" s="477" t="s">
        <v>396</v>
      </c>
      <c r="E1" s="478"/>
      <c r="F1" s="478"/>
      <c r="G1" s="478"/>
      <c r="H1" s="478"/>
      <c r="I1" s="478"/>
      <c r="J1" s="478"/>
      <c r="K1" s="478"/>
      <c r="L1" s="478"/>
    </row>
    <row r="2" spans="1:12" ht="15.6" x14ac:dyDescent="0.3">
      <c r="A2" s="5" t="s">
        <v>397</v>
      </c>
      <c r="B2" s="403" t="str">
        <f ca="1">VLOOKUP(A1,SystemTestList!$A$1:$G$94,1,0)</f>
        <v>T24</v>
      </c>
      <c r="C2" s="404"/>
      <c r="D2" s="83" t="s">
        <v>398</v>
      </c>
      <c r="E2" s="83" t="s">
        <v>399</v>
      </c>
      <c r="F2" s="83" t="s">
        <v>400</v>
      </c>
      <c r="G2" s="83" t="s">
        <v>401</v>
      </c>
      <c r="H2" s="83" t="s">
        <v>402</v>
      </c>
      <c r="I2" s="83" t="s">
        <v>408</v>
      </c>
      <c r="J2" s="83" t="s">
        <v>430</v>
      </c>
      <c r="K2" s="83" t="s">
        <v>222</v>
      </c>
      <c r="L2" s="83" t="s">
        <v>431</v>
      </c>
    </row>
    <row r="3" spans="1:12" s="1" customFormat="1" ht="28.8" x14ac:dyDescent="0.3">
      <c r="A3" s="5" t="s">
        <v>403</v>
      </c>
      <c r="B3" s="405" t="str">
        <f ca="1">VLOOKUP(A1,SystemTestList!$A$1:$G$94,2,0)</f>
        <v>Integration (Unit) - TB Tagging Process</v>
      </c>
      <c r="C3" s="406"/>
      <c r="D3" s="152" t="s">
        <v>1185</v>
      </c>
      <c r="E3" s="152" t="s">
        <v>1186</v>
      </c>
      <c r="F3" s="152" t="s">
        <v>614</v>
      </c>
      <c r="G3" s="152" t="s">
        <v>1187</v>
      </c>
      <c r="H3" s="152" t="s">
        <v>1188</v>
      </c>
      <c r="I3" s="152" t="s">
        <v>1189</v>
      </c>
      <c r="J3" s="152" t="s">
        <v>1190</v>
      </c>
      <c r="K3" s="54" t="s">
        <v>1191</v>
      </c>
      <c r="L3" s="54" t="s">
        <v>1192</v>
      </c>
    </row>
    <row r="4" spans="1:12" s="1" customFormat="1" x14ac:dyDescent="0.3">
      <c r="A4" s="5" t="s">
        <v>314</v>
      </c>
      <c r="B4" s="405" t="str">
        <f ca="1">VLOOKUP(A1,SystemTestList!$A$1:$G$94,3,0)</f>
        <v>Non Functional</v>
      </c>
      <c r="C4" s="406"/>
      <c r="D4" s="190" t="s">
        <v>585</v>
      </c>
      <c r="E4" s="190" t="s">
        <v>585</v>
      </c>
      <c r="F4" s="190" t="s">
        <v>585</v>
      </c>
      <c r="G4" s="190" t="s">
        <v>585</v>
      </c>
      <c r="H4" s="190" t="s">
        <v>585</v>
      </c>
      <c r="I4" s="190" t="s">
        <v>585</v>
      </c>
      <c r="J4" s="190" t="s">
        <v>585</v>
      </c>
      <c r="K4" s="190" t="s">
        <v>585</v>
      </c>
      <c r="L4" s="190" t="s">
        <v>585</v>
      </c>
    </row>
    <row r="5" spans="1:12" ht="28.95" customHeight="1" x14ac:dyDescent="0.3">
      <c r="A5" s="5" t="s">
        <v>315</v>
      </c>
      <c r="B5" s="394" t="str">
        <f ca="1">VLOOKUP(A1,SystemTestList!$A$1:$G$94,4,0)</f>
        <v>Integration - TB Tagging</v>
      </c>
      <c r="C5" s="395"/>
      <c r="D5" s="437" t="s">
        <v>720</v>
      </c>
      <c r="E5" s="437" t="s">
        <v>720</v>
      </c>
      <c r="F5" s="437" t="s">
        <v>720</v>
      </c>
      <c r="G5" s="437" t="s">
        <v>720</v>
      </c>
      <c r="H5" s="437" t="s">
        <v>720</v>
      </c>
      <c r="I5" s="437" t="s">
        <v>720</v>
      </c>
      <c r="J5" s="437" t="s">
        <v>720</v>
      </c>
      <c r="K5" s="437" t="s">
        <v>720</v>
      </c>
      <c r="L5" s="437" t="s">
        <v>720</v>
      </c>
    </row>
    <row r="6" spans="1:12" ht="62.4" customHeight="1" x14ac:dyDescent="0.3">
      <c r="A6" s="5" t="s">
        <v>316</v>
      </c>
      <c r="B6" s="394" t="str">
        <f ca="1">VLOOKUP(A1,SystemTestList!$A$1:$G$94,5,0)</f>
        <v>Validate that tags are created accurately in DataNexus,  by counting and inspecting the tags created in TQ as compared with the input string data.</v>
      </c>
      <c r="C6" s="395"/>
      <c r="D6" s="438"/>
      <c r="E6" s="438"/>
      <c r="F6" s="438"/>
      <c r="G6" s="438"/>
      <c r="H6" s="438"/>
      <c r="I6" s="438"/>
      <c r="J6" s="438"/>
      <c r="K6" s="438"/>
      <c r="L6" s="438"/>
    </row>
    <row r="7" spans="1:12" ht="45" customHeight="1" x14ac:dyDescent="0.3">
      <c r="A7" s="5" t="s">
        <v>404</v>
      </c>
      <c r="B7" s="479" t="s">
        <v>1193</v>
      </c>
      <c r="C7" s="480"/>
      <c r="D7" s="438"/>
      <c r="E7" s="438"/>
      <c r="F7" s="438"/>
      <c r="G7" s="438"/>
      <c r="H7" s="438"/>
      <c r="I7" s="438"/>
      <c r="J7" s="438"/>
      <c r="K7" s="438"/>
      <c r="L7" s="438"/>
    </row>
    <row r="8" spans="1:12" ht="66" customHeight="1" x14ac:dyDescent="0.3">
      <c r="A8" s="5" t="s">
        <v>405</v>
      </c>
      <c r="B8" s="418" t="s">
        <v>1194</v>
      </c>
      <c r="C8" s="419"/>
      <c r="D8" s="439"/>
      <c r="E8" s="439"/>
      <c r="F8" s="439"/>
      <c r="G8" s="439"/>
      <c r="H8" s="439"/>
      <c r="I8" s="439"/>
      <c r="J8" s="439"/>
      <c r="K8" s="439"/>
      <c r="L8" s="439"/>
    </row>
    <row r="9" spans="1:12" x14ac:dyDescent="0.3">
      <c r="A9" s="10" t="s">
        <v>212</v>
      </c>
      <c r="B9" s="4" t="s">
        <v>406</v>
      </c>
      <c r="C9" s="4" t="s">
        <v>407</v>
      </c>
      <c r="D9" s="154"/>
      <c r="E9" s="154"/>
      <c r="F9" s="154"/>
      <c r="G9" s="154"/>
      <c r="H9" s="154"/>
      <c r="I9" s="154"/>
      <c r="J9" s="154"/>
      <c r="K9" s="54"/>
      <c r="L9" s="54"/>
    </row>
    <row r="10" spans="1:12" s="27" customFormat="1" ht="28.8" x14ac:dyDescent="0.3">
      <c r="A10" s="71">
        <v>1</v>
      </c>
      <c r="B10" s="282" t="s">
        <v>1195</v>
      </c>
      <c r="C10" s="159"/>
      <c r="D10" s="239"/>
      <c r="E10" s="239"/>
      <c r="F10" s="239"/>
      <c r="G10" s="239"/>
      <c r="H10" s="239"/>
      <c r="I10" s="239"/>
      <c r="J10" s="239"/>
      <c r="K10" s="54"/>
      <c r="L10" s="54"/>
    </row>
    <row r="11" spans="1:12" ht="132" customHeight="1" x14ac:dyDescent="0.3">
      <c r="A11" s="11">
        <v>2</v>
      </c>
      <c r="B11" s="134" t="s">
        <v>1196</v>
      </c>
      <c r="C11" s="134" t="s">
        <v>1197</v>
      </c>
      <c r="D11" s="7"/>
      <c r="E11" s="7"/>
      <c r="F11" s="7"/>
      <c r="G11" s="7"/>
      <c r="H11" s="7"/>
      <c r="I11" s="7"/>
      <c r="J11" s="7"/>
      <c r="K11" s="54"/>
      <c r="L11" s="54"/>
    </row>
    <row r="12" spans="1:12" x14ac:dyDescent="0.3">
      <c r="A12" s="3"/>
      <c r="B12" s="3"/>
      <c r="D12" s="392"/>
      <c r="E12" s="392"/>
      <c r="F12" s="392"/>
      <c r="G12" s="392"/>
      <c r="H12" s="392"/>
      <c r="I12" s="392"/>
      <c r="J12" s="392"/>
      <c r="K12" s="392"/>
      <c r="L12" s="392"/>
    </row>
    <row r="13" spans="1:12" s="3" customFormat="1" x14ac:dyDescent="0.3">
      <c r="A13" s="2"/>
      <c r="D13" s="392"/>
      <c r="E13" s="392"/>
      <c r="F13" s="392"/>
      <c r="G13" s="392"/>
      <c r="H13" s="392"/>
      <c r="I13" s="392"/>
      <c r="J13" s="392"/>
      <c r="K13" s="392"/>
      <c r="L13" s="392"/>
    </row>
    <row r="14" spans="1:12" s="3" customFormat="1" x14ac:dyDescent="0.3">
      <c r="D14" s="392"/>
      <c r="E14" s="392"/>
      <c r="F14" s="392"/>
      <c r="G14" s="392"/>
      <c r="H14" s="392"/>
      <c r="I14" s="392"/>
      <c r="J14" s="392"/>
      <c r="K14" s="392"/>
      <c r="L14" s="392"/>
    </row>
    <row r="15" spans="1:12" s="3" customFormat="1" x14ac:dyDescent="0.3">
      <c r="D15" s="392"/>
      <c r="E15" s="392"/>
      <c r="F15" s="392"/>
      <c r="G15" s="392"/>
      <c r="H15" s="392"/>
      <c r="I15" s="392"/>
      <c r="J15" s="392"/>
      <c r="K15" s="392"/>
      <c r="L15" s="392"/>
    </row>
    <row r="23" spans="1:12" s="3" customFormat="1" ht="15" x14ac:dyDescent="0.3">
      <c r="A23" s="18" t="str">
        <f ca="1">MID(CELL("filename",A1),FIND("]",CELL("filename",A1))+1,255)</f>
        <v>T24</v>
      </c>
      <c r="B23"/>
      <c r="D23" s="392"/>
      <c r="E23" s="392"/>
      <c r="F23" s="392"/>
      <c r="G23" s="392"/>
      <c r="H23" s="392"/>
      <c r="I23" s="392"/>
      <c r="J23" s="392"/>
      <c r="K23" s="392"/>
      <c r="L23" s="392"/>
    </row>
  </sheetData>
  <mergeCells count="18">
    <mergeCell ref="B6:C6"/>
    <mergeCell ref="B7:C7"/>
    <mergeCell ref="B8:C8"/>
    <mergeCell ref="B1:C1"/>
    <mergeCell ref="B2:C2"/>
    <mergeCell ref="B3:C3"/>
    <mergeCell ref="B4:C4"/>
    <mergeCell ref="B5:C5"/>
    <mergeCell ref="I5:I8"/>
    <mergeCell ref="J5:J8"/>
    <mergeCell ref="K5:K8"/>
    <mergeCell ref="L5:L8"/>
    <mergeCell ref="D1:L1"/>
    <mergeCell ref="D5:D8"/>
    <mergeCell ref="E5:E8"/>
    <mergeCell ref="F5:F8"/>
    <mergeCell ref="G5:G8"/>
    <mergeCell ref="H5:H8"/>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75" zoomScaleNormal="75" workbookViewId="0">
      <selection activeCell="K12" sqref="K12"/>
    </sheetView>
  </sheetViews>
  <sheetFormatPr defaultRowHeight="14.4" x14ac:dyDescent="0.3"/>
  <cols>
    <col min="1" max="1" width="13.33203125" style="2" customWidth="1"/>
    <col min="2" max="2" width="72.88671875" customWidth="1"/>
    <col min="3" max="3" width="15.88671875" style="3" customWidth="1"/>
    <col min="4" max="4" width="11.44140625" customWidth="1"/>
    <col min="5" max="5" width="11.5546875" customWidth="1"/>
    <col min="6" max="8" width="16.33203125" customWidth="1"/>
  </cols>
  <sheetData>
    <row r="1" spans="1:8" ht="15.6" x14ac:dyDescent="0.3">
      <c r="A1" s="19" t="str">
        <f ca="1">MID(CELL("filename",A1),FIND("]",CELL("filename",A1))+1,255)</f>
        <v>T25</v>
      </c>
      <c r="B1" s="400" t="s">
        <v>395</v>
      </c>
      <c r="C1" s="401"/>
      <c r="D1" s="402" t="s">
        <v>396</v>
      </c>
      <c r="E1" s="402"/>
      <c r="F1" s="402"/>
      <c r="G1" s="402"/>
      <c r="H1" s="402"/>
    </row>
    <row r="2" spans="1:8" ht="15.6" x14ac:dyDescent="0.3">
      <c r="A2" s="5" t="s">
        <v>397</v>
      </c>
      <c r="B2" s="403" t="str">
        <f ca="1">VLOOKUP(A1,SystemTestList!$A$1:$G$94,1,0)</f>
        <v>T25</v>
      </c>
      <c r="C2" s="404"/>
      <c r="D2" s="13" t="s">
        <v>398</v>
      </c>
      <c r="E2" s="13" t="s">
        <v>399</v>
      </c>
      <c r="F2" s="13" t="s">
        <v>400</v>
      </c>
      <c r="G2" s="13" t="s">
        <v>401</v>
      </c>
      <c r="H2" s="13" t="s">
        <v>402</v>
      </c>
    </row>
    <row r="3" spans="1:8" s="1" customFormat="1" x14ac:dyDescent="0.3">
      <c r="A3" s="5" t="s">
        <v>403</v>
      </c>
      <c r="B3" s="405" t="str">
        <f ca="1">VLOOKUP(A1,SystemTestList!$A$1:$G$94,2,0)</f>
        <v>Integration (Unit) - TB Tags to SOLR</v>
      </c>
      <c r="C3" s="406"/>
      <c r="D3" s="160" t="s">
        <v>503</v>
      </c>
      <c r="E3" s="160" t="s">
        <v>506</v>
      </c>
      <c r="F3" s="160" t="s">
        <v>504</v>
      </c>
      <c r="G3" s="160" t="s">
        <v>949</v>
      </c>
      <c r="H3" s="160" t="s">
        <v>816</v>
      </c>
    </row>
    <row r="4" spans="1:8" s="1" customFormat="1" x14ac:dyDescent="0.3">
      <c r="A4" s="5" t="s">
        <v>314</v>
      </c>
      <c r="B4" s="405" t="str">
        <f ca="1">VLOOKUP(A1,SystemTestList!$A$1:$G$94,3,0)</f>
        <v>Non Functional</v>
      </c>
      <c r="C4" s="406"/>
      <c r="D4" s="173"/>
      <c r="E4" s="174"/>
      <c r="F4" s="174"/>
      <c r="G4" s="174"/>
      <c r="H4" s="174"/>
    </row>
    <row r="5" spans="1:8" ht="43.2" customHeight="1" x14ac:dyDescent="0.3">
      <c r="A5" s="5" t="s">
        <v>315</v>
      </c>
      <c r="B5" s="394" t="str">
        <f ca="1">VLOOKUP(A1,SystemTestList!$A$1:$G$94,4,0)</f>
        <v>Integration - Load TB Tags in SOLR</v>
      </c>
      <c r="C5" s="395"/>
      <c r="D5" s="425"/>
      <c r="E5" s="425"/>
      <c r="F5" s="425"/>
      <c r="G5" s="425"/>
      <c r="H5" s="425"/>
    </row>
    <row r="6" spans="1:8" ht="36.6" customHeight="1" x14ac:dyDescent="0.3">
      <c r="A6" s="5" t="s">
        <v>316</v>
      </c>
      <c r="B6" s="394" t="str">
        <f ca="1">VLOOKUP(A1,SystemTestList!$A$1:$G$94,5,0)</f>
        <v>Validate that tags created in TB are represented back in the SOLR content, by dumping tag data from SOLR and comparing with a dump of tags from TB.</v>
      </c>
      <c r="C6" s="395"/>
      <c r="D6" s="426"/>
      <c r="E6" s="426"/>
      <c r="F6" s="426"/>
      <c r="G6" s="426"/>
      <c r="H6" s="426"/>
    </row>
    <row r="7" spans="1:8" ht="17.399999999999999" customHeight="1" x14ac:dyDescent="0.3">
      <c r="A7" s="5" t="s">
        <v>404</v>
      </c>
      <c r="B7" s="396"/>
      <c r="C7" s="397"/>
      <c r="D7" s="426"/>
      <c r="E7" s="426"/>
      <c r="F7" s="426"/>
      <c r="G7" s="426"/>
      <c r="H7" s="426"/>
    </row>
    <row r="8" spans="1:8" ht="27.6" customHeight="1" x14ac:dyDescent="0.3">
      <c r="A8" s="5" t="s">
        <v>405</v>
      </c>
      <c r="B8" s="466" t="s">
        <v>1198</v>
      </c>
      <c r="C8" s="419"/>
      <c r="D8" s="427"/>
      <c r="E8" s="427"/>
      <c r="F8" s="427"/>
      <c r="G8" s="427"/>
      <c r="H8" s="427"/>
    </row>
    <row r="9" spans="1:8" x14ac:dyDescent="0.3">
      <c r="A9" s="10" t="s">
        <v>212</v>
      </c>
      <c r="B9" s="4" t="s">
        <v>406</v>
      </c>
      <c r="C9" s="4" t="s">
        <v>407</v>
      </c>
      <c r="D9" s="153"/>
      <c r="E9" s="153"/>
      <c r="F9" s="153"/>
      <c r="G9" s="153"/>
      <c r="H9" s="153"/>
    </row>
    <row r="10" spans="1:8" ht="37.950000000000003" customHeight="1" x14ac:dyDescent="0.3">
      <c r="A10" s="11">
        <v>1</v>
      </c>
      <c r="B10" s="381" t="s">
        <v>1199</v>
      </c>
      <c r="C10" s="9"/>
      <c r="D10" s="6"/>
      <c r="E10" s="6"/>
      <c r="F10" s="6"/>
      <c r="G10" s="6"/>
      <c r="H10" s="6"/>
    </row>
    <row r="11" spans="1:8" ht="37.950000000000003" customHeight="1" x14ac:dyDescent="0.3">
      <c r="A11" s="11">
        <v>2</v>
      </c>
      <c r="B11" s="381" t="s">
        <v>1200</v>
      </c>
      <c r="C11" s="9"/>
      <c r="D11" s="6"/>
      <c r="E11" s="6"/>
      <c r="F11" s="6"/>
      <c r="G11" s="6"/>
      <c r="H11" s="6"/>
    </row>
    <row r="12" spans="1:8" ht="37.950000000000003" customHeight="1" x14ac:dyDescent="0.3">
      <c r="A12" s="11">
        <v>3</v>
      </c>
      <c r="B12" s="381" t="s">
        <v>1201</v>
      </c>
      <c r="C12" s="8"/>
      <c r="D12" s="6"/>
      <c r="E12" s="6"/>
      <c r="F12" s="6"/>
      <c r="G12" s="6"/>
      <c r="H12" s="6"/>
    </row>
    <row r="13" spans="1:8" ht="37.950000000000003" customHeight="1" x14ac:dyDescent="0.3">
      <c r="A13" s="11">
        <v>4</v>
      </c>
      <c r="B13" s="381" t="s">
        <v>1202</v>
      </c>
      <c r="C13" s="8"/>
      <c r="D13" s="6"/>
      <c r="E13" s="6"/>
      <c r="F13" s="6"/>
      <c r="G13" s="6"/>
      <c r="H13" s="6"/>
    </row>
    <row r="14" spans="1:8" x14ac:dyDescent="0.3">
      <c r="A14" s="3"/>
      <c r="B14" s="3"/>
    </row>
    <row r="15" spans="1:8" s="3" customFormat="1" x14ac:dyDescent="0.3">
      <c r="A15" s="2"/>
      <c r="C15" s="78"/>
      <c r="D15"/>
      <c r="E15"/>
      <c r="F15"/>
      <c r="G15"/>
      <c r="H15"/>
    </row>
    <row r="16" spans="1:8" s="3" customFormat="1" x14ac:dyDescent="0.3">
      <c r="D16"/>
      <c r="E16"/>
      <c r="F16"/>
      <c r="G16"/>
      <c r="H16"/>
    </row>
    <row r="17" spans="1:8" s="3" customFormat="1" x14ac:dyDescent="0.3">
      <c r="D17"/>
      <c r="E17"/>
      <c r="F17"/>
      <c r="G17"/>
      <c r="H17"/>
    </row>
    <row r="25" spans="1:8" s="3" customFormat="1" ht="15" x14ac:dyDescent="0.3">
      <c r="A25" s="18"/>
      <c r="B25"/>
      <c r="D25"/>
      <c r="E25"/>
      <c r="F25"/>
      <c r="G25"/>
      <c r="H25"/>
    </row>
  </sheetData>
  <mergeCells count="14">
    <mergeCell ref="B6:C6"/>
    <mergeCell ref="B7:C7"/>
    <mergeCell ref="B8:C8"/>
    <mergeCell ref="B1:C1"/>
    <mergeCell ref="D1:H1"/>
    <mergeCell ref="B2:C2"/>
    <mergeCell ref="B3:C3"/>
    <mergeCell ref="B4:C4"/>
    <mergeCell ref="B5:C5"/>
    <mergeCell ref="D5:D8"/>
    <mergeCell ref="E5:E8"/>
    <mergeCell ref="F5:F8"/>
    <mergeCell ref="G5:G8"/>
    <mergeCell ref="H5:H8"/>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zoomScale="75" zoomScaleNormal="75" workbookViewId="0">
      <selection sqref="A1:XFD1048576"/>
    </sheetView>
  </sheetViews>
  <sheetFormatPr defaultRowHeight="14.4" x14ac:dyDescent="0.3"/>
  <cols>
    <col min="1" max="1" width="13.33203125" style="2" customWidth="1"/>
    <col min="2" max="2" width="49.33203125" customWidth="1"/>
    <col min="3" max="3" width="41.88671875" style="3" customWidth="1"/>
    <col min="4" max="4" width="10.44140625" customWidth="1"/>
    <col min="5" max="5" width="9.5546875" customWidth="1"/>
    <col min="6" max="6" width="9.6640625" customWidth="1"/>
    <col min="7" max="7" width="11.33203125" customWidth="1"/>
    <col min="8" max="8" width="11.88671875" customWidth="1"/>
    <col min="9" max="9" width="10.44140625" customWidth="1"/>
    <col min="10" max="10" width="11.33203125" customWidth="1"/>
    <col min="11" max="11" width="9" customWidth="1"/>
    <col min="12" max="13" width="9.33203125" customWidth="1"/>
    <col min="14" max="19" width="11.33203125" customWidth="1"/>
  </cols>
  <sheetData>
    <row r="1" spans="1:21" ht="15.6" x14ac:dyDescent="0.3">
      <c r="A1" s="19" t="str">
        <f ca="1">MID(CELL("filename",A1),FIND("]",CELL("filename",A1))+1,255)</f>
        <v>T26</v>
      </c>
      <c r="B1" s="400" t="s">
        <v>395</v>
      </c>
      <c r="C1" s="401"/>
      <c r="D1" s="432" t="s">
        <v>396</v>
      </c>
      <c r="E1" s="433"/>
      <c r="F1" s="433"/>
      <c r="G1" s="433"/>
      <c r="H1" s="433"/>
      <c r="I1" s="433"/>
      <c r="J1" s="433"/>
      <c r="K1" s="433"/>
      <c r="L1" s="433"/>
      <c r="M1" s="433"/>
      <c r="N1" s="433"/>
      <c r="O1" s="433"/>
      <c r="P1" s="433"/>
      <c r="Q1" s="433"/>
      <c r="R1" s="433"/>
      <c r="S1" s="433"/>
      <c r="T1" s="433"/>
      <c r="U1" s="433"/>
    </row>
    <row r="2" spans="1:21" ht="15.6" x14ac:dyDescent="0.3">
      <c r="A2" s="5" t="s">
        <v>397</v>
      </c>
      <c r="B2" s="403" t="str">
        <f ca="1">VLOOKUP(A1,SystemTestList!$A$1:$G$94,1,0)</f>
        <v>T26</v>
      </c>
      <c r="C2" s="404"/>
      <c r="D2" s="82" t="s">
        <v>398</v>
      </c>
      <c r="E2" s="233" t="s">
        <v>399</v>
      </c>
      <c r="F2" s="82" t="s">
        <v>400</v>
      </c>
      <c r="G2" s="82" t="s">
        <v>401</v>
      </c>
      <c r="H2" s="82" t="s">
        <v>402</v>
      </c>
      <c r="I2" s="82" t="s">
        <v>408</v>
      </c>
      <c r="J2" s="82" t="s">
        <v>430</v>
      </c>
      <c r="K2" s="82" t="s">
        <v>222</v>
      </c>
      <c r="L2" s="82" t="s">
        <v>431</v>
      </c>
      <c r="M2" s="82" t="s">
        <v>432</v>
      </c>
      <c r="N2" s="82" t="s">
        <v>433</v>
      </c>
      <c r="O2" s="82" t="s">
        <v>434</v>
      </c>
      <c r="P2" s="82" t="s">
        <v>263</v>
      </c>
      <c r="Q2" s="82" t="s">
        <v>540</v>
      </c>
      <c r="R2" s="82" t="s">
        <v>1203</v>
      </c>
      <c r="S2" s="82" t="s">
        <v>648</v>
      </c>
      <c r="T2" s="82" t="s">
        <v>438</v>
      </c>
      <c r="U2" s="82" t="s">
        <v>439</v>
      </c>
    </row>
    <row r="3" spans="1:21" s="1" customFormat="1" ht="45" customHeight="1" x14ac:dyDescent="0.3">
      <c r="A3" s="5" t="s">
        <v>403</v>
      </c>
      <c r="B3" s="405" t="str">
        <f ca="1">VLOOKUP(A1,SystemTestList!$A$1:$G$94,2,0)</f>
        <v xml:space="preserve">Integration (Unit) - SOLR Import, Content </v>
      </c>
      <c r="C3" s="406"/>
      <c r="D3" s="152" t="s">
        <v>1204</v>
      </c>
      <c r="E3" s="152" t="s">
        <v>1205</v>
      </c>
      <c r="F3" s="152" t="s">
        <v>1206</v>
      </c>
      <c r="G3" s="152" t="s">
        <v>1207</v>
      </c>
      <c r="H3" s="152" t="s">
        <v>1208</v>
      </c>
      <c r="I3" s="152" t="s">
        <v>1209</v>
      </c>
      <c r="J3" s="152" t="s">
        <v>1210</v>
      </c>
      <c r="K3" s="152" t="s">
        <v>1211</v>
      </c>
      <c r="L3" s="152" t="s">
        <v>1212</v>
      </c>
      <c r="M3" s="152" t="s">
        <v>1213</v>
      </c>
      <c r="N3" s="152" t="s">
        <v>1214</v>
      </c>
      <c r="O3" s="152" t="s">
        <v>1215</v>
      </c>
      <c r="P3" s="152" t="s">
        <v>1216</v>
      </c>
      <c r="Q3" s="152" t="s">
        <v>1217</v>
      </c>
      <c r="R3" s="152" t="s">
        <v>1218</v>
      </c>
      <c r="S3" s="152" t="s">
        <v>1219</v>
      </c>
      <c r="T3" s="152" t="s">
        <v>1220</v>
      </c>
      <c r="U3" s="152" t="s">
        <v>1221</v>
      </c>
    </row>
    <row r="4" spans="1:21" s="1" customFormat="1" x14ac:dyDescent="0.3">
      <c r="A4" s="5" t="s">
        <v>314</v>
      </c>
      <c r="B4" s="405" t="str">
        <f ca="1">VLOOKUP(A1,SystemTestList!$A$1:$G$94,3,0)</f>
        <v>Non Functional</v>
      </c>
      <c r="C4" s="406"/>
      <c r="D4" s="173"/>
      <c r="E4" s="173"/>
      <c r="F4" s="173"/>
      <c r="G4" s="173"/>
      <c r="H4" s="173"/>
      <c r="I4" s="173"/>
      <c r="J4" s="173"/>
      <c r="K4" s="174"/>
      <c r="L4" s="174"/>
      <c r="M4" s="174"/>
      <c r="N4" s="174"/>
      <c r="O4" s="174"/>
      <c r="P4" s="174"/>
      <c r="Q4" s="174"/>
      <c r="R4" s="174"/>
      <c r="S4" s="174"/>
      <c r="T4" s="174"/>
      <c r="U4" s="174"/>
    </row>
    <row r="5" spans="1:21" ht="31.2" customHeight="1" x14ac:dyDescent="0.3">
      <c r="A5" s="5" t="s">
        <v>315</v>
      </c>
      <c r="B5" s="394" t="str">
        <f ca="1">VLOOKUP(A1,SystemTestList!$A$1:$G$94,4,0)</f>
        <v>Hidden Content 
Integration - SOLR Import</v>
      </c>
      <c r="C5" s="395"/>
      <c r="D5" s="407"/>
      <c r="E5" s="382"/>
      <c r="F5" s="382"/>
      <c r="G5" s="382"/>
      <c r="H5" s="425"/>
      <c r="I5" s="382"/>
      <c r="J5" s="382"/>
      <c r="K5" s="425"/>
      <c r="L5" s="382"/>
      <c r="M5" s="425"/>
      <c r="N5" s="425"/>
      <c r="O5" s="382"/>
      <c r="P5" s="425"/>
      <c r="Q5" s="425"/>
      <c r="R5" s="425"/>
      <c r="S5" s="425"/>
      <c r="T5" s="425"/>
      <c r="U5" s="417"/>
    </row>
    <row r="6" spans="1:21" ht="59.4" customHeight="1" x14ac:dyDescent="0.3">
      <c r="A6" s="5" t="s">
        <v>316</v>
      </c>
      <c r="B6" s="394" t="str">
        <f ca="1">VLOOKUP(A1,SystemTestList!$A$1:$G$94,5,0)</f>
        <v>Validate that data can be re-ingested to SOLR through a one click administrative script.  Validate that the content indexed in SOLR is complete and consistent with the  content pushed through the pipeline.  Include checks on hidden content.</v>
      </c>
      <c r="C6" s="395"/>
      <c r="D6" s="408"/>
      <c r="E6" s="383"/>
      <c r="F6" s="383"/>
      <c r="G6" s="383"/>
      <c r="H6" s="426"/>
      <c r="I6" s="383"/>
      <c r="J6" s="383"/>
      <c r="K6" s="426"/>
      <c r="L6" s="383"/>
      <c r="M6" s="426"/>
      <c r="N6" s="426"/>
      <c r="O6" s="383"/>
      <c r="P6" s="426"/>
      <c r="Q6" s="426"/>
      <c r="R6" s="426"/>
      <c r="S6" s="426"/>
      <c r="T6" s="426"/>
      <c r="U6" s="417"/>
    </row>
    <row r="7" spans="1:21" ht="17.399999999999999" customHeight="1" x14ac:dyDescent="0.3">
      <c r="A7" s="5" t="s">
        <v>404</v>
      </c>
      <c r="B7" s="394" t="s">
        <v>1222</v>
      </c>
      <c r="C7" s="395"/>
      <c r="D7" s="408"/>
      <c r="E7" s="383"/>
      <c r="F7" s="383"/>
      <c r="G7" s="383"/>
      <c r="H7" s="426"/>
      <c r="I7" s="383"/>
      <c r="J7" s="383"/>
      <c r="K7" s="426"/>
      <c r="L7" s="383"/>
      <c r="M7" s="426"/>
      <c r="N7" s="426"/>
      <c r="O7" s="383"/>
      <c r="P7" s="426"/>
      <c r="Q7" s="426"/>
      <c r="R7" s="426"/>
      <c r="S7" s="426"/>
      <c r="T7" s="426"/>
      <c r="U7" s="417"/>
    </row>
    <row r="8" spans="1:21" ht="67.95" customHeight="1" x14ac:dyDescent="0.3">
      <c r="A8" s="5" t="s">
        <v>405</v>
      </c>
      <c r="B8" s="481" t="s">
        <v>1223</v>
      </c>
      <c r="C8" s="419"/>
      <c r="D8" s="409"/>
      <c r="E8" s="384"/>
      <c r="F8" s="384"/>
      <c r="G8" s="384"/>
      <c r="H8" s="427"/>
      <c r="I8" s="384"/>
      <c r="J8" s="384"/>
      <c r="K8" s="427"/>
      <c r="L8" s="384"/>
      <c r="M8" s="427"/>
      <c r="N8" s="427"/>
      <c r="O8" s="384"/>
      <c r="P8" s="427"/>
      <c r="Q8" s="427"/>
      <c r="R8" s="427"/>
      <c r="S8" s="427"/>
      <c r="T8" s="427"/>
      <c r="U8" s="417"/>
    </row>
    <row r="9" spans="1:21" x14ac:dyDescent="0.3">
      <c r="A9" s="10" t="s">
        <v>212</v>
      </c>
      <c r="B9" s="4" t="s">
        <v>406</v>
      </c>
      <c r="C9" s="4" t="s">
        <v>407</v>
      </c>
      <c r="D9" s="153"/>
      <c r="E9" s="153"/>
      <c r="F9" s="153"/>
      <c r="G9" s="153"/>
      <c r="H9" s="153"/>
      <c r="I9" s="153"/>
      <c r="J9" s="153"/>
      <c r="K9" s="153"/>
      <c r="L9" s="153"/>
      <c r="M9" s="153"/>
      <c r="N9" s="153"/>
      <c r="O9" s="153"/>
      <c r="P9" s="153"/>
      <c r="Q9" s="153"/>
      <c r="R9" s="153"/>
      <c r="S9" s="153"/>
      <c r="T9" s="153"/>
      <c r="U9" s="6"/>
    </row>
    <row r="10" spans="1:21" ht="93.6" customHeight="1" x14ac:dyDescent="0.3">
      <c r="A10" s="11">
        <v>1</v>
      </c>
      <c r="B10" s="7" t="s">
        <v>1224</v>
      </c>
      <c r="C10" s="390" t="s">
        <v>1225</v>
      </c>
      <c r="D10" s="6"/>
      <c r="E10" s="6"/>
      <c r="F10" s="6"/>
      <c r="G10" s="6"/>
      <c r="H10" s="6"/>
      <c r="I10" s="6"/>
      <c r="J10" s="6"/>
      <c r="K10" s="6"/>
      <c r="L10" s="6"/>
      <c r="M10" s="6"/>
      <c r="N10" s="6"/>
      <c r="O10" s="6"/>
      <c r="P10" s="6"/>
      <c r="Q10" s="6"/>
      <c r="R10" s="6"/>
      <c r="S10" s="6"/>
      <c r="T10" s="6"/>
      <c r="U10" s="6"/>
    </row>
    <row r="11" spans="1:21" x14ac:dyDescent="0.3">
      <c r="A11" s="3"/>
      <c r="B11" s="3"/>
    </row>
    <row r="12" spans="1:21" s="3" customFormat="1" x14ac:dyDescent="0.3">
      <c r="A12" s="2"/>
      <c r="D12"/>
      <c r="E12"/>
      <c r="F12"/>
      <c r="G12"/>
      <c r="H12"/>
      <c r="I12"/>
    </row>
    <row r="13" spans="1:21" s="3" customFormat="1" x14ac:dyDescent="0.3">
      <c r="D13"/>
      <c r="E13"/>
      <c r="F13"/>
      <c r="G13"/>
      <c r="H13"/>
      <c r="I13"/>
    </row>
    <row r="14" spans="1:21" s="3" customFormat="1" x14ac:dyDescent="0.3">
      <c r="D14"/>
      <c r="E14"/>
      <c r="F14"/>
      <c r="G14"/>
      <c r="H14"/>
      <c r="I14"/>
    </row>
    <row r="22" spans="1:9" s="3" customFormat="1" ht="15" x14ac:dyDescent="0.3">
      <c r="A22" s="18"/>
      <c r="B22"/>
      <c r="D22"/>
      <c r="E22"/>
      <c r="F22"/>
      <c r="G22"/>
      <c r="H22"/>
      <c r="I22"/>
    </row>
  </sheetData>
  <mergeCells count="20">
    <mergeCell ref="Q5:Q8"/>
    <mergeCell ref="R5:R8"/>
    <mergeCell ref="M5:M8"/>
    <mergeCell ref="N5:N8"/>
    <mergeCell ref="D1:U1"/>
    <mergeCell ref="S5:S8"/>
    <mergeCell ref="T5:T8"/>
    <mergeCell ref="U5:U8"/>
    <mergeCell ref="H5:H8"/>
    <mergeCell ref="D5:D8"/>
    <mergeCell ref="K5:K8"/>
    <mergeCell ref="P5:P8"/>
    <mergeCell ref="B6:C6"/>
    <mergeCell ref="B7:C7"/>
    <mergeCell ref="B8:C8"/>
    <mergeCell ref="B1:C1"/>
    <mergeCell ref="B2:C2"/>
    <mergeCell ref="B3:C3"/>
    <mergeCell ref="B4:C4"/>
    <mergeCell ref="B5:C5"/>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zoomScale="75" zoomScaleNormal="75" workbookViewId="0">
      <selection activeCell="C10" sqref="C10"/>
    </sheetView>
  </sheetViews>
  <sheetFormatPr defaultRowHeight="14.4" x14ac:dyDescent="0.3"/>
  <cols>
    <col min="1" max="1" width="13.33203125" style="2" customWidth="1"/>
    <col min="2" max="2" width="49.33203125" customWidth="1"/>
    <col min="3" max="3" width="41.88671875" style="3" customWidth="1"/>
    <col min="4" max="4" width="10.44140625" customWidth="1"/>
  </cols>
  <sheetData>
    <row r="1" spans="1:4" ht="15.6" x14ac:dyDescent="0.3">
      <c r="A1" s="19" t="str">
        <f ca="1">MID(CELL("filename",A1),FIND("]",CELL("filename",A1))+1,255)</f>
        <v>T27</v>
      </c>
      <c r="B1" s="400" t="s">
        <v>395</v>
      </c>
      <c r="C1" s="401"/>
      <c r="D1" s="386" t="s">
        <v>396</v>
      </c>
    </row>
    <row r="2" spans="1:4" ht="15.6" x14ac:dyDescent="0.3">
      <c r="A2" s="5" t="s">
        <v>397</v>
      </c>
      <c r="B2" s="403" t="str">
        <f ca="1">VLOOKUP(A1,SystemTestList!$A$1:$G$94,1,0)</f>
        <v>T27</v>
      </c>
      <c r="C2" s="404"/>
      <c r="D2" s="82" t="s">
        <v>398</v>
      </c>
    </row>
    <row r="3" spans="1:4" s="1" customFormat="1" ht="45" customHeight="1" x14ac:dyDescent="0.3">
      <c r="A3" s="5" t="s">
        <v>403</v>
      </c>
      <c r="B3" s="405" t="str">
        <f ca="1">VLOOKUP(A1,SystemTestList!$A$1:$G$94,2,0)</f>
        <v>Integration  - SOLR Indexing</v>
      </c>
      <c r="C3" s="406"/>
      <c r="D3" s="152"/>
    </row>
    <row r="4" spans="1:4" s="1" customFormat="1" x14ac:dyDescent="0.3">
      <c r="A4" s="5" t="s">
        <v>314</v>
      </c>
      <c r="B4" s="405" t="str">
        <f ca="1">VLOOKUP(A1,SystemTestList!$A$1:$G$94,3,0)</f>
        <v>Non Functional</v>
      </c>
      <c r="C4" s="406"/>
      <c r="D4" s="173"/>
    </row>
    <row r="5" spans="1:4" ht="31.2" customHeight="1" x14ac:dyDescent="0.3">
      <c r="A5" s="5" t="s">
        <v>315</v>
      </c>
      <c r="B5" s="394" t="str">
        <f ca="1">VLOOKUP(A1,SystemTestList!$A$1:$G$94,4,0)</f>
        <v>Integration - SOLR Indexing</v>
      </c>
      <c r="C5" s="395"/>
      <c r="D5" s="407"/>
    </row>
    <row r="6" spans="1:4" ht="59.4" customHeight="1" x14ac:dyDescent="0.3">
      <c r="A6" s="5" t="s">
        <v>316</v>
      </c>
      <c r="B6" s="394" t="str">
        <f ca="1">VLOOKUP(A1,SystemTestList!$A$1:$G$94,5,0)</f>
        <v>Deprecated.  The SOLR indexing is system tested through the search results testing. In Tests T02, T03, T05, T06, T08, T39, T35.  Unit testing should be done by the developer creating the index</v>
      </c>
      <c r="C6" s="395"/>
      <c r="D6" s="408"/>
    </row>
    <row r="7" spans="1:4" ht="17.399999999999999" customHeight="1" x14ac:dyDescent="0.3">
      <c r="A7" s="5" t="s">
        <v>404</v>
      </c>
      <c r="B7" s="396"/>
      <c r="C7" s="397"/>
      <c r="D7" s="408"/>
    </row>
    <row r="8" spans="1:4" ht="67.95" customHeight="1" x14ac:dyDescent="0.3">
      <c r="A8" s="5" t="s">
        <v>405</v>
      </c>
      <c r="B8" s="481"/>
      <c r="C8" s="419"/>
      <c r="D8" s="409"/>
    </row>
    <row r="9" spans="1:4" x14ac:dyDescent="0.3">
      <c r="A9" s="10" t="s">
        <v>212</v>
      </c>
      <c r="B9" s="4" t="s">
        <v>406</v>
      </c>
      <c r="C9" s="4" t="s">
        <v>407</v>
      </c>
      <c r="D9" s="153"/>
    </row>
    <row r="10" spans="1:4" x14ac:dyDescent="0.3">
      <c r="A10" s="11">
        <v>1</v>
      </c>
      <c r="B10" s="7"/>
      <c r="C10" s="390"/>
      <c r="D10" s="6"/>
    </row>
    <row r="11" spans="1:4" x14ac:dyDescent="0.3">
      <c r="A11" s="3"/>
      <c r="B11" s="3"/>
    </row>
    <row r="12" spans="1:4" s="3" customFormat="1" x14ac:dyDescent="0.3">
      <c r="A12" s="2"/>
      <c r="D12"/>
    </row>
    <row r="13" spans="1:4" s="3" customFormat="1" x14ac:dyDescent="0.3">
      <c r="D13"/>
    </row>
    <row r="14" spans="1:4" s="3" customFormat="1" x14ac:dyDescent="0.3">
      <c r="D14"/>
    </row>
    <row r="22" spans="1:4" s="3" customFormat="1" ht="15" x14ac:dyDescent="0.3">
      <c r="A22" s="18"/>
      <c r="B22"/>
      <c r="D22"/>
    </row>
  </sheetData>
  <mergeCells count="9">
    <mergeCell ref="D5:D8"/>
    <mergeCell ref="B6:C6"/>
    <mergeCell ref="B7:C7"/>
    <mergeCell ref="B8:C8"/>
    <mergeCell ref="B1:C1"/>
    <mergeCell ref="B2:C2"/>
    <mergeCell ref="B3:C3"/>
    <mergeCell ref="B4:C4"/>
    <mergeCell ref="B5:C5"/>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75" zoomScaleNormal="75" workbookViewId="0">
      <selection activeCell="J6" sqref="J6"/>
    </sheetView>
  </sheetViews>
  <sheetFormatPr defaultRowHeight="14.4" x14ac:dyDescent="0.3"/>
  <cols>
    <col min="1" max="1" width="13.33203125" style="2" customWidth="1"/>
    <col min="2" max="2" width="49.33203125" customWidth="1"/>
    <col min="3" max="3" width="41.88671875" style="3" customWidth="1"/>
    <col min="4" max="5" width="13.33203125" style="15" customWidth="1"/>
    <col min="6" max="6" width="15.44140625" style="15" customWidth="1"/>
    <col min="7" max="7" width="15.109375" style="15" customWidth="1"/>
    <col min="8" max="9" width="16.6640625" style="15" customWidth="1"/>
  </cols>
  <sheetData>
    <row r="1" spans="1:9" ht="15.6" x14ac:dyDescent="0.3">
      <c r="A1" s="19" t="str">
        <f ca="1">MID(CELL("filename",A1),FIND("]",CELL("filename",A1))+1,255)</f>
        <v>T28</v>
      </c>
      <c r="B1" s="400" t="s">
        <v>395</v>
      </c>
      <c r="C1" s="401"/>
      <c r="D1" s="477" t="s">
        <v>396</v>
      </c>
      <c r="E1" s="478"/>
      <c r="F1" s="478"/>
      <c r="G1" s="478"/>
      <c r="H1" s="478"/>
      <c r="I1" s="478"/>
    </row>
    <row r="2" spans="1:9" ht="15.6" x14ac:dyDescent="0.3">
      <c r="A2" s="5" t="s">
        <v>397</v>
      </c>
      <c r="B2" s="403" t="str">
        <f ca="1">VLOOKUP(A1,SystemTestList!$A$1:$G$94,1,0)</f>
        <v>T28</v>
      </c>
      <c r="C2" s="404"/>
      <c r="D2" s="52" t="s">
        <v>398</v>
      </c>
      <c r="E2" s="52" t="s">
        <v>399</v>
      </c>
      <c r="F2" s="52" t="s">
        <v>400</v>
      </c>
      <c r="G2" s="52" t="s">
        <v>401</v>
      </c>
      <c r="H2" s="52" t="s">
        <v>402</v>
      </c>
      <c r="I2" s="52"/>
    </row>
    <row r="3" spans="1:9" s="1" customFormat="1" ht="29.4" customHeight="1" x14ac:dyDescent="0.3">
      <c r="A3" s="5" t="s">
        <v>403</v>
      </c>
      <c r="B3" s="405" t="str">
        <f ca="1">VLOOKUP(A1,SystemTestList!$A$1:$G$94,2,0)</f>
        <v>Integration (Unit) - TB Taxonomy</v>
      </c>
      <c r="C3" s="406"/>
      <c r="D3" s="304" t="s">
        <v>1226</v>
      </c>
      <c r="E3" s="304" t="s">
        <v>1227</v>
      </c>
      <c r="F3" s="304" t="s">
        <v>1228</v>
      </c>
      <c r="G3" s="304" t="s">
        <v>1229</v>
      </c>
      <c r="H3" s="304" t="s">
        <v>1230</v>
      </c>
      <c r="I3" s="304" t="s">
        <v>1231</v>
      </c>
    </row>
    <row r="4" spans="1:9" s="1" customFormat="1" x14ac:dyDescent="0.3">
      <c r="A4" s="5" t="s">
        <v>314</v>
      </c>
      <c r="B4" s="405" t="str">
        <f ca="1">VLOOKUP(A1,SystemTestList!$A$1:$G$94,3,0)</f>
        <v>Non Functional</v>
      </c>
      <c r="C4" s="406"/>
      <c r="D4" s="329" t="s">
        <v>585</v>
      </c>
      <c r="E4" s="329" t="s">
        <v>585</v>
      </c>
      <c r="F4" s="329" t="s">
        <v>585</v>
      </c>
      <c r="G4" s="329" t="s">
        <v>585</v>
      </c>
      <c r="H4" s="329" t="s">
        <v>585</v>
      </c>
      <c r="I4" s="329" t="s">
        <v>585</v>
      </c>
    </row>
    <row r="5" spans="1:9" ht="28.95" customHeight="1" x14ac:dyDescent="0.3">
      <c r="A5" s="5" t="s">
        <v>315</v>
      </c>
      <c r="B5" s="394" t="str">
        <f ca="1">VLOOKUP(A1,SystemTestList!$A$1:$G$94,4,0)</f>
        <v>Taxonomy - Content</v>
      </c>
      <c r="C5" s="395"/>
      <c r="D5" s="437" t="s">
        <v>586</v>
      </c>
      <c r="E5" s="437" t="s">
        <v>586</v>
      </c>
      <c r="F5" s="437" t="s">
        <v>586</v>
      </c>
      <c r="G5" s="437" t="s">
        <v>586</v>
      </c>
      <c r="H5" s="437" t="s">
        <v>586</v>
      </c>
      <c r="I5" s="437" t="s">
        <v>586</v>
      </c>
    </row>
    <row r="6" spans="1:9" ht="62.4" customHeight="1" x14ac:dyDescent="0.3">
      <c r="A6" s="5" t="s">
        <v>316</v>
      </c>
      <c r="B6" s="394" t="str">
        <f ca="1">VLOOKUP(A1,SystemTestList!$A$1:$G$94,5,0)</f>
        <v>Validate that the taxonomy is up to date with the source data from which it is built.</v>
      </c>
      <c r="C6" s="395"/>
      <c r="D6" s="438"/>
      <c r="E6" s="438"/>
      <c r="F6" s="438"/>
      <c r="G6" s="438"/>
      <c r="H6" s="438"/>
      <c r="I6" s="438"/>
    </row>
    <row r="7" spans="1:9" ht="17.399999999999999" customHeight="1" x14ac:dyDescent="0.3">
      <c r="A7" s="5" t="s">
        <v>404</v>
      </c>
      <c r="B7" s="396"/>
      <c r="C7" s="397"/>
      <c r="D7" s="438"/>
      <c r="E7" s="438"/>
      <c r="F7" s="438"/>
      <c r="G7" s="438"/>
      <c r="H7" s="438"/>
      <c r="I7" s="438"/>
    </row>
    <row r="8" spans="1:9" ht="57.6" customHeight="1" x14ac:dyDescent="0.3">
      <c r="A8" s="5" t="s">
        <v>405</v>
      </c>
      <c r="B8" s="482" t="s">
        <v>1232</v>
      </c>
      <c r="C8" s="483"/>
      <c r="D8" s="439"/>
      <c r="E8" s="439"/>
      <c r="F8" s="439"/>
      <c r="G8" s="439"/>
      <c r="H8" s="439"/>
      <c r="I8" s="439"/>
    </row>
    <row r="9" spans="1:9" x14ac:dyDescent="0.3">
      <c r="A9" s="10" t="s">
        <v>212</v>
      </c>
      <c r="B9" s="4" t="s">
        <v>406</v>
      </c>
      <c r="C9" s="4" t="s">
        <v>407</v>
      </c>
      <c r="D9" s="7"/>
      <c r="E9" s="7"/>
      <c r="F9" s="7"/>
      <c r="G9" s="7"/>
      <c r="H9" s="7"/>
      <c r="I9" s="7"/>
    </row>
    <row r="10" spans="1:9" x14ac:dyDescent="0.3">
      <c r="A10" s="8"/>
      <c r="B10" s="8"/>
      <c r="C10" s="8"/>
      <c r="D10" s="7"/>
      <c r="E10" s="7"/>
      <c r="F10" s="7"/>
      <c r="G10" s="7"/>
      <c r="H10" s="7"/>
      <c r="I10" s="7"/>
    </row>
    <row r="11" spans="1:9" s="3" customFormat="1" x14ac:dyDescent="0.3">
      <c r="A11" s="55"/>
      <c r="B11" s="8"/>
      <c r="C11" s="8"/>
      <c r="D11" s="7"/>
      <c r="E11" s="7"/>
      <c r="F11" s="7"/>
      <c r="G11" s="7"/>
      <c r="H11" s="7"/>
      <c r="I11" s="7"/>
    </row>
    <row r="12" spans="1:9" s="3" customFormat="1" x14ac:dyDescent="0.3">
      <c r="A12" s="8"/>
      <c r="B12" s="8"/>
      <c r="C12" s="8"/>
      <c r="D12" s="7"/>
      <c r="E12" s="7"/>
      <c r="F12" s="7"/>
      <c r="G12" s="7"/>
      <c r="H12" s="7"/>
      <c r="I12" s="7"/>
    </row>
    <row r="13" spans="1:9" s="3" customFormat="1" x14ac:dyDescent="0.3">
      <c r="D13" s="392"/>
      <c r="E13" s="392"/>
      <c r="F13" s="392"/>
      <c r="G13" s="392"/>
      <c r="H13" s="392"/>
      <c r="I13" s="392"/>
    </row>
    <row r="21" spans="1:9" s="3" customFormat="1" ht="15" x14ac:dyDescent="0.3">
      <c r="A21" s="18" t="str">
        <f ca="1">MID(CELL("filename",A1),FIND("]",CELL("filename",A1))+1,255)</f>
        <v>T28</v>
      </c>
      <c r="B21"/>
      <c r="D21" s="392"/>
      <c r="E21" s="392"/>
      <c r="F21" s="392"/>
      <c r="G21" s="392"/>
      <c r="H21" s="392"/>
      <c r="I21" s="392"/>
    </row>
  </sheetData>
  <mergeCells count="15">
    <mergeCell ref="F5:F8"/>
    <mergeCell ref="B5:C5"/>
    <mergeCell ref="G5:G8"/>
    <mergeCell ref="H5:H8"/>
    <mergeCell ref="I5:I8"/>
    <mergeCell ref="B6:C6"/>
    <mergeCell ref="B7:C7"/>
    <mergeCell ref="B8:C8"/>
    <mergeCell ref="D5:D8"/>
    <mergeCell ref="E5:E8"/>
    <mergeCell ref="B1:C1"/>
    <mergeCell ref="B2:C2"/>
    <mergeCell ref="B3:C3"/>
    <mergeCell ref="B4:C4"/>
    <mergeCell ref="D1:I1"/>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75" zoomScaleNormal="75" workbookViewId="0">
      <selection activeCell="F24" sqref="F24"/>
    </sheetView>
  </sheetViews>
  <sheetFormatPr defaultRowHeight="14.4" x14ac:dyDescent="0.3"/>
  <cols>
    <col min="1" max="1" width="17.33203125" style="2" customWidth="1"/>
    <col min="2" max="2" width="49.33203125" customWidth="1"/>
    <col min="3" max="3" width="41.88671875" style="3" customWidth="1"/>
    <col min="4" max="7" width="25.88671875" customWidth="1"/>
  </cols>
  <sheetData>
    <row r="1" spans="1:7" ht="15.6" x14ac:dyDescent="0.3">
      <c r="A1" s="19" t="str">
        <f ca="1">MID(CELL("filename",A1),FIND("]",CELL("filename",A1))+1,255)</f>
        <v>T29</v>
      </c>
      <c r="B1" s="400" t="s">
        <v>395</v>
      </c>
      <c r="C1" s="401"/>
      <c r="D1" s="402" t="s">
        <v>396</v>
      </c>
      <c r="E1" s="402"/>
      <c r="F1" s="402"/>
      <c r="G1" s="402"/>
    </row>
    <row r="2" spans="1:7" ht="15.6" x14ac:dyDescent="0.3">
      <c r="A2" s="5" t="s">
        <v>397</v>
      </c>
      <c r="B2" s="403" t="str">
        <f ca="1">VLOOKUP(A1,SystemTestList!$A$1:$G$94,1,0)</f>
        <v>T29</v>
      </c>
      <c r="C2" s="404"/>
      <c r="D2" s="13" t="s">
        <v>398</v>
      </c>
      <c r="E2" s="13" t="s">
        <v>399</v>
      </c>
      <c r="F2" s="13" t="s">
        <v>400</v>
      </c>
      <c r="G2" s="13" t="s">
        <v>401</v>
      </c>
    </row>
    <row r="3" spans="1:7" s="1" customFormat="1" x14ac:dyDescent="0.3">
      <c r="A3" s="5" t="s">
        <v>403</v>
      </c>
      <c r="B3" s="405" t="str">
        <f ca="1">VLOOKUP(A1,SystemTestList!$A$1:$G$94,2,0)</f>
        <v>Quality Monitoring - Staging</v>
      </c>
      <c r="C3" s="406"/>
      <c r="D3" s="160" t="s">
        <v>503</v>
      </c>
      <c r="E3" s="160" t="s">
        <v>1152</v>
      </c>
      <c r="F3" s="160" t="s">
        <v>1233</v>
      </c>
      <c r="G3" s="160" t="s">
        <v>1153</v>
      </c>
    </row>
    <row r="4" spans="1:7" s="1" customFormat="1" x14ac:dyDescent="0.3">
      <c r="A4" s="5" t="s">
        <v>314</v>
      </c>
      <c r="B4" s="405" t="str">
        <f ca="1">VLOOKUP(A1,SystemTestList!$A$1:$G$94,3,0)</f>
        <v>Non Functional</v>
      </c>
      <c r="C4" s="406"/>
      <c r="D4" s="173"/>
      <c r="E4" s="174"/>
      <c r="F4" s="174"/>
      <c r="G4" s="174"/>
    </row>
    <row r="5" spans="1:7" ht="37.950000000000003" customHeight="1" x14ac:dyDescent="0.3">
      <c r="A5" s="5" t="s">
        <v>315</v>
      </c>
      <c r="B5" s="394" t="str">
        <f ca="1">VLOOKUP(A1,SystemTestList!$A$1:$G$94,4,0)</f>
        <v>Quality Alert Report - Staging Raw
Quality Alert Report - Staging Transformed</v>
      </c>
      <c r="C5" s="395"/>
      <c r="D5" s="425"/>
      <c r="E5" s="425"/>
      <c r="F5" s="425"/>
      <c r="G5" s="425"/>
    </row>
    <row r="6" spans="1:7" ht="62.4" customHeight="1" x14ac:dyDescent="0.3">
      <c r="A6" s="5" t="s">
        <v>316</v>
      </c>
      <c r="B6" s="394" t="str">
        <f ca="1">VLOOKUP(A1,SystemTestList!$A$1:$G$94,5,0)</f>
        <v>Validate that the issues reported represent real source data quality issues, by comparing reports with the source metadata.  Validate that source data issues are caught by the quality monitoring report.</v>
      </c>
      <c r="C6" s="395"/>
      <c r="D6" s="426"/>
      <c r="E6" s="426"/>
      <c r="F6" s="426"/>
      <c r="G6" s="426"/>
    </row>
    <row r="7" spans="1:7" ht="17.399999999999999" customHeight="1" x14ac:dyDescent="0.3">
      <c r="A7" s="5" t="s">
        <v>404</v>
      </c>
      <c r="B7" s="396"/>
      <c r="C7" s="397"/>
      <c r="D7" s="426"/>
      <c r="E7" s="426"/>
      <c r="F7" s="426"/>
      <c r="G7" s="426"/>
    </row>
    <row r="8" spans="1:7" ht="40.950000000000003" customHeight="1" x14ac:dyDescent="0.3">
      <c r="A8" s="5" t="s">
        <v>405</v>
      </c>
      <c r="B8" s="466" t="s">
        <v>1234</v>
      </c>
      <c r="C8" s="467"/>
      <c r="D8" s="427"/>
      <c r="E8" s="427"/>
      <c r="F8" s="427"/>
      <c r="G8" s="427"/>
    </row>
    <row r="9" spans="1:7" x14ac:dyDescent="0.3">
      <c r="A9" s="10" t="s">
        <v>212</v>
      </c>
      <c r="B9" s="137" t="s">
        <v>406</v>
      </c>
      <c r="C9" s="4" t="s">
        <v>407</v>
      </c>
      <c r="D9" s="153"/>
      <c r="E9" s="153"/>
      <c r="F9" s="153"/>
      <c r="G9" s="153"/>
    </row>
    <row r="10" spans="1:7" x14ac:dyDescent="0.3">
      <c r="A10" s="11">
        <v>1</v>
      </c>
      <c r="B10" s="7" t="s">
        <v>1235</v>
      </c>
      <c r="C10" s="8"/>
      <c r="D10" s="6"/>
      <c r="E10" s="6"/>
      <c r="F10" s="6"/>
      <c r="G10" s="6"/>
    </row>
    <row r="11" spans="1:7" ht="43.2" x14ac:dyDescent="0.3">
      <c r="A11" s="11">
        <v>2</v>
      </c>
      <c r="B11" s="7" t="s">
        <v>1236</v>
      </c>
      <c r="C11" s="9"/>
      <c r="D11" s="6"/>
      <c r="E11" s="6"/>
      <c r="F11" s="6"/>
      <c r="G11" s="6"/>
    </row>
    <row r="12" spans="1:7" ht="43.2" x14ac:dyDescent="0.3">
      <c r="A12" s="11">
        <v>3</v>
      </c>
      <c r="B12" s="7" t="s">
        <v>1237</v>
      </c>
      <c r="C12" s="9"/>
      <c r="D12" s="6"/>
      <c r="E12" s="6"/>
      <c r="F12" s="6"/>
      <c r="G12" s="6"/>
    </row>
    <row r="13" spans="1:7" ht="45" customHeight="1" x14ac:dyDescent="0.3">
      <c r="A13" s="11">
        <v>4</v>
      </c>
      <c r="B13" s="381" t="s">
        <v>1238</v>
      </c>
      <c r="C13" s="8"/>
      <c r="D13" s="6"/>
      <c r="E13" s="6"/>
      <c r="F13" s="6"/>
      <c r="G13" s="6"/>
    </row>
    <row r="14" spans="1:7" x14ac:dyDescent="0.3">
      <c r="A14" s="3"/>
      <c r="B14" s="3"/>
    </row>
    <row r="15" spans="1:7" s="3" customFormat="1" x14ac:dyDescent="0.3">
      <c r="A15" s="2"/>
      <c r="D15"/>
      <c r="E15"/>
    </row>
    <row r="16" spans="1:7" s="3" customFormat="1" x14ac:dyDescent="0.3">
      <c r="D16"/>
      <c r="E16"/>
    </row>
    <row r="17" spans="1:5" s="3" customFormat="1" x14ac:dyDescent="0.3">
      <c r="D17"/>
      <c r="E17"/>
    </row>
    <row r="25" spans="1:5" s="3" customFormat="1" ht="15" x14ac:dyDescent="0.3">
      <c r="A25" s="18" t="str">
        <f ca="1">MID(CELL("filename",A1),FIND("]",CELL("filename",A1))+1,255)</f>
        <v>T29</v>
      </c>
      <c r="B25"/>
      <c r="D25"/>
      <c r="E25"/>
    </row>
  </sheetData>
  <mergeCells count="13">
    <mergeCell ref="D1:G1"/>
    <mergeCell ref="B1:C1"/>
    <mergeCell ref="B2:C2"/>
    <mergeCell ref="B3:C3"/>
    <mergeCell ref="B4:C4"/>
    <mergeCell ref="D5:D8"/>
    <mergeCell ref="E5:E8"/>
    <mergeCell ref="F5:F8"/>
    <mergeCell ref="G5:G8"/>
    <mergeCell ref="B6:C6"/>
    <mergeCell ref="B7:C7"/>
    <mergeCell ref="B8:C8"/>
    <mergeCell ref="B5:C5"/>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75" zoomScaleNormal="75" workbookViewId="0">
      <selection activeCell="F5" sqref="F5:F8"/>
    </sheetView>
  </sheetViews>
  <sheetFormatPr defaultRowHeight="14.4" x14ac:dyDescent="0.3"/>
  <cols>
    <col min="1" max="1" width="17.6640625" style="2" customWidth="1"/>
    <col min="2" max="2" width="49.33203125" customWidth="1"/>
    <col min="3" max="3" width="41.88671875" style="3" customWidth="1"/>
    <col min="4" max="12" width="15.109375" customWidth="1"/>
  </cols>
  <sheetData>
    <row r="1" spans="1:12" ht="15.6" x14ac:dyDescent="0.3">
      <c r="A1" s="19" t="str">
        <f ca="1">MID(CELL("filename",A1),FIND("]",CELL("filename",A1))+1,255)</f>
        <v>T30</v>
      </c>
      <c r="B1" s="400" t="s">
        <v>395</v>
      </c>
      <c r="C1" s="401"/>
      <c r="D1" s="445" t="s">
        <v>396</v>
      </c>
      <c r="E1" s="446"/>
      <c r="F1" s="446"/>
      <c r="G1" s="446"/>
      <c r="H1" s="446"/>
      <c r="I1" s="446"/>
      <c r="J1" s="446"/>
      <c r="K1" s="446"/>
      <c r="L1" s="446"/>
    </row>
    <row r="2" spans="1:12" ht="15.6" x14ac:dyDescent="0.3">
      <c r="A2" s="5" t="s">
        <v>397</v>
      </c>
      <c r="B2" s="403" t="str">
        <f ca="1">VLOOKUP(A1,SystemTestList!$A$1:$G$94,1,0)</f>
        <v>T30</v>
      </c>
      <c r="C2" s="404"/>
      <c r="D2" s="13" t="s">
        <v>398</v>
      </c>
      <c r="E2" s="13" t="s">
        <v>399</v>
      </c>
      <c r="F2" s="13" t="s">
        <v>400</v>
      </c>
      <c r="G2" s="13" t="s">
        <v>401</v>
      </c>
      <c r="H2" s="13" t="s">
        <v>402</v>
      </c>
      <c r="I2" s="13" t="s">
        <v>408</v>
      </c>
      <c r="J2" s="13" t="s">
        <v>430</v>
      </c>
      <c r="K2" s="13" t="s">
        <v>222</v>
      </c>
      <c r="L2" s="13" t="s">
        <v>431</v>
      </c>
    </row>
    <row r="3" spans="1:12" s="1" customFormat="1" x14ac:dyDescent="0.3">
      <c r="A3" s="5" t="s">
        <v>403</v>
      </c>
      <c r="B3" s="405" t="str">
        <f ca="1">VLOOKUP(A1,SystemTestList!$A$1:$G$94,2,0)</f>
        <v>Quality Monitoring - TQ</v>
      </c>
      <c r="C3" s="406"/>
      <c r="D3" s="160" t="s">
        <v>1239</v>
      </c>
      <c r="E3" s="160" t="s">
        <v>1186</v>
      </c>
      <c r="F3" s="160" t="s">
        <v>614</v>
      </c>
      <c r="G3" s="160" t="s">
        <v>1240</v>
      </c>
      <c r="H3" s="160" t="s">
        <v>1229</v>
      </c>
      <c r="I3" s="160" t="s">
        <v>1189</v>
      </c>
      <c r="J3" s="160" t="s">
        <v>1190</v>
      </c>
      <c r="K3" s="160" t="s">
        <v>1191</v>
      </c>
      <c r="L3" s="160" t="s">
        <v>1192</v>
      </c>
    </row>
    <row r="4" spans="1:12" s="1" customFormat="1" x14ac:dyDescent="0.3">
      <c r="A4" s="5" t="s">
        <v>314</v>
      </c>
      <c r="B4" s="405" t="str">
        <f ca="1">VLOOKUP(A1,SystemTestList!$A$1:$G$94,3,0)</f>
        <v>Non Functional</v>
      </c>
      <c r="C4" s="406"/>
      <c r="D4" s="173"/>
      <c r="E4" s="174"/>
      <c r="F4" s="174"/>
      <c r="G4" s="174"/>
      <c r="H4" s="174"/>
      <c r="I4" s="174"/>
      <c r="J4" s="174"/>
      <c r="K4" s="174"/>
      <c r="L4" s="174"/>
    </row>
    <row r="5" spans="1:12" ht="28.95" customHeight="1" x14ac:dyDescent="0.3">
      <c r="A5" s="5" t="s">
        <v>315</v>
      </c>
      <c r="B5" s="394" t="str">
        <f ca="1">VLOOKUP(A1,SystemTestList!$A$1:$G$94,4,0)</f>
        <v>Quality Alert Report - TB</v>
      </c>
      <c r="C5" s="395"/>
      <c r="D5" s="425"/>
      <c r="E5" s="425"/>
      <c r="F5" s="425"/>
      <c r="G5" s="425"/>
      <c r="H5" s="425"/>
      <c r="I5" s="425"/>
      <c r="J5" s="425"/>
      <c r="K5" s="425"/>
      <c r="L5" s="425"/>
    </row>
    <row r="6" spans="1:12" ht="62.4" customHeight="1" x14ac:dyDescent="0.3">
      <c r="A6" s="5" t="s">
        <v>316</v>
      </c>
      <c r="B6" s="394" t="str">
        <f ca="1">VLOOKUP(A1,SystemTestList!$A$1:$G$94,5,0)</f>
        <v>Validate that the issues reported represent real source data quality issues, by comparing reports with the source metadata.  Validate that source data issues are caught by the quality monitoring report.</v>
      </c>
      <c r="C6" s="395"/>
      <c r="D6" s="426"/>
      <c r="E6" s="426"/>
      <c r="F6" s="426"/>
      <c r="G6" s="426"/>
      <c r="H6" s="426"/>
      <c r="I6" s="426"/>
      <c r="J6" s="426"/>
      <c r="K6" s="426"/>
      <c r="L6" s="426"/>
    </row>
    <row r="7" spans="1:12" ht="17.399999999999999" customHeight="1" x14ac:dyDescent="0.3">
      <c r="A7" s="5" t="s">
        <v>404</v>
      </c>
      <c r="B7" s="396"/>
      <c r="C7" s="397"/>
      <c r="D7" s="426"/>
      <c r="E7" s="426"/>
      <c r="F7" s="426"/>
      <c r="G7" s="426"/>
      <c r="H7" s="426"/>
      <c r="I7" s="426"/>
      <c r="J7" s="426"/>
      <c r="K7" s="426"/>
      <c r="L7" s="426"/>
    </row>
    <row r="8" spans="1:12" ht="40.950000000000003" customHeight="1" x14ac:dyDescent="0.3">
      <c r="A8" s="5" t="s">
        <v>405</v>
      </c>
      <c r="B8" s="466" t="s">
        <v>1234</v>
      </c>
      <c r="C8" s="467"/>
      <c r="D8" s="427"/>
      <c r="E8" s="427"/>
      <c r="F8" s="427"/>
      <c r="G8" s="427"/>
      <c r="H8" s="427"/>
      <c r="I8" s="427"/>
      <c r="J8" s="427"/>
      <c r="K8" s="427"/>
      <c r="L8" s="427"/>
    </row>
    <row r="9" spans="1:12" x14ac:dyDescent="0.3">
      <c r="A9" s="10" t="s">
        <v>212</v>
      </c>
      <c r="B9" s="4" t="s">
        <v>406</v>
      </c>
      <c r="C9" s="4" t="s">
        <v>407</v>
      </c>
      <c r="D9" s="153"/>
      <c r="E9" s="153"/>
      <c r="F9" s="153"/>
      <c r="G9" s="153"/>
      <c r="H9" s="153"/>
      <c r="I9" s="153"/>
      <c r="J9" s="153"/>
      <c r="K9" s="153"/>
      <c r="L9" s="153"/>
    </row>
    <row r="10" spans="1:12" x14ac:dyDescent="0.3">
      <c r="A10" s="11">
        <v>1</v>
      </c>
      <c r="B10" s="7" t="s">
        <v>1235</v>
      </c>
      <c r="C10" s="8"/>
      <c r="D10" s="6"/>
      <c r="E10" s="6"/>
      <c r="F10" s="6"/>
      <c r="G10" s="6"/>
      <c r="H10" s="6"/>
      <c r="I10" s="6"/>
      <c r="J10" s="6"/>
      <c r="K10" s="6"/>
      <c r="L10" s="6"/>
    </row>
    <row r="11" spans="1:12" ht="43.2" x14ac:dyDescent="0.3">
      <c r="A11" s="11">
        <v>2</v>
      </c>
      <c r="B11" s="7" t="s">
        <v>1236</v>
      </c>
      <c r="C11" s="9"/>
      <c r="D11" s="6"/>
      <c r="E11" s="6"/>
      <c r="F11" s="6"/>
      <c r="G11" s="6"/>
      <c r="H11" s="6"/>
      <c r="I11" s="6"/>
      <c r="J11" s="6"/>
      <c r="K11" s="6"/>
      <c r="L11" s="6"/>
    </row>
    <row r="12" spans="1:12" ht="43.2" x14ac:dyDescent="0.3">
      <c r="A12" s="11">
        <v>3</v>
      </c>
      <c r="B12" s="7" t="s">
        <v>1237</v>
      </c>
      <c r="C12" s="8"/>
      <c r="D12" s="6"/>
      <c r="E12" s="6"/>
      <c r="F12" s="6"/>
      <c r="G12" s="6"/>
      <c r="H12" s="6"/>
      <c r="I12" s="6"/>
      <c r="J12" s="6"/>
      <c r="K12" s="6"/>
      <c r="L12" s="6"/>
    </row>
    <row r="13" spans="1:12" ht="28.8" x14ac:dyDescent="0.3">
      <c r="A13" s="11">
        <v>4</v>
      </c>
      <c r="B13" s="381" t="s">
        <v>1238</v>
      </c>
      <c r="C13" s="8"/>
      <c r="D13" s="6"/>
      <c r="E13" s="6"/>
      <c r="F13" s="6"/>
      <c r="G13" s="6"/>
      <c r="H13" s="6"/>
      <c r="I13" s="6"/>
      <c r="J13" s="6"/>
      <c r="K13" s="6"/>
      <c r="L13" s="6"/>
    </row>
    <row r="14" spans="1:12" s="3" customFormat="1" x14ac:dyDescent="0.3">
      <c r="D14"/>
      <c r="E14"/>
      <c r="F14"/>
      <c r="G14"/>
      <c r="H14"/>
    </row>
    <row r="15" spans="1:12" s="3" customFormat="1" x14ac:dyDescent="0.3">
      <c r="D15"/>
      <c r="E15"/>
      <c r="F15"/>
      <c r="G15"/>
      <c r="H15"/>
    </row>
    <row r="23" spans="1:8" s="3" customFormat="1" ht="15" x14ac:dyDescent="0.3">
      <c r="A23" s="18" t="str">
        <f ca="1">MID(CELL("filename",A1),FIND("]",CELL("filename",A1))+1,255)</f>
        <v>T30</v>
      </c>
      <c r="B23"/>
      <c r="D23"/>
      <c r="E23"/>
      <c r="F23"/>
      <c r="G23"/>
      <c r="H23"/>
    </row>
  </sheetData>
  <mergeCells count="18">
    <mergeCell ref="D5:D8"/>
    <mergeCell ref="E5:E8"/>
    <mergeCell ref="F5:F8"/>
    <mergeCell ref="G5:G8"/>
    <mergeCell ref="D1:L1"/>
    <mergeCell ref="H5:H8"/>
    <mergeCell ref="I5:I8"/>
    <mergeCell ref="J5:J8"/>
    <mergeCell ref="K5:K8"/>
    <mergeCell ref="L5:L8"/>
    <mergeCell ref="B6:C6"/>
    <mergeCell ref="B7:C7"/>
    <mergeCell ref="B8:C8"/>
    <mergeCell ref="B1:C1"/>
    <mergeCell ref="B2:C2"/>
    <mergeCell ref="B3:C3"/>
    <mergeCell ref="B4:C4"/>
    <mergeCell ref="B5:C5"/>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zoomScale="75" zoomScaleNormal="75" workbookViewId="0">
      <selection activeCell="E5" sqref="E5:E8"/>
    </sheetView>
  </sheetViews>
  <sheetFormatPr defaultRowHeight="14.4" x14ac:dyDescent="0.3"/>
  <cols>
    <col min="1" max="1" width="13.33203125" style="2" customWidth="1"/>
    <col min="2" max="2" width="49.33203125" customWidth="1"/>
    <col min="3" max="3" width="41.88671875" style="3" customWidth="1"/>
    <col min="4" max="9" width="21.33203125" customWidth="1"/>
    <col min="10" max="11" width="8.88671875" style="167"/>
    <col min="12" max="12" width="8.88671875" style="167" customWidth="1"/>
  </cols>
  <sheetData>
    <row r="1" spans="1:21" ht="15.6" x14ac:dyDescent="0.3">
      <c r="A1" s="19" t="str">
        <f ca="1">MID(CELL("filename",A1),FIND("]",CELL("filename",A1))+1,255)</f>
        <v>T31</v>
      </c>
      <c r="B1" s="400" t="s">
        <v>395</v>
      </c>
      <c r="C1" s="401"/>
      <c r="D1" s="402" t="s">
        <v>396</v>
      </c>
      <c r="E1" s="402"/>
      <c r="F1" s="402"/>
      <c r="G1" s="402"/>
      <c r="H1" s="402"/>
      <c r="I1" s="402"/>
    </row>
    <row r="2" spans="1:21" ht="15.6" x14ac:dyDescent="0.3">
      <c r="A2" s="5" t="s">
        <v>397</v>
      </c>
      <c r="B2" s="403" t="str">
        <f ca="1">VLOOKUP(A1,SystemTestList!$A$1:$G$94,1,0)</f>
        <v>T31</v>
      </c>
      <c r="C2" s="404"/>
      <c r="D2" s="13" t="s">
        <v>398</v>
      </c>
      <c r="E2" s="13" t="s">
        <v>399</v>
      </c>
      <c r="F2" s="13" t="s">
        <v>400</v>
      </c>
      <c r="G2" s="13" t="s">
        <v>401</v>
      </c>
      <c r="H2" s="13" t="s">
        <v>402</v>
      </c>
      <c r="I2" s="82" t="s">
        <v>408</v>
      </c>
    </row>
    <row r="3" spans="1:21" s="1" customFormat="1" ht="28.8" x14ac:dyDescent="0.3">
      <c r="A3" s="5" t="s">
        <v>403</v>
      </c>
      <c r="B3" s="405" t="str">
        <f ca="1">VLOOKUP(A1,SystemTestList!$A$1:$G$94,2,0)</f>
        <v>Performance</v>
      </c>
      <c r="C3" s="406"/>
      <c r="D3" s="160" t="s">
        <v>9</v>
      </c>
      <c r="E3" s="160" t="s">
        <v>1241</v>
      </c>
      <c r="F3" s="152" t="s">
        <v>1242</v>
      </c>
      <c r="G3" s="160" t="s">
        <v>1243</v>
      </c>
      <c r="H3" s="160" t="s">
        <v>1244</v>
      </c>
      <c r="I3" s="34" t="s">
        <v>1245</v>
      </c>
      <c r="J3" s="168"/>
      <c r="K3" s="168"/>
      <c r="L3" s="168"/>
      <c r="M3" s="162"/>
      <c r="N3" s="162"/>
      <c r="O3" s="162"/>
      <c r="P3" s="162"/>
      <c r="Q3" s="162"/>
      <c r="R3" s="162"/>
      <c r="S3" s="162"/>
      <c r="T3" s="162"/>
      <c r="U3" s="162"/>
    </row>
    <row r="4" spans="1:21" s="1" customFormat="1" x14ac:dyDescent="0.3">
      <c r="A4" s="5" t="s">
        <v>314</v>
      </c>
      <c r="B4" s="405" t="str">
        <f ca="1">VLOOKUP(A1,SystemTestList!$A$1:$G$94,3,0)</f>
        <v>Non Functional</v>
      </c>
      <c r="C4" s="406"/>
      <c r="D4" s="336" t="s">
        <v>585</v>
      </c>
      <c r="E4" s="336" t="s">
        <v>585</v>
      </c>
      <c r="F4" s="336" t="s">
        <v>585</v>
      </c>
      <c r="G4" s="336" t="s">
        <v>585</v>
      </c>
      <c r="H4" s="336" t="s">
        <v>585</v>
      </c>
      <c r="I4" s="336" t="s">
        <v>585</v>
      </c>
      <c r="J4" s="169"/>
      <c r="K4" s="169"/>
      <c r="L4" s="170"/>
    </row>
    <row r="5" spans="1:21" ht="78.599999999999994" customHeight="1" x14ac:dyDescent="0.3">
      <c r="A5" s="5" t="s">
        <v>315</v>
      </c>
      <c r="B5" s="394" t="str">
        <f ca="1">VLOOKUP(A1,SystemTestList!$A$1:$G$94,4,0)</f>
        <v>Performance  - Landing Page
Performance - Search Results
Performance - Filter Refresh
Performance - Details Page Navigation
Performance  - Return to Search Results</v>
      </c>
      <c r="C5" s="395"/>
      <c r="D5" s="429" t="s">
        <v>720</v>
      </c>
      <c r="E5" s="429" t="s">
        <v>720</v>
      </c>
      <c r="F5" s="429" t="s">
        <v>720</v>
      </c>
      <c r="G5" s="429" t="s">
        <v>720</v>
      </c>
      <c r="H5" s="429" t="s">
        <v>720</v>
      </c>
      <c r="I5" s="429" t="s">
        <v>720</v>
      </c>
      <c r="J5" s="169"/>
      <c r="K5" s="169"/>
      <c r="L5" s="170"/>
    </row>
    <row r="6" spans="1:21" ht="62.4" customHeight="1" x14ac:dyDescent="0.3">
      <c r="A6" s="5" t="s">
        <v>316</v>
      </c>
      <c r="B6" s="394" t="str">
        <f ca="1">VLOOKUP(A1,SystemTestList!$A$1:$G$94,5,0)</f>
        <v>Execute key functions in the application using a set of search terms, and measuring the time taken for the functions to be performed.</v>
      </c>
      <c r="C6" s="395"/>
      <c r="D6" s="430"/>
      <c r="E6" s="430"/>
      <c r="F6" s="430"/>
      <c r="G6" s="430"/>
      <c r="H6" s="430"/>
      <c r="I6" s="430"/>
      <c r="J6" s="169"/>
      <c r="K6" s="169"/>
    </row>
    <row r="7" spans="1:21" ht="17.399999999999999" customHeight="1" x14ac:dyDescent="0.3">
      <c r="A7" s="5" t="s">
        <v>404</v>
      </c>
      <c r="B7" s="396"/>
      <c r="C7" s="397"/>
      <c r="D7" s="430"/>
      <c r="E7" s="430"/>
      <c r="F7" s="430"/>
      <c r="G7" s="430"/>
      <c r="H7" s="430"/>
      <c r="I7" s="430"/>
      <c r="J7" s="169"/>
      <c r="K7" s="169"/>
    </row>
    <row r="8" spans="1:21" ht="40.950000000000003" customHeight="1" x14ac:dyDescent="0.3">
      <c r="A8" s="5" t="s">
        <v>405</v>
      </c>
      <c r="B8" s="484" t="s">
        <v>1246</v>
      </c>
      <c r="C8" s="485"/>
      <c r="D8" s="431"/>
      <c r="E8" s="431"/>
      <c r="F8" s="431"/>
      <c r="G8" s="431"/>
      <c r="H8" s="431"/>
      <c r="I8" s="431"/>
      <c r="J8" s="169"/>
      <c r="K8" s="169"/>
    </row>
    <row r="9" spans="1:21" x14ac:dyDescent="0.3">
      <c r="A9" s="10" t="s">
        <v>212</v>
      </c>
      <c r="B9" s="137" t="s">
        <v>406</v>
      </c>
      <c r="C9" s="137" t="s">
        <v>407</v>
      </c>
      <c r="D9" s="153"/>
      <c r="E9" s="153"/>
      <c r="F9" s="153"/>
      <c r="G9" s="153"/>
      <c r="H9" s="153"/>
      <c r="I9" s="6"/>
    </row>
    <row r="10" spans="1:21" ht="28.8" x14ac:dyDescent="0.3">
      <c r="A10" s="11">
        <v>1</v>
      </c>
      <c r="B10" s="7" t="s">
        <v>1247</v>
      </c>
      <c r="C10" s="9"/>
      <c r="D10" s="7" t="s">
        <v>1248</v>
      </c>
      <c r="E10" s="180"/>
      <c r="F10" s="180"/>
      <c r="G10" s="180"/>
      <c r="H10" s="180"/>
      <c r="I10" s="180"/>
    </row>
    <row r="11" spans="1:21" ht="43.2" x14ac:dyDescent="0.3">
      <c r="A11" s="11">
        <v>2</v>
      </c>
      <c r="B11" s="7" t="s">
        <v>1249</v>
      </c>
      <c r="C11" s="9"/>
      <c r="D11" s="180"/>
      <c r="E11" s="7" t="s">
        <v>428</v>
      </c>
      <c r="F11" s="181"/>
      <c r="G11" s="180"/>
      <c r="H11" s="180"/>
      <c r="I11" s="180"/>
    </row>
    <row r="12" spans="1:21" ht="43.2" x14ac:dyDescent="0.3">
      <c r="A12" s="11">
        <v>3</v>
      </c>
      <c r="B12" s="7"/>
      <c r="C12" s="9"/>
      <c r="D12" s="180"/>
      <c r="E12" s="7" t="s">
        <v>1250</v>
      </c>
      <c r="F12" s="181"/>
      <c r="G12" s="180"/>
      <c r="H12" s="180"/>
      <c r="I12" s="180"/>
    </row>
    <row r="13" spans="1:21" ht="56.4" customHeight="1" x14ac:dyDescent="0.3">
      <c r="A13" s="11">
        <v>4</v>
      </c>
      <c r="B13" s="7" t="s">
        <v>1251</v>
      </c>
      <c r="C13" s="9"/>
      <c r="D13" s="180"/>
      <c r="E13" s="180"/>
      <c r="F13" s="75" t="s">
        <v>1252</v>
      </c>
      <c r="G13" s="180"/>
      <c r="H13" s="180"/>
      <c r="I13" s="180"/>
    </row>
    <row r="14" spans="1:21" ht="47.4" customHeight="1" x14ac:dyDescent="0.3">
      <c r="A14" s="11">
        <v>5</v>
      </c>
      <c r="B14" s="381" t="s">
        <v>1253</v>
      </c>
      <c r="C14" s="9"/>
      <c r="D14" s="180"/>
      <c r="E14" s="180"/>
      <c r="F14" s="180"/>
      <c r="G14" s="7" t="s">
        <v>1254</v>
      </c>
      <c r="H14" s="180"/>
      <c r="I14" s="180"/>
    </row>
    <row r="15" spans="1:21" ht="47.4" customHeight="1" x14ac:dyDescent="0.3">
      <c r="A15" s="11">
        <v>6</v>
      </c>
      <c r="B15" s="381" t="s">
        <v>1255</v>
      </c>
      <c r="C15" s="9"/>
      <c r="D15" s="180"/>
      <c r="E15" s="180"/>
      <c r="F15" s="180"/>
      <c r="G15" s="7" t="s">
        <v>1254</v>
      </c>
      <c r="H15" s="180"/>
      <c r="I15" s="180"/>
    </row>
    <row r="16" spans="1:21" ht="47.4" customHeight="1" x14ac:dyDescent="0.3">
      <c r="A16" s="11">
        <v>7</v>
      </c>
      <c r="B16" s="381" t="s">
        <v>1256</v>
      </c>
      <c r="C16" s="9"/>
      <c r="D16" s="180"/>
      <c r="E16" s="180"/>
      <c r="F16" s="180"/>
      <c r="G16" s="7" t="s">
        <v>1254</v>
      </c>
      <c r="H16" s="180"/>
      <c r="I16" s="180"/>
    </row>
    <row r="17" spans="1:12" ht="47.4" customHeight="1" x14ac:dyDescent="0.3">
      <c r="A17" s="11">
        <v>8</v>
      </c>
      <c r="B17" s="381" t="s">
        <v>1257</v>
      </c>
      <c r="C17" s="8"/>
      <c r="D17" s="180"/>
      <c r="E17" s="180"/>
      <c r="F17" s="180"/>
      <c r="G17" s="180"/>
      <c r="H17" s="7" t="s">
        <v>1258</v>
      </c>
      <c r="I17" s="180"/>
    </row>
    <row r="18" spans="1:12" s="3" customFormat="1" ht="47.4" customHeight="1" x14ac:dyDescent="0.3">
      <c r="A18" s="11">
        <v>9</v>
      </c>
      <c r="B18" s="381" t="s">
        <v>1259</v>
      </c>
      <c r="C18" s="8"/>
      <c r="D18" s="180"/>
      <c r="E18" s="180"/>
      <c r="F18" s="180"/>
      <c r="G18" s="180"/>
      <c r="H18" s="7" t="s">
        <v>1260</v>
      </c>
      <c r="I18" s="180"/>
      <c r="J18" s="171"/>
      <c r="K18" s="171"/>
      <c r="L18" s="171"/>
    </row>
    <row r="19" spans="1:12" s="3" customFormat="1" ht="47.4" customHeight="1" x14ac:dyDescent="0.3">
      <c r="A19" s="11">
        <v>10</v>
      </c>
      <c r="B19" s="381" t="s">
        <v>1261</v>
      </c>
      <c r="C19" s="8"/>
      <c r="D19" s="180"/>
      <c r="E19" s="180"/>
      <c r="F19" s="180"/>
      <c r="G19" s="180"/>
      <c r="H19" s="180"/>
      <c r="I19" s="7" t="s">
        <v>1262</v>
      </c>
      <c r="J19" s="171"/>
      <c r="K19" s="171"/>
      <c r="L19" s="171"/>
    </row>
    <row r="26" spans="1:12" s="3" customFormat="1" ht="15" x14ac:dyDescent="0.3">
      <c r="A26" s="18" t="str">
        <f ca="1">MID(CELL("filename",A1),FIND("]",CELL("filename",A1))+1,255)</f>
        <v>T31</v>
      </c>
      <c r="B26"/>
      <c r="D26"/>
      <c r="E26"/>
      <c r="F26"/>
      <c r="G26"/>
      <c r="H26"/>
      <c r="I26"/>
      <c r="J26" s="171"/>
      <c r="K26" s="171"/>
      <c r="L26" s="171"/>
    </row>
  </sheetData>
  <mergeCells count="15">
    <mergeCell ref="I5:I8"/>
    <mergeCell ref="B6:C6"/>
    <mergeCell ref="B7:C7"/>
    <mergeCell ref="B8:C8"/>
    <mergeCell ref="B1:C1"/>
    <mergeCell ref="D1:I1"/>
    <mergeCell ref="B2:C2"/>
    <mergeCell ref="B3:C3"/>
    <mergeCell ref="B4:C4"/>
    <mergeCell ref="B5:C5"/>
    <mergeCell ref="D5:D8"/>
    <mergeCell ref="E5:E8"/>
    <mergeCell ref="F5:F8"/>
    <mergeCell ref="G5:G8"/>
    <mergeCell ref="H5:H8"/>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75" zoomScaleNormal="75" workbookViewId="0">
      <selection activeCell="B29" sqref="B29"/>
    </sheetView>
  </sheetViews>
  <sheetFormatPr defaultRowHeight="14.4" x14ac:dyDescent="0.3"/>
  <cols>
    <col min="1" max="1" width="13.33203125" style="2" customWidth="1"/>
    <col min="2" max="2" width="49.33203125" customWidth="1"/>
    <col min="3" max="3" width="41.88671875" style="3" customWidth="1"/>
    <col min="4" max="9" width="23.109375" customWidth="1"/>
  </cols>
  <sheetData>
    <row r="1" spans="1:14" ht="15.6" x14ac:dyDescent="0.3">
      <c r="A1" s="19" t="str">
        <f ca="1">MID(CELL("filename",A1),FIND("]",CELL("filename",A1))+1,255)</f>
        <v>T32</v>
      </c>
      <c r="B1" s="400" t="s">
        <v>395</v>
      </c>
      <c r="C1" s="401"/>
      <c r="D1" s="402" t="s">
        <v>396</v>
      </c>
      <c r="E1" s="402"/>
      <c r="F1" s="402"/>
      <c r="G1" s="402"/>
      <c r="H1" s="402"/>
      <c r="I1" s="402"/>
    </row>
    <row r="2" spans="1:14" ht="15.6" x14ac:dyDescent="0.3">
      <c r="A2" s="5" t="s">
        <v>397</v>
      </c>
      <c r="B2" s="403" t="str">
        <f ca="1">VLOOKUP(A1,SystemTestList!$A$1:$G$94,1,0)</f>
        <v>T32</v>
      </c>
      <c r="C2" s="404"/>
      <c r="D2" s="13" t="s">
        <v>398</v>
      </c>
      <c r="E2" s="13" t="s">
        <v>399</v>
      </c>
      <c r="F2" s="13" t="s">
        <v>400</v>
      </c>
      <c r="G2" s="13" t="s">
        <v>401</v>
      </c>
      <c r="H2" s="13" t="s">
        <v>402</v>
      </c>
      <c r="I2" s="13" t="s">
        <v>408</v>
      </c>
    </row>
    <row r="3" spans="1:14" s="1" customFormat="1" x14ac:dyDescent="0.3">
      <c r="A3" s="5" t="s">
        <v>403</v>
      </c>
      <c r="B3" s="405" t="str">
        <f ca="1">VLOOKUP(A1,SystemTestList!$A$1:$G$94,2,0)</f>
        <v>User Analytics</v>
      </c>
      <c r="C3" s="406"/>
      <c r="D3" s="160" t="s">
        <v>1263</v>
      </c>
      <c r="E3" s="160" t="s">
        <v>1264</v>
      </c>
      <c r="F3" s="160" t="s">
        <v>1265</v>
      </c>
      <c r="G3" s="160" t="s">
        <v>1245</v>
      </c>
      <c r="H3" s="160" t="s">
        <v>1266</v>
      </c>
      <c r="I3" s="160" t="s">
        <v>1267</v>
      </c>
      <c r="J3" s="162"/>
      <c r="K3" s="162"/>
      <c r="L3" s="162"/>
      <c r="M3" s="162"/>
      <c r="N3" s="162"/>
    </row>
    <row r="4" spans="1:14" s="1" customFormat="1" x14ac:dyDescent="0.3">
      <c r="A4" s="5" t="s">
        <v>314</v>
      </c>
      <c r="B4" s="405" t="str">
        <f ca="1">VLOOKUP(A1,SystemTestList!$A$1:$G$94,3,0)</f>
        <v>Non Functional</v>
      </c>
      <c r="C4" s="406"/>
      <c r="D4" s="327" t="s">
        <v>585</v>
      </c>
      <c r="E4" s="327" t="s">
        <v>585</v>
      </c>
      <c r="F4" s="327" t="s">
        <v>585</v>
      </c>
      <c r="G4" s="327" t="s">
        <v>585</v>
      </c>
      <c r="H4" s="327" t="s">
        <v>585</v>
      </c>
      <c r="I4" s="327" t="s">
        <v>585</v>
      </c>
    </row>
    <row r="5" spans="1:14" ht="28.95" customHeight="1" x14ac:dyDescent="0.3">
      <c r="A5" s="5" t="s">
        <v>315</v>
      </c>
      <c r="B5" s="394" t="str">
        <f ca="1">VLOOKUP(A1,SystemTestList!$A$1:$G$94,4,0)</f>
        <v>User Analytics</v>
      </c>
      <c r="C5" s="395"/>
      <c r="D5" s="429" t="s">
        <v>720</v>
      </c>
      <c r="E5" s="429" t="s">
        <v>720</v>
      </c>
      <c r="F5" s="429" t="s">
        <v>720</v>
      </c>
      <c r="G5" s="487" t="s">
        <v>1268</v>
      </c>
      <c r="H5" s="429" t="s">
        <v>720</v>
      </c>
      <c r="I5" s="429" t="s">
        <v>720</v>
      </c>
    </row>
    <row r="6" spans="1:14" ht="62.4" customHeight="1" x14ac:dyDescent="0.3">
      <c r="A6" s="5" t="s">
        <v>316</v>
      </c>
      <c r="B6" s="394" t="str">
        <f ca="1">VLOOKUP(A1,SystemTestList!$A$1:$G$94,5,0)</f>
        <v>Perform activities in the application that generate events for user analytics.  Access the display of the User Analytics information to verify that activities have been logged accurately.</v>
      </c>
      <c r="C6" s="395"/>
      <c r="D6" s="430"/>
      <c r="E6" s="430"/>
      <c r="F6" s="430"/>
      <c r="G6" s="488"/>
      <c r="H6" s="430"/>
      <c r="I6" s="430"/>
    </row>
    <row r="7" spans="1:14" ht="17.399999999999999" customHeight="1" x14ac:dyDescent="0.3">
      <c r="A7" s="5" t="s">
        <v>404</v>
      </c>
      <c r="B7" s="396"/>
      <c r="C7" s="397"/>
      <c r="D7" s="430"/>
      <c r="E7" s="430"/>
      <c r="F7" s="430"/>
      <c r="G7" s="488"/>
      <c r="H7" s="430"/>
      <c r="I7" s="430"/>
    </row>
    <row r="8" spans="1:14" ht="40.950000000000003" customHeight="1" x14ac:dyDescent="0.3">
      <c r="A8" s="5" t="s">
        <v>405</v>
      </c>
      <c r="B8" s="486" t="s">
        <v>1269</v>
      </c>
      <c r="C8" s="486"/>
      <c r="D8" s="431"/>
      <c r="E8" s="431"/>
      <c r="F8" s="431"/>
      <c r="G8" s="489"/>
      <c r="H8" s="431"/>
      <c r="I8" s="431"/>
    </row>
    <row r="9" spans="1:14" x14ac:dyDescent="0.3">
      <c r="A9" s="10" t="s">
        <v>212</v>
      </c>
      <c r="B9" s="4" t="s">
        <v>406</v>
      </c>
      <c r="C9" s="4" t="s">
        <v>407</v>
      </c>
      <c r="D9" s="153"/>
      <c r="E9" s="153"/>
      <c r="F9" s="153"/>
      <c r="G9" s="153"/>
      <c r="H9" s="153"/>
      <c r="I9" s="153"/>
    </row>
    <row r="10" spans="1:14" x14ac:dyDescent="0.3">
      <c r="A10" s="11">
        <v>1</v>
      </c>
      <c r="B10" s="381" t="s">
        <v>1270</v>
      </c>
      <c r="C10" s="381"/>
      <c r="D10" s="381"/>
      <c r="E10" s="6"/>
      <c r="F10" s="6"/>
      <c r="G10" s="6"/>
      <c r="H10" s="6"/>
      <c r="I10" s="6"/>
    </row>
    <row r="11" spans="1:14" ht="28.8" x14ac:dyDescent="0.3">
      <c r="A11" s="11">
        <v>2</v>
      </c>
      <c r="B11" s="381" t="s">
        <v>1271</v>
      </c>
      <c r="C11" s="381" t="s">
        <v>1272</v>
      </c>
      <c r="D11" s="133" t="s">
        <v>428</v>
      </c>
      <c r="E11" s="133" t="s">
        <v>428</v>
      </c>
      <c r="F11" s="133" t="s">
        <v>428</v>
      </c>
      <c r="G11" s="133"/>
      <c r="H11" s="284" t="s">
        <v>1273</v>
      </c>
      <c r="I11" s="86"/>
    </row>
    <row r="12" spans="1:14" ht="28.8" x14ac:dyDescent="0.3">
      <c r="A12" s="11">
        <v>3</v>
      </c>
      <c r="B12" s="381" t="s">
        <v>1274</v>
      </c>
      <c r="C12" s="303"/>
      <c r="D12" s="381"/>
      <c r="E12" s="17"/>
      <c r="F12" s="17"/>
      <c r="G12" s="17"/>
      <c r="H12" s="17"/>
      <c r="I12" s="86"/>
    </row>
    <row r="13" spans="1:14" ht="72" x14ac:dyDescent="0.3">
      <c r="A13" s="138">
        <v>4</v>
      </c>
      <c r="B13" s="381" t="s">
        <v>1275</v>
      </c>
      <c r="C13" s="381" t="s">
        <v>1276</v>
      </c>
      <c r="D13" s="138" t="s">
        <v>1263</v>
      </c>
      <c r="E13" s="72"/>
      <c r="F13" s="72"/>
      <c r="G13" s="72"/>
      <c r="H13" s="381" t="s">
        <v>1277</v>
      </c>
      <c r="I13" s="130"/>
    </row>
    <row r="14" spans="1:14" ht="28.8" x14ac:dyDescent="0.3">
      <c r="A14" s="138">
        <v>5</v>
      </c>
      <c r="B14" s="381"/>
      <c r="C14" s="138" t="s">
        <v>1278</v>
      </c>
      <c r="D14" s="138" t="s">
        <v>428</v>
      </c>
      <c r="E14" s="72"/>
      <c r="F14" s="72"/>
      <c r="G14" s="72"/>
      <c r="H14" s="381" t="s">
        <v>1273</v>
      </c>
      <c r="I14" s="130"/>
    </row>
    <row r="15" spans="1:14" x14ac:dyDescent="0.3">
      <c r="A15" s="138">
        <v>6</v>
      </c>
      <c r="B15" s="381" t="s">
        <v>1279</v>
      </c>
      <c r="C15" s="381" t="s">
        <v>916</v>
      </c>
      <c r="D15" s="131"/>
      <c r="E15" s="72" t="s">
        <v>860</v>
      </c>
      <c r="F15" s="72"/>
      <c r="G15" s="72"/>
      <c r="H15" s="130"/>
      <c r="I15" s="130"/>
    </row>
    <row r="16" spans="1:14" ht="43.2" x14ac:dyDescent="0.3">
      <c r="A16" s="138">
        <v>7</v>
      </c>
      <c r="B16" s="381" t="s">
        <v>1280</v>
      </c>
      <c r="C16" s="381" t="s">
        <v>1281</v>
      </c>
      <c r="D16" s="131"/>
      <c r="E16" s="138" t="s">
        <v>1282</v>
      </c>
      <c r="F16" s="72"/>
      <c r="G16" s="72"/>
      <c r="H16" s="130"/>
      <c r="I16" s="130"/>
    </row>
    <row r="17" spans="1:9" ht="43.2" x14ac:dyDescent="0.3">
      <c r="A17" s="138">
        <v>8</v>
      </c>
      <c r="B17" s="381" t="s">
        <v>1283</v>
      </c>
      <c r="C17" s="381" t="s">
        <v>1276</v>
      </c>
      <c r="D17" s="131"/>
      <c r="E17" s="138" t="s">
        <v>1264</v>
      </c>
      <c r="F17" s="72"/>
      <c r="G17" s="72"/>
      <c r="H17" s="130"/>
      <c r="I17" s="130"/>
    </row>
    <row r="18" spans="1:9" ht="28.8" x14ac:dyDescent="0.3">
      <c r="A18" s="138">
        <v>9</v>
      </c>
      <c r="B18" s="381"/>
      <c r="C18" s="3" t="s">
        <v>1284</v>
      </c>
      <c r="D18" s="131"/>
      <c r="E18" s="138" t="s">
        <v>1285</v>
      </c>
      <c r="F18" s="72"/>
      <c r="G18" s="72"/>
      <c r="H18" s="130"/>
      <c r="I18" s="130"/>
    </row>
    <row r="19" spans="1:9" s="3" customFormat="1" ht="28.8" x14ac:dyDescent="0.3">
      <c r="A19" s="138">
        <v>10</v>
      </c>
      <c r="B19" s="381" t="s">
        <v>1286</v>
      </c>
      <c r="C19" s="381" t="s">
        <v>1287</v>
      </c>
      <c r="D19" s="131"/>
      <c r="E19" s="131"/>
      <c r="F19" s="138" t="s">
        <v>1288</v>
      </c>
      <c r="G19" s="138"/>
      <c r="H19" s="130"/>
      <c r="I19" s="130"/>
    </row>
    <row r="20" spans="1:9" s="3" customFormat="1" ht="43.2" x14ac:dyDescent="0.3">
      <c r="A20" s="138">
        <v>11</v>
      </c>
      <c r="B20" s="381" t="s">
        <v>1283</v>
      </c>
      <c r="C20" s="381" t="s">
        <v>1276</v>
      </c>
      <c r="D20" s="131"/>
      <c r="E20" s="131"/>
      <c r="F20" s="11" t="s">
        <v>1265</v>
      </c>
      <c r="G20" s="11"/>
      <c r="H20" s="130"/>
      <c r="I20" s="130"/>
    </row>
    <row r="21" spans="1:9" s="3" customFormat="1" ht="28.8" x14ac:dyDescent="0.3">
      <c r="A21" s="138">
        <v>12</v>
      </c>
      <c r="B21" s="381"/>
      <c r="C21" s="8" t="s">
        <v>1289</v>
      </c>
      <c r="D21" s="131"/>
      <c r="E21" s="131"/>
      <c r="F21" s="138" t="s">
        <v>1288</v>
      </c>
      <c r="G21" s="138"/>
      <c r="H21" s="130"/>
      <c r="I21" s="130"/>
    </row>
    <row r="22" spans="1:9" s="3" customFormat="1" x14ac:dyDescent="0.3">
      <c r="A22" s="138">
        <v>13</v>
      </c>
      <c r="B22" s="381" t="s">
        <v>1290</v>
      </c>
      <c r="C22" s="8"/>
      <c r="D22" s="131"/>
      <c r="E22" s="131"/>
      <c r="F22" s="130"/>
      <c r="G22" s="138"/>
      <c r="H22" s="130"/>
      <c r="I22" s="130"/>
    </row>
    <row r="23" spans="1:9" s="3" customFormat="1" ht="43.2" x14ac:dyDescent="0.3">
      <c r="A23" s="138">
        <v>14</v>
      </c>
      <c r="B23" s="381" t="s">
        <v>1283</v>
      </c>
      <c r="C23" s="381" t="s">
        <v>1276</v>
      </c>
      <c r="D23" s="131"/>
      <c r="E23" s="131"/>
      <c r="F23" s="130"/>
      <c r="G23" s="334" t="s">
        <v>1291</v>
      </c>
      <c r="H23" s="130"/>
      <c r="I23" s="130"/>
    </row>
    <row r="24" spans="1:9" x14ac:dyDescent="0.3">
      <c r="A24" s="138">
        <v>15</v>
      </c>
      <c r="B24" s="381" t="s">
        <v>1292</v>
      </c>
      <c r="C24" s="381"/>
      <c r="D24" s="130"/>
      <c r="E24" s="130"/>
      <c r="F24" s="130"/>
      <c r="G24" s="130"/>
      <c r="H24" s="130"/>
      <c r="I24" s="381"/>
    </row>
    <row r="25" spans="1:9" x14ac:dyDescent="0.3">
      <c r="A25" s="11">
        <v>16</v>
      </c>
      <c r="B25" s="381" t="s">
        <v>1293</v>
      </c>
      <c r="C25" s="381"/>
      <c r="D25" s="130"/>
      <c r="E25" s="130"/>
      <c r="F25" s="130"/>
      <c r="G25" s="130"/>
      <c r="H25" s="130"/>
      <c r="I25" s="381" t="s">
        <v>1294</v>
      </c>
    </row>
    <row r="26" spans="1:9" ht="43.2" x14ac:dyDescent="0.3">
      <c r="A26" s="138">
        <v>17</v>
      </c>
      <c r="B26" s="381" t="s">
        <v>1283</v>
      </c>
      <c r="C26" s="381" t="s">
        <v>1276</v>
      </c>
      <c r="D26" s="130"/>
      <c r="E26" s="130"/>
      <c r="F26" s="130"/>
      <c r="G26" s="130"/>
      <c r="H26" s="130"/>
      <c r="I26" s="6" t="s">
        <v>1295</v>
      </c>
    </row>
    <row r="27" spans="1:9" ht="57.6" x14ac:dyDescent="0.3">
      <c r="A27" s="11">
        <v>18</v>
      </c>
      <c r="B27" s="6"/>
      <c r="C27" s="8"/>
      <c r="D27" s="231"/>
      <c r="E27" s="86"/>
      <c r="F27" s="86"/>
      <c r="G27" s="86"/>
      <c r="H27" s="86"/>
      <c r="I27" s="381" t="s">
        <v>1296</v>
      </c>
    </row>
    <row r="28" spans="1:9" x14ac:dyDescent="0.3">
      <c r="D28" s="200"/>
    </row>
    <row r="29" spans="1:9" x14ac:dyDescent="0.3">
      <c r="D29" s="200"/>
    </row>
    <row r="30" spans="1:9" x14ac:dyDescent="0.3">
      <c r="D30" s="200"/>
    </row>
    <row r="31" spans="1:9" s="3" customFormat="1" ht="15" x14ac:dyDescent="0.3">
      <c r="A31" s="18" t="str">
        <f ca="1">MID(CELL("filename",A1),FIND("]",CELL("filename",A1))+1,255)</f>
        <v>T32</v>
      </c>
      <c r="B31"/>
      <c r="D31"/>
      <c r="E31"/>
      <c r="F31"/>
      <c r="G31"/>
      <c r="H31"/>
      <c r="I31"/>
    </row>
  </sheetData>
  <mergeCells count="15">
    <mergeCell ref="B6:C6"/>
    <mergeCell ref="B7:C7"/>
    <mergeCell ref="B8:C8"/>
    <mergeCell ref="B1:C1"/>
    <mergeCell ref="D1:I1"/>
    <mergeCell ref="B2:C2"/>
    <mergeCell ref="B3:C3"/>
    <mergeCell ref="B4:C4"/>
    <mergeCell ref="B5:C5"/>
    <mergeCell ref="D5:D8"/>
    <mergeCell ref="E5:E8"/>
    <mergeCell ref="F5:F8"/>
    <mergeCell ref="H5:H8"/>
    <mergeCell ref="I5:I8"/>
    <mergeCell ref="G5:G8"/>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zoomScale="75" zoomScaleNormal="75" workbookViewId="0">
      <selection activeCell="C21" sqref="C21"/>
    </sheetView>
  </sheetViews>
  <sheetFormatPr defaultRowHeight="14.4" x14ac:dyDescent="0.3"/>
  <cols>
    <col min="1" max="1" width="13.33203125" style="2" customWidth="1"/>
    <col min="2" max="2" width="49.33203125" customWidth="1"/>
    <col min="3" max="3" width="41.88671875" style="3" customWidth="1"/>
    <col min="4" max="8" width="23.109375" customWidth="1"/>
  </cols>
  <sheetData>
    <row r="1" spans="1:8" ht="15.6" x14ac:dyDescent="0.3">
      <c r="A1" s="19" t="str">
        <f ca="1">MID(CELL("filename",A1),FIND("]",CELL("filename",A1))+1,255)</f>
        <v>T33</v>
      </c>
      <c r="B1" s="400" t="s">
        <v>395</v>
      </c>
      <c r="C1" s="401"/>
      <c r="D1" s="402" t="s">
        <v>396</v>
      </c>
      <c r="E1" s="402"/>
      <c r="F1" s="402"/>
      <c r="G1" s="402"/>
      <c r="H1" s="402"/>
    </row>
    <row r="2" spans="1:8" ht="15.6" x14ac:dyDescent="0.3">
      <c r="A2" s="5" t="s">
        <v>397</v>
      </c>
      <c r="B2" s="403" t="str">
        <f ca="1">VLOOKUP(A1,SystemTestList!$A$1:$G$94,1,0)</f>
        <v>T33</v>
      </c>
      <c r="C2" s="404"/>
      <c r="D2" s="13" t="s">
        <v>398</v>
      </c>
      <c r="E2" s="13" t="s">
        <v>399</v>
      </c>
      <c r="F2" s="13" t="s">
        <v>400</v>
      </c>
      <c r="G2" s="13" t="s">
        <v>401</v>
      </c>
      <c r="H2" s="13" t="s">
        <v>402</v>
      </c>
    </row>
    <row r="3" spans="1:8" s="1" customFormat="1" x14ac:dyDescent="0.3">
      <c r="A3" s="5" t="s">
        <v>403</v>
      </c>
      <c r="B3" s="405" t="str">
        <f ca="1">VLOOKUP(A1,SystemTestList!$A$1:$G$94,2,0)</f>
        <v>Error Handling</v>
      </c>
      <c r="C3" s="406"/>
      <c r="D3" s="160"/>
      <c r="E3" s="160"/>
      <c r="F3" s="160"/>
      <c r="G3" s="160"/>
      <c r="H3" s="160"/>
    </row>
    <row r="4" spans="1:8" s="1" customFormat="1" x14ac:dyDescent="0.3">
      <c r="A4" s="5" t="s">
        <v>314</v>
      </c>
      <c r="B4" s="405" t="str">
        <f ca="1">VLOOKUP(A1,SystemTestList!$A$1:$G$94,3,0)</f>
        <v>Non Functional</v>
      </c>
      <c r="C4" s="406"/>
      <c r="D4" s="173"/>
      <c r="E4" s="174"/>
      <c r="F4" s="174"/>
      <c r="G4" s="174"/>
      <c r="H4" s="174"/>
    </row>
    <row r="5" spans="1:8" ht="28.95" customHeight="1" x14ac:dyDescent="0.3">
      <c r="A5" s="5" t="s">
        <v>315</v>
      </c>
      <c r="B5" s="394" t="str">
        <f ca="1">VLOOKUP(A1,SystemTestList!$A$1:$G$94,4,0)</f>
        <v>Error Handling</v>
      </c>
      <c r="C5" s="395"/>
      <c r="D5" s="425"/>
      <c r="E5" s="425"/>
      <c r="F5" s="425"/>
      <c r="G5" s="425"/>
      <c r="H5" s="425"/>
    </row>
    <row r="6" spans="1:8" ht="62.4" customHeight="1" x14ac:dyDescent="0.3">
      <c r="A6" s="5" t="s">
        <v>316</v>
      </c>
      <c r="B6" s="394" t="str">
        <f ca="1">VLOOKUP(A1,SystemTestList!$A$1:$G$94,5,0)</f>
        <v>Validate that unhandled and handled exceptions generated from DataNexus and the SOLR engine are logged in the SQLServer error tables, and that the errors are visible from the web page implemented for that purpose.</v>
      </c>
      <c r="C6" s="395"/>
      <c r="D6" s="426"/>
      <c r="E6" s="426"/>
      <c r="F6" s="426"/>
      <c r="G6" s="426"/>
      <c r="H6" s="426"/>
    </row>
    <row r="7" spans="1:8" ht="17.399999999999999" customHeight="1" x14ac:dyDescent="0.3">
      <c r="A7" s="5" t="s">
        <v>404</v>
      </c>
      <c r="B7" s="490"/>
      <c r="C7" s="397"/>
      <c r="D7" s="426"/>
      <c r="E7" s="426"/>
      <c r="F7" s="426"/>
      <c r="G7" s="426"/>
      <c r="H7" s="426"/>
    </row>
    <row r="8" spans="1:8" ht="81" customHeight="1" x14ac:dyDescent="0.3">
      <c r="A8" s="5" t="s">
        <v>405</v>
      </c>
      <c r="B8" s="418" t="s">
        <v>1297</v>
      </c>
      <c r="C8" s="485"/>
      <c r="D8" s="427"/>
      <c r="E8" s="427"/>
      <c r="F8" s="427"/>
      <c r="G8" s="427"/>
      <c r="H8" s="427"/>
    </row>
    <row r="9" spans="1:8" x14ac:dyDescent="0.3">
      <c r="A9" s="10" t="s">
        <v>212</v>
      </c>
      <c r="B9" s="4" t="s">
        <v>406</v>
      </c>
      <c r="C9" s="4" t="s">
        <v>407</v>
      </c>
      <c r="D9" s="153"/>
      <c r="E9" s="153"/>
      <c r="F9" s="153"/>
      <c r="G9" s="153"/>
      <c r="H9" s="153"/>
    </row>
    <row r="10" spans="1:8" x14ac:dyDescent="0.3">
      <c r="A10" s="11"/>
      <c r="B10" s="6"/>
      <c r="C10" s="8"/>
      <c r="D10" s="6"/>
      <c r="E10" s="6"/>
      <c r="F10" s="6"/>
      <c r="G10" s="6"/>
      <c r="H10" s="6"/>
    </row>
    <row r="11" spans="1:8" x14ac:dyDescent="0.3">
      <c r="A11" s="11"/>
      <c r="B11" s="6"/>
      <c r="C11" s="9"/>
      <c r="D11" s="6"/>
      <c r="E11" s="6"/>
      <c r="F11" s="6"/>
      <c r="G11" s="6"/>
      <c r="H11" s="6"/>
    </row>
    <row r="12" spans="1:8" x14ac:dyDescent="0.3">
      <c r="A12" s="11"/>
      <c r="B12" s="6"/>
      <c r="C12" s="9"/>
      <c r="D12" s="6"/>
      <c r="E12" s="6"/>
      <c r="F12" s="6"/>
      <c r="G12" s="6"/>
      <c r="H12" s="6"/>
    </row>
    <row r="13" spans="1:8" x14ac:dyDescent="0.3">
      <c r="A13" s="11"/>
      <c r="B13" s="6"/>
      <c r="C13" s="8"/>
      <c r="D13" s="6"/>
      <c r="E13" s="6"/>
      <c r="F13" s="6"/>
      <c r="G13" s="6"/>
      <c r="H13" s="6"/>
    </row>
    <row r="14" spans="1:8" x14ac:dyDescent="0.3">
      <c r="A14" s="11"/>
      <c r="B14" s="6"/>
      <c r="C14" s="8"/>
      <c r="D14" s="6"/>
      <c r="E14" s="6"/>
      <c r="F14" s="6"/>
      <c r="G14" s="6"/>
      <c r="H14" s="6"/>
    </row>
    <row r="15" spans="1:8" x14ac:dyDescent="0.3">
      <c r="A15" s="3"/>
      <c r="B15" s="3"/>
    </row>
    <row r="16" spans="1:8" s="3" customFormat="1" x14ac:dyDescent="0.3">
      <c r="A16" s="2"/>
      <c r="D16"/>
      <c r="E16"/>
      <c r="F16"/>
      <c r="G16"/>
      <c r="H16"/>
    </row>
    <row r="17" spans="1:8" s="3" customFormat="1" x14ac:dyDescent="0.3">
      <c r="D17"/>
      <c r="E17"/>
      <c r="F17"/>
      <c r="G17"/>
      <c r="H17"/>
    </row>
    <row r="18" spans="1:8" s="3" customFormat="1" x14ac:dyDescent="0.3">
      <c r="D18"/>
      <c r="E18"/>
      <c r="F18"/>
      <c r="G18"/>
      <c r="H18"/>
    </row>
    <row r="26" spans="1:8" s="3" customFormat="1" ht="15" x14ac:dyDescent="0.3">
      <c r="A26" s="18" t="str">
        <f ca="1">MID(CELL("filename",A1),FIND("]",CELL("filename",A1))+1,255)</f>
        <v>T33</v>
      </c>
      <c r="B26"/>
      <c r="D26"/>
      <c r="E26"/>
      <c r="F26"/>
      <c r="G26"/>
      <c r="H26"/>
    </row>
  </sheetData>
  <mergeCells count="14">
    <mergeCell ref="B6:C6"/>
    <mergeCell ref="B7:C7"/>
    <mergeCell ref="B8:C8"/>
    <mergeCell ref="B1:C1"/>
    <mergeCell ref="D1:H1"/>
    <mergeCell ref="B2:C2"/>
    <mergeCell ref="B3:C3"/>
    <mergeCell ref="B4:C4"/>
    <mergeCell ref="B5:C5"/>
    <mergeCell ref="D5:D8"/>
    <mergeCell ref="E5:E8"/>
    <mergeCell ref="F5:F8"/>
    <mergeCell ref="G5:G8"/>
    <mergeCell ref="H5:H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1"/>
  <sheetViews>
    <sheetView tabSelected="1" zoomScale="94" zoomScaleNormal="94" workbookViewId="0">
      <pane ySplit="1" topLeftCell="A11" activePane="bottomLeft" state="frozen"/>
      <selection pane="bottomLeft" activeCell="B34" sqref="B34"/>
    </sheetView>
  </sheetViews>
  <sheetFormatPr defaultRowHeight="14.4" x14ac:dyDescent="0.3"/>
  <cols>
    <col min="1" max="1" width="6.33203125" style="25" customWidth="1"/>
    <col min="2" max="2" width="25.109375" style="26" customWidth="1"/>
    <col min="3" max="3" width="12.6640625" style="26" customWidth="1"/>
    <col min="4" max="4" width="45" style="43" customWidth="1"/>
    <col min="5" max="5" width="59.5546875" style="26" customWidth="1"/>
    <col min="6" max="6" width="13.5546875" style="79" customWidth="1"/>
    <col min="7" max="7" width="13" style="79" customWidth="1"/>
    <col min="8" max="44" width="8.88671875" style="27"/>
  </cols>
  <sheetData>
    <row r="1" spans="1:44" ht="31.2" x14ac:dyDescent="0.3">
      <c r="A1" s="20" t="s">
        <v>212</v>
      </c>
      <c r="B1" s="20" t="s">
        <v>5</v>
      </c>
      <c r="C1" s="149" t="s">
        <v>314</v>
      </c>
      <c r="D1" s="44" t="s">
        <v>315</v>
      </c>
      <c r="E1" s="35" t="s">
        <v>316</v>
      </c>
      <c r="F1" s="69" t="s">
        <v>317</v>
      </c>
      <c r="G1" s="69" t="s">
        <v>318</v>
      </c>
    </row>
    <row r="2" spans="1:44" ht="79.2" customHeight="1" x14ac:dyDescent="0.3">
      <c r="A2" s="21" t="s">
        <v>13</v>
      </c>
      <c r="B2" s="22" t="s">
        <v>319</v>
      </c>
      <c r="C2" s="22" t="s">
        <v>14</v>
      </c>
      <c r="D2" s="42" t="str">
        <f>VLOOKUP(A2,FeaturesTestMatrix!$A$1:$J$267,5,0)</f>
        <v>Landing Page - FAQ Link
Landing Page - Feedback Email Link
Landing Page - Support Email Link
Landing Page - Search Box
Landing Page - Advanced Search Link</v>
      </c>
      <c r="E2" s="22" t="s">
        <v>320</v>
      </c>
      <c r="F2" s="119" t="s">
        <v>321</v>
      </c>
      <c r="G2" s="72">
        <v>10</v>
      </c>
    </row>
    <row r="3" spans="1:44" ht="79.95" customHeight="1" x14ac:dyDescent="0.3">
      <c r="A3" s="259" t="s">
        <v>29</v>
      </c>
      <c r="B3" s="263" t="s">
        <v>322</v>
      </c>
      <c r="C3" s="24" t="s">
        <v>26</v>
      </c>
      <c r="D3" s="42" t="str">
        <f>VLOOKUP(A3,FeaturesTestMatrix!$A$1:$J$267,5,0)</f>
        <v>Search - Keyword (Single Term)</v>
      </c>
      <c r="E3" s="24" t="s">
        <v>323</v>
      </c>
      <c r="F3" s="70" t="s">
        <v>324</v>
      </c>
      <c r="G3" s="70">
        <v>60</v>
      </c>
    </row>
    <row r="4" spans="1:44" ht="68.400000000000006" customHeight="1" x14ac:dyDescent="0.3">
      <c r="A4" s="259" t="s">
        <v>34</v>
      </c>
      <c r="B4" s="24" t="s">
        <v>33</v>
      </c>
      <c r="C4" s="24" t="s">
        <v>26</v>
      </c>
      <c r="D4" s="42" t="str">
        <f>VLOOKUP(A4,FeaturesTestMatrix!$A$1:$J$267,5,0)</f>
        <v>Search - Keyword (Multiple Term)</v>
      </c>
      <c r="E4" s="24" t="s">
        <v>325</v>
      </c>
      <c r="F4" s="70" t="s">
        <v>324</v>
      </c>
      <c r="G4" s="70">
        <v>60</v>
      </c>
    </row>
    <row r="5" spans="1:44" ht="43.2" x14ac:dyDescent="0.3">
      <c r="A5" s="95" t="s">
        <v>63</v>
      </c>
      <c r="B5" s="96" t="s">
        <v>326</v>
      </c>
      <c r="C5" s="96" t="s">
        <v>14</v>
      </c>
      <c r="D5" s="42" t="str">
        <f>VLOOKUP(A5,FeaturesTestMatrix!$A$1:$J$267,5,0)</f>
        <v xml:space="preserve">Advanced Search UI </v>
      </c>
      <c r="E5" s="22" t="s">
        <v>327</v>
      </c>
      <c r="F5" s="72" t="s">
        <v>324</v>
      </c>
      <c r="G5" s="72">
        <v>30</v>
      </c>
    </row>
    <row r="6" spans="1:44" ht="91.95" customHeight="1" x14ac:dyDescent="0.3">
      <c r="A6" s="23" t="s">
        <v>38</v>
      </c>
      <c r="B6" s="22" t="s">
        <v>328</v>
      </c>
      <c r="C6" s="263" t="s">
        <v>26</v>
      </c>
      <c r="D6" s="42" t="str">
        <f>VLOOKUP(A6,FeaturesTestMatrix!$A$1:$J$267,5,0)</f>
        <v>Search - Advanced (Field Directed e.g. Title, Vendor, Concept)</v>
      </c>
      <c r="E6" s="24" t="s">
        <v>329</v>
      </c>
      <c r="F6" s="70" t="s">
        <v>324</v>
      </c>
      <c r="G6" s="70">
        <v>60</v>
      </c>
    </row>
    <row r="7" spans="1:44" ht="45" customHeight="1" x14ac:dyDescent="0.3">
      <c r="A7" s="259" t="s">
        <v>53</v>
      </c>
      <c r="B7" s="264" t="s">
        <v>330</v>
      </c>
      <c r="C7" s="24" t="s">
        <v>26</v>
      </c>
      <c r="D7" s="42" t="str">
        <f>VLOOKUP(A7,FeaturesTestMatrix!$A$1:$J$267,5,0)</f>
        <v>Search - Advanced (with Boolean Logic)</v>
      </c>
      <c r="E7" s="24" t="s">
        <v>331</v>
      </c>
      <c r="F7" s="70" t="s">
        <v>324</v>
      </c>
      <c r="G7" s="70">
        <v>60</v>
      </c>
    </row>
    <row r="8" spans="1:44" s="91" customFormat="1" ht="48.6" customHeight="1" x14ac:dyDescent="0.3">
      <c r="A8" s="324" t="s">
        <v>49</v>
      </c>
      <c r="B8" s="325" t="s">
        <v>332</v>
      </c>
      <c r="C8" s="326" t="s">
        <v>26</v>
      </c>
      <c r="D8" s="92" t="s">
        <v>333</v>
      </c>
      <c r="E8" s="130" t="s">
        <v>334</v>
      </c>
      <c r="F8" s="94" t="s">
        <v>335</v>
      </c>
      <c r="G8" s="94" t="s">
        <v>336</v>
      </c>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row>
    <row r="9" spans="1:44" s="27" customFormat="1" ht="48.6" customHeight="1" x14ac:dyDescent="0.3">
      <c r="A9" s="112" t="s">
        <v>42</v>
      </c>
      <c r="B9" s="113" t="s">
        <v>41</v>
      </c>
      <c r="C9" s="113" t="s">
        <v>26</v>
      </c>
      <c r="D9" s="114" t="str">
        <f>VLOOKUP(A9,FeaturesTestMatrix!$A$1:$J$267,5,0)</f>
        <v>Search - Wildcard</v>
      </c>
      <c r="E9" s="113" t="s">
        <v>337</v>
      </c>
      <c r="F9" s="70" t="s">
        <v>324</v>
      </c>
      <c r="G9" s="115">
        <v>30</v>
      </c>
    </row>
    <row r="10" spans="1:44" ht="77.400000000000006" customHeight="1" x14ac:dyDescent="0.3">
      <c r="A10" s="23" t="s">
        <v>68</v>
      </c>
      <c r="B10" s="24" t="s">
        <v>338</v>
      </c>
      <c r="C10" s="24" t="s">
        <v>14</v>
      </c>
      <c r="D10" s="42" t="str">
        <f>VLOOKUP(A10,FeaturesTestMatrix!$A$1:$J$267,5,0)</f>
        <v>Search Results Page - Search Box
Search Results Page - Selected Terms Box</v>
      </c>
      <c r="E10" s="24" t="s">
        <v>339</v>
      </c>
      <c r="F10" s="115" t="s">
        <v>324</v>
      </c>
      <c r="G10" s="115">
        <v>20</v>
      </c>
    </row>
    <row r="11" spans="1:44" ht="57.6" x14ac:dyDescent="0.3">
      <c r="A11" s="112" t="s">
        <v>72</v>
      </c>
      <c r="B11" s="113" t="s">
        <v>340</v>
      </c>
      <c r="C11" s="113" t="s">
        <v>71</v>
      </c>
      <c r="D11" s="114" t="str">
        <f>VLOOKUP(A11,FeaturesTestMatrix!$A$1:$J$267,5,0)</f>
        <v xml:space="preserve">Search Results Page - Metadata Element Content </v>
      </c>
      <c r="E11" s="118" t="s">
        <v>341</v>
      </c>
      <c r="F11" s="70" t="s">
        <v>324</v>
      </c>
      <c r="G11" s="70">
        <v>20</v>
      </c>
    </row>
    <row r="12" spans="1:44" s="27" customFormat="1" ht="28.8" x14ac:dyDescent="0.3">
      <c r="A12" s="23" t="s">
        <v>85</v>
      </c>
      <c r="B12" s="24" t="s">
        <v>342</v>
      </c>
      <c r="C12" s="24" t="s">
        <v>14</v>
      </c>
      <c r="D12" s="42" t="str">
        <f>VLOOKUP(A12,FeaturesTestMatrix!$A$1:$J$267,5,0)</f>
        <v>Search Results Page - Facet UI</v>
      </c>
      <c r="E12" s="24" t="s">
        <v>343</v>
      </c>
      <c r="F12" s="70" t="s">
        <v>324</v>
      </c>
      <c r="G12" s="70">
        <v>20</v>
      </c>
    </row>
    <row r="13" spans="1:44" s="27" customFormat="1" ht="43.2" x14ac:dyDescent="0.3">
      <c r="A13" s="116" t="s">
        <v>82</v>
      </c>
      <c r="B13" s="117" t="s">
        <v>81</v>
      </c>
      <c r="C13" s="113" t="s">
        <v>71</v>
      </c>
      <c r="D13" s="114" t="str">
        <f>VLOOKUP(A13,FeaturesTestMatrix!$A$1:$J$267,5,0)</f>
        <v>Search Results Page - Facet Content</v>
      </c>
      <c r="E13" s="113" t="s">
        <v>344</v>
      </c>
      <c r="F13" s="115" t="s">
        <v>324</v>
      </c>
      <c r="G13" s="115">
        <v>30</v>
      </c>
    </row>
    <row r="14" spans="1:44" s="27" customFormat="1" ht="72" x14ac:dyDescent="0.3">
      <c r="A14" s="116" t="s">
        <v>78</v>
      </c>
      <c r="B14" s="117" t="s">
        <v>345</v>
      </c>
      <c r="C14" s="117" t="s">
        <v>26</v>
      </c>
      <c r="D14" s="114" t="str">
        <f>VLOOKUP(A14,FeaturesTestMatrix!$A$1:$J$267,5,0)</f>
        <v>Search Results Page - Facet Filtering Behavior</v>
      </c>
      <c r="E14" s="113" t="s">
        <v>346</v>
      </c>
      <c r="F14" s="115" t="s">
        <v>324</v>
      </c>
      <c r="G14" s="115">
        <v>30</v>
      </c>
    </row>
    <row r="15" spans="1:44" s="27" customFormat="1" ht="86.4" x14ac:dyDescent="0.3">
      <c r="A15" s="116" t="s">
        <v>121</v>
      </c>
      <c r="B15" s="117" t="s">
        <v>347</v>
      </c>
      <c r="C15" s="117" t="s">
        <v>14</v>
      </c>
      <c r="D15" s="114" t="str">
        <f>VLOOKUP(A15,FeaturesTestMatrix!$A$1:$J$267,5,0)</f>
        <v>View Details Page - People &amp; Email Links
View Details Page - Navigation &amp; Paging
View Details Page - Search Box
View Details Page - Support/Feedback/FAQ</v>
      </c>
      <c r="E15" s="113" t="s">
        <v>348</v>
      </c>
      <c r="F15" s="115" t="s">
        <v>324</v>
      </c>
      <c r="G15" s="115">
        <v>30</v>
      </c>
    </row>
    <row r="16" spans="1:44" ht="43.2" x14ac:dyDescent="0.3">
      <c r="A16" s="142" t="s">
        <v>101</v>
      </c>
      <c r="B16" s="118" t="s">
        <v>349</v>
      </c>
      <c r="C16" s="118" t="s">
        <v>71</v>
      </c>
      <c r="D16" s="114" t="str">
        <f>VLOOKUP(A16,FeaturesTestMatrix!$A$1:$J$267,5,0)</f>
        <v>View Details Page - Metadata Element Content (Acquired)</v>
      </c>
      <c r="E16" s="118" t="s">
        <v>350</v>
      </c>
      <c r="F16" s="119" t="s">
        <v>324</v>
      </c>
      <c r="G16" s="119">
        <v>30</v>
      </c>
    </row>
    <row r="17" spans="1:9" ht="57.6" x14ac:dyDescent="0.3">
      <c r="A17" s="142" t="s">
        <v>110</v>
      </c>
      <c r="B17" s="118" t="s">
        <v>351</v>
      </c>
      <c r="C17" s="118" t="s">
        <v>26</v>
      </c>
      <c r="D17" s="114" t="str">
        <f>VLOOKUP(A17,FeaturesTestMatrix!$A$1:$J$267,5,0)</f>
        <v>View Details Page - Search from Click Tag</v>
      </c>
      <c r="E17" s="118" t="s">
        <v>352</v>
      </c>
      <c r="F17" s="119" t="s">
        <v>324</v>
      </c>
      <c r="G17" s="119">
        <v>20</v>
      </c>
    </row>
    <row r="18" spans="1:9" ht="72" x14ac:dyDescent="0.3">
      <c r="A18" s="21" t="s">
        <v>114</v>
      </c>
      <c r="B18" s="22" t="s">
        <v>353</v>
      </c>
      <c r="C18" s="22" t="s">
        <v>14</v>
      </c>
      <c r="D18" s="42" t="str">
        <f>VLOOKUP(A18,FeaturesTestMatrix!$A$1:$J$267,5,0)</f>
        <v>View Details Page - Information Links - DF
View Details Page - License Links
View Details Page - Form Links</v>
      </c>
      <c r="E18" s="118" t="s">
        <v>354</v>
      </c>
      <c r="F18" s="72" t="s">
        <v>324</v>
      </c>
      <c r="G18" s="72">
        <v>15</v>
      </c>
    </row>
    <row r="19" spans="1:9" ht="37.950000000000003" customHeight="1" x14ac:dyDescent="0.3">
      <c r="A19" s="21" t="s">
        <v>98</v>
      </c>
      <c r="B19" s="212" t="s">
        <v>355</v>
      </c>
      <c r="C19" s="117" t="s">
        <v>14</v>
      </c>
      <c r="D19" s="42" t="str">
        <f>VLOOKUP(A19,FeaturesTestMatrix!$A$1:$J$267,5,0)</f>
        <v>View Details Page - Metadata Element Labels
View Details Page - Help and Tips</v>
      </c>
      <c r="E19" s="118" t="s">
        <v>356</v>
      </c>
      <c r="F19" s="72" t="s">
        <v>324</v>
      </c>
      <c r="G19" s="72">
        <v>60</v>
      </c>
    </row>
    <row r="20" spans="1:9" s="27" customFormat="1" ht="43.2" x14ac:dyDescent="0.3">
      <c r="A20" s="142" t="s">
        <v>104</v>
      </c>
      <c r="B20" s="198" t="s">
        <v>357</v>
      </c>
      <c r="C20" s="118" t="s">
        <v>71</v>
      </c>
      <c r="D20" s="114" t="str">
        <f>VLOOKUP(A20,FeaturesTestMatrix!$A$1:$J$267,5,0)</f>
        <v>View Details Page - Metadata Element Content (Collected)</v>
      </c>
      <c r="E20" s="118" t="s">
        <v>350</v>
      </c>
      <c r="F20" s="119" t="s">
        <v>324</v>
      </c>
      <c r="G20" s="119">
        <v>30</v>
      </c>
    </row>
    <row r="21" spans="1:9" ht="43.2" x14ac:dyDescent="0.3">
      <c r="A21" s="142" t="s">
        <v>107</v>
      </c>
      <c r="B21" s="118" t="s">
        <v>358</v>
      </c>
      <c r="C21" s="118" t="s">
        <v>71</v>
      </c>
      <c r="D21" s="114" t="str">
        <f>VLOOKUP(A21,FeaturesTestMatrix!$A$1:$J$267,5,0)</f>
        <v>View Details Page - Metadata Element Content (Other)</v>
      </c>
      <c r="E21" s="118" t="s">
        <v>359</v>
      </c>
      <c r="F21" s="119" t="s">
        <v>324</v>
      </c>
      <c r="G21" s="119">
        <v>30</v>
      </c>
    </row>
    <row r="22" spans="1:9" s="260" customFormat="1" ht="57.6" x14ac:dyDescent="0.3">
      <c r="A22" s="21" t="s">
        <v>147</v>
      </c>
      <c r="B22" s="22" t="s">
        <v>360</v>
      </c>
      <c r="C22" s="22" t="s">
        <v>146</v>
      </c>
      <c r="D22" s="42" t="str">
        <f>VLOOKUP(A22,FeaturesTestMatrix!$A$1:$J$267,5,0)</f>
        <v>Integration - Import Raw to Staging</v>
      </c>
      <c r="E22" s="22" t="s">
        <v>361</v>
      </c>
      <c r="F22" s="72" t="s">
        <v>324</v>
      </c>
      <c r="G22" s="72">
        <v>240</v>
      </c>
      <c r="H22" s="27"/>
      <c r="I22" s="27"/>
    </row>
    <row r="23" spans="1:9" s="260" customFormat="1" ht="43.2" x14ac:dyDescent="0.3">
      <c r="A23" s="21" t="s">
        <v>151</v>
      </c>
      <c r="B23" s="22" t="s">
        <v>362</v>
      </c>
      <c r="C23" s="22" t="s">
        <v>146</v>
      </c>
      <c r="D23" s="42" t="str">
        <f>VLOOKUP(A23,FeaturesTestMatrix!$A$1:$J$267,5,0)</f>
        <v>Integration - Staged Transformation</v>
      </c>
      <c r="E23" s="22" t="s">
        <v>363</v>
      </c>
      <c r="F23" s="72" t="s">
        <v>324</v>
      </c>
      <c r="G23" s="72">
        <v>240</v>
      </c>
      <c r="H23" s="27"/>
      <c r="I23" s="27"/>
    </row>
    <row r="24" spans="1:9" s="27" customFormat="1" ht="48.6" customHeight="1" x14ac:dyDescent="0.3">
      <c r="A24" s="142" t="s">
        <v>154</v>
      </c>
      <c r="B24" s="118" t="s">
        <v>364</v>
      </c>
      <c r="C24" s="118" t="s">
        <v>146</v>
      </c>
      <c r="D24" s="114" t="str">
        <f>VLOOKUP(A24,FeaturesTestMatrix!$A$1:$J$267,5,0)</f>
        <v>Integration - Staging to TB</v>
      </c>
      <c r="E24" s="118" t="s">
        <v>365</v>
      </c>
      <c r="F24" s="119" t="s">
        <v>324</v>
      </c>
      <c r="G24" s="119">
        <v>120</v>
      </c>
    </row>
    <row r="25" spans="1:9" ht="43.2" x14ac:dyDescent="0.3">
      <c r="A25" s="21" t="s">
        <v>157</v>
      </c>
      <c r="B25" s="22" t="s">
        <v>366</v>
      </c>
      <c r="C25" s="22" t="s">
        <v>146</v>
      </c>
      <c r="D25" s="114" t="str">
        <f>VLOOKUP(A25,FeaturesTestMatrix!$A$1:$J$267,5,0)</f>
        <v>Integration - TB Tagging</v>
      </c>
      <c r="E25" s="22" t="s">
        <v>367</v>
      </c>
      <c r="F25" s="72" t="s">
        <v>324</v>
      </c>
      <c r="G25" s="72">
        <v>120</v>
      </c>
    </row>
    <row r="26" spans="1:9" s="27" customFormat="1" ht="43.2" x14ac:dyDescent="0.3">
      <c r="A26" s="142" t="s">
        <v>161</v>
      </c>
      <c r="B26" s="118" t="s">
        <v>368</v>
      </c>
      <c r="C26" s="118" t="s">
        <v>146</v>
      </c>
      <c r="D26" s="114" t="str">
        <f>VLOOKUP(A26,FeaturesTestMatrix!$A$1:$J$267,5,0)</f>
        <v>Integration - Load TB Tags in SOLR</v>
      </c>
      <c r="E26" s="118" t="s">
        <v>369</v>
      </c>
      <c r="F26" s="119" t="s">
        <v>324</v>
      </c>
      <c r="G26" s="119">
        <v>120</v>
      </c>
    </row>
    <row r="27" spans="1:9" ht="57.6" x14ac:dyDescent="0.3">
      <c r="A27" s="142" t="s">
        <v>130</v>
      </c>
      <c r="B27" s="118" t="s">
        <v>370</v>
      </c>
      <c r="C27" s="118" t="s">
        <v>146</v>
      </c>
      <c r="D27" s="114" t="str">
        <f>VLOOKUP(A27,FeaturesTestMatrix!$A$1:$J$267,5,0)</f>
        <v>Hidden Content 
Integration - SOLR Import</v>
      </c>
      <c r="E27" s="118" t="s">
        <v>371</v>
      </c>
      <c r="F27" s="119" t="s">
        <v>324</v>
      </c>
      <c r="G27" s="119">
        <v>120</v>
      </c>
    </row>
    <row r="28" spans="1:9" ht="43.2" x14ac:dyDescent="0.3">
      <c r="A28" s="223" t="s">
        <v>171</v>
      </c>
      <c r="B28" s="222" t="s">
        <v>372</v>
      </c>
      <c r="C28" s="222" t="s">
        <v>146</v>
      </c>
      <c r="D28" s="367" t="str">
        <f>VLOOKUP(A28,FeaturesTestMatrix!$A$1:$J$267,5,0)</f>
        <v>Integration - SOLR Indexing</v>
      </c>
      <c r="E28" s="368" t="s">
        <v>373</v>
      </c>
      <c r="F28" s="369"/>
      <c r="G28" s="369" t="s">
        <v>336</v>
      </c>
    </row>
    <row r="29" spans="1:9" ht="28.8" x14ac:dyDescent="0.3">
      <c r="A29" s="142" t="s">
        <v>139</v>
      </c>
      <c r="B29" s="118" t="s">
        <v>374</v>
      </c>
      <c r="C29" s="118" t="s">
        <v>146</v>
      </c>
      <c r="D29" s="114" t="str">
        <f>VLOOKUP(A29,FeaturesTestMatrix!$A$1:$J$267,5,0)</f>
        <v>Taxonomy - Content</v>
      </c>
      <c r="E29" s="113" t="s">
        <v>375</v>
      </c>
      <c r="F29" s="119" t="s">
        <v>324</v>
      </c>
      <c r="G29" s="119">
        <v>240</v>
      </c>
    </row>
    <row r="30" spans="1:9" ht="43.2" x14ac:dyDescent="0.3">
      <c r="A30" s="337" t="s">
        <v>177</v>
      </c>
      <c r="B30" s="338" t="s">
        <v>376</v>
      </c>
      <c r="C30" s="338" t="s">
        <v>146</v>
      </c>
      <c r="D30" s="339" t="str">
        <f>VLOOKUP(A30,FeaturesTestMatrix!$A$1:$J$267,5,0)</f>
        <v>Quality Alert Report - Staging Raw
Quality Alert Report - Staging Transformed</v>
      </c>
      <c r="E30" s="338" t="s">
        <v>377</v>
      </c>
      <c r="F30" s="340" t="s">
        <v>378</v>
      </c>
      <c r="G30" s="340" t="s">
        <v>336</v>
      </c>
      <c r="H30" s="260"/>
      <c r="I30" s="260"/>
    </row>
    <row r="31" spans="1:9" ht="43.2" x14ac:dyDescent="0.3">
      <c r="A31" s="337" t="s">
        <v>183</v>
      </c>
      <c r="B31" s="338" t="s">
        <v>379</v>
      </c>
      <c r="C31" s="338" t="s">
        <v>146</v>
      </c>
      <c r="D31" s="339" t="str">
        <f>VLOOKUP(A31,FeaturesTestMatrix!$A$1:$J$267,5,0)</f>
        <v>Quality Alert Report - TB</v>
      </c>
      <c r="E31" s="338" t="s">
        <v>377</v>
      </c>
      <c r="F31" s="340" t="s">
        <v>378</v>
      </c>
      <c r="G31" s="340" t="s">
        <v>336</v>
      </c>
      <c r="H31" s="260"/>
      <c r="I31" s="260"/>
    </row>
    <row r="32" spans="1:9" ht="72" x14ac:dyDescent="0.3">
      <c r="A32" s="21" t="s">
        <v>188</v>
      </c>
      <c r="B32" s="22" t="s">
        <v>185</v>
      </c>
      <c r="C32" s="22" t="s">
        <v>146</v>
      </c>
      <c r="D32" s="42" t="str">
        <f>VLOOKUP(A32,FeaturesTestMatrix!$A$1:$J$267,5,0)</f>
        <v>Performance  - Landing Page
Performance - Search Results
Performance - Filter Refresh
Performance - Details Page Navigation
Performance  - Return to Search Results</v>
      </c>
      <c r="E32" s="22" t="s">
        <v>380</v>
      </c>
      <c r="F32" s="72" t="s">
        <v>324</v>
      </c>
      <c r="G32" s="72">
        <v>30</v>
      </c>
    </row>
    <row r="33" spans="1:44" s="91" customFormat="1" ht="43.2" x14ac:dyDescent="0.3">
      <c r="A33" s="21" t="s">
        <v>208</v>
      </c>
      <c r="B33" s="22" t="s">
        <v>207</v>
      </c>
      <c r="C33" s="22" t="s">
        <v>146</v>
      </c>
      <c r="D33" s="42" t="str">
        <f>VLOOKUP(A33,FeaturesTestMatrix!$A$1:$J$267,5,0)</f>
        <v>User Analytics</v>
      </c>
      <c r="E33" s="22" t="s">
        <v>381</v>
      </c>
      <c r="F33" s="72" t="s">
        <v>324</v>
      </c>
      <c r="G33" s="72">
        <v>30</v>
      </c>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row>
    <row r="34" spans="1:44" ht="57.6" x14ac:dyDescent="0.3">
      <c r="A34" s="129" t="s">
        <v>211</v>
      </c>
      <c r="B34" s="130" t="s">
        <v>210</v>
      </c>
      <c r="C34" s="130" t="s">
        <v>146</v>
      </c>
      <c r="D34" s="92" t="str">
        <f>VLOOKUP(A34,FeaturesTestMatrix!$A$1:$J$267,5,0)</f>
        <v>Error Handling</v>
      </c>
      <c r="E34" s="130" t="s">
        <v>382</v>
      </c>
      <c r="F34" s="131" t="s">
        <v>335</v>
      </c>
      <c r="G34" s="131">
        <v>0</v>
      </c>
    </row>
    <row r="35" spans="1:44" ht="28.8" x14ac:dyDescent="0.3">
      <c r="A35" s="129" t="s">
        <v>383</v>
      </c>
      <c r="B35" s="130" t="s">
        <v>205</v>
      </c>
      <c r="C35" s="130" t="s">
        <v>146</v>
      </c>
      <c r="D35" s="92" t="e">
        <f>VLOOKUP(A35,FeaturesTestMatrix!$A$1:$J$267,5,0)</f>
        <v>#N/A</v>
      </c>
      <c r="E35" s="93" t="s">
        <v>384</v>
      </c>
      <c r="F35" s="340" t="s">
        <v>378</v>
      </c>
      <c r="G35" s="131">
        <v>0</v>
      </c>
    </row>
    <row r="36" spans="1:44" ht="28.8" x14ac:dyDescent="0.3">
      <c r="A36" s="199" t="s">
        <v>385</v>
      </c>
      <c r="B36" s="93" t="s">
        <v>45</v>
      </c>
      <c r="C36" s="93" t="s">
        <v>26</v>
      </c>
      <c r="D36" s="92" t="e">
        <f>VLOOKUP(A36,FeaturesTestMatrix!$A$1:$J$267,5,0)</f>
        <v>#N/A</v>
      </c>
      <c r="E36" s="93" t="s">
        <v>386</v>
      </c>
      <c r="F36" s="340" t="s">
        <v>378</v>
      </c>
      <c r="G36" s="94">
        <v>0</v>
      </c>
    </row>
    <row r="37" spans="1:44" ht="28.8" x14ac:dyDescent="0.3">
      <c r="A37" s="129" t="s">
        <v>312</v>
      </c>
      <c r="B37" s="130" t="s">
        <v>387</v>
      </c>
      <c r="C37" s="130" t="s">
        <v>146</v>
      </c>
      <c r="D37" s="92" t="str">
        <f>VLOOKUP(A37,FeaturesTestMatrix!$A$1:$J$267,5,0)</f>
        <v>Integration - Loading Steward/Access Data</v>
      </c>
      <c r="E37" s="130" t="s">
        <v>388</v>
      </c>
      <c r="F37" s="340" t="s">
        <v>378</v>
      </c>
      <c r="G37" s="131">
        <v>0</v>
      </c>
    </row>
    <row r="38" spans="1:44" ht="32.4" customHeight="1" x14ac:dyDescent="0.3">
      <c r="A38" s="381" t="s">
        <v>90</v>
      </c>
      <c r="B38" s="381" t="s">
        <v>389</v>
      </c>
      <c r="C38" s="117" t="s">
        <v>14</v>
      </c>
      <c r="D38" s="42" t="str">
        <f>VLOOKUP(A38,FeaturesTestMatrix!$A$1:$J$267,5,0)</f>
        <v>Search Results Page - Search Term Highlighting
View Details Page - Search Term Highlighting</v>
      </c>
      <c r="E38" s="381" t="s">
        <v>390</v>
      </c>
      <c r="F38" s="138" t="s">
        <v>324</v>
      </c>
      <c r="G38" s="138">
        <v>45</v>
      </c>
    </row>
    <row r="39" spans="1:44" ht="33.6" customHeight="1" x14ac:dyDescent="0.3">
      <c r="A39" s="381" t="s">
        <v>93</v>
      </c>
      <c r="B39" s="381" t="s">
        <v>391</v>
      </c>
      <c r="C39" s="113" t="s">
        <v>14</v>
      </c>
      <c r="D39" s="42" t="str">
        <f>VLOOKUP(A39,FeaturesTestMatrix!$A$1:$J$267,5,0)</f>
        <v>Search Results Page - Search Term Spelling Suggestion</v>
      </c>
      <c r="E39" s="381" t="s">
        <v>392</v>
      </c>
      <c r="F39" s="138" t="s">
        <v>324</v>
      </c>
      <c r="G39" s="138">
        <v>45</v>
      </c>
    </row>
    <row r="40" spans="1:44" ht="28.8" x14ac:dyDescent="0.3">
      <c r="A40" s="381" t="s">
        <v>56</v>
      </c>
      <c r="B40" s="381" t="s">
        <v>55</v>
      </c>
      <c r="C40" s="381" t="s">
        <v>26</v>
      </c>
      <c r="D40" s="42" t="str">
        <f>VLOOKUP(A40,FeaturesTestMatrix!$A$1:$J$267,5,0)</f>
        <v>Search - Acronyms</v>
      </c>
      <c r="E40" s="381" t="s">
        <v>393</v>
      </c>
      <c r="F40" s="138" t="s">
        <v>324</v>
      </c>
      <c r="G40" s="138">
        <v>45</v>
      </c>
    </row>
    <row r="41" spans="1:44" ht="43.2" x14ac:dyDescent="0.3">
      <c r="A41" s="381" t="s">
        <v>313</v>
      </c>
      <c r="B41" s="381" t="s">
        <v>58</v>
      </c>
      <c r="C41" s="381" t="s">
        <v>26</v>
      </c>
      <c r="D41" s="42" t="str">
        <f>VLOOKUP(A41,FeaturesTestMatrix!$A$1:$J$267,5,0)</f>
        <v>Search - Stemming</v>
      </c>
      <c r="E41" s="381" t="s">
        <v>394</v>
      </c>
      <c r="F41" s="138" t="s">
        <v>324</v>
      </c>
      <c r="G41" s="138">
        <v>20</v>
      </c>
    </row>
  </sheetData>
  <autoFilter ref="A1:I41">
    <sortState ref="A2:O43">
      <sortCondition ref="A1:A52"/>
    </sortState>
  </autoFilter>
  <sortState ref="A2:O42">
    <sortCondition ref="A2:A42"/>
  </sortState>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topLeftCell="D1" zoomScale="75" zoomScaleNormal="75" workbookViewId="0">
      <selection activeCell="Q9" sqref="Q9:R14"/>
    </sheetView>
  </sheetViews>
  <sheetFormatPr defaultRowHeight="14.4" x14ac:dyDescent="0.3"/>
  <cols>
    <col min="1" max="1" width="13.33203125" style="2" customWidth="1"/>
    <col min="2" max="2" width="30.6640625" customWidth="1"/>
    <col min="3" max="3" width="31.6640625" style="3" customWidth="1"/>
    <col min="4" max="7" width="20.33203125" customWidth="1"/>
    <col min="8" max="11" width="23.109375" customWidth="1"/>
    <col min="12" max="15" width="20.33203125" customWidth="1"/>
    <col min="16" max="16" width="12.5546875" customWidth="1"/>
    <col min="17" max="17" width="16" customWidth="1"/>
    <col min="18" max="21" width="12.5546875" customWidth="1"/>
  </cols>
  <sheetData>
    <row r="1" spans="1:22" ht="15.6" x14ac:dyDescent="0.3">
      <c r="A1" s="19" t="str">
        <f ca="1">MID(CELL("filename",A1),FIND("]",CELL("filename",A1))+1,255)</f>
        <v>T37</v>
      </c>
      <c r="B1" s="400" t="s">
        <v>395</v>
      </c>
      <c r="C1" s="401"/>
      <c r="D1" s="402" t="s">
        <v>396</v>
      </c>
      <c r="E1" s="402"/>
      <c r="F1" s="402"/>
      <c r="G1" s="402"/>
      <c r="H1" s="402"/>
      <c r="I1" s="402"/>
      <c r="J1" s="402"/>
      <c r="K1" s="402"/>
      <c r="L1" s="402"/>
      <c r="M1" s="402"/>
      <c r="N1" s="402"/>
      <c r="O1" s="402"/>
    </row>
    <row r="2" spans="1:22" ht="15.6" x14ac:dyDescent="0.3">
      <c r="A2" s="5" t="s">
        <v>397</v>
      </c>
      <c r="B2" s="403" t="str">
        <f ca="1">VLOOKUP(A1,SystemTestList!$A$1:$G$94,1,0)</f>
        <v>T37</v>
      </c>
      <c r="C2" s="404"/>
      <c r="D2" s="13" t="s">
        <v>398</v>
      </c>
      <c r="E2" s="13"/>
      <c r="F2" s="13" t="s">
        <v>399</v>
      </c>
      <c r="G2" s="13"/>
      <c r="H2" s="13" t="s">
        <v>907</v>
      </c>
      <c r="I2" s="13" t="s">
        <v>401</v>
      </c>
      <c r="J2" s="13" t="s">
        <v>402</v>
      </c>
      <c r="K2" s="13"/>
      <c r="L2" s="13" t="s">
        <v>400</v>
      </c>
      <c r="M2" s="13"/>
      <c r="N2" s="13" t="s">
        <v>401</v>
      </c>
      <c r="O2" s="13" t="s">
        <v>402</v>
      </c>
      <c r="P2" s="13"/>
      <c r="Q2" s="13"/>
      <c r="R2" s="13"/>
      <c r="S2" s="13"/>
      <c r="T2" s="13"/>
      <c r="U2" s="13"/>
      <c r="V2" s="13"/>
    </row>
    <row r="3" spans="1:22" s="1" customFormat="1" x14ac:dyDescent="0.3">
      <c r="A3" s="5" t="s">
        <v>403</v>
      </c>
      <c r="B3" s="405" t="str">
        <f ca="1">VLOOKUP(A1,SystemTestList!$A$1:$G$94,2,0)</f>
        <v>Search Term Highlighting</v>
      </c>
      <c r="C3" s="406"/>
      <c r="D3" s="17" t="s">
        <v>520</v>
      </c>
      <c r="E3" s="17" t="s">
        <v>1298</v>
      </c>
      <c r="F3" s="17" t="s">
        <v>1299</v>
      </c>
      <c r="G3" s="17" t="s">
        <v>481</v>
      </c>
      <c r="H3" s="17" t="s">
        <v>1300</v>
      </c>
      <c r="I3" s="17" t="s">
        <v>1301</v>
      </c>
      <c r="J3" s="17" t="s">
        <v>1302</v>
      </c>
      <c r="K3" s="17" t="s">
        <v>1303</v>
      </c>
      <c r="L3" s="17" t="s">
        <v>1304</v>
      </c>
      <c r="M3" s="17" t="s">
        <v>1305</v>
      </c>
      <c r="N3" s="17" t="s">
        <v>1306</v>
      </c>
      <c r="O3" s="17" t="s">
        <v>1307</v>
      </c>
      <c r="P3" s="376" t="s">
        <v>546</v>
      </c>
      <c r="Q3" s="376" t="s">
        <v>428</v>
      </c>
      <c r="R3" s="376" t="s">
        <v>541</v>
      </c>
    </row>
    <row r="4" spans="1:22" s="1" customFormat="1" x14ac:dyDescent="0.3">
      <c r="A4" s="148" t="s">
        <v>314</v>
      </c>
      <c r="B4" s="405" t="str">
        <f ca="1">VLOOKUP(A1,SystemTestList!$A$1:$G$94,3,0)</f>
        <v>User Interface</v>
      </c>
      <c r="C4" s="406"/>
      <c r="D4" s="332" t="s">
        <v>585</v>
      </c>
      <c r="E4" s="332" t="s">
        <v>585</v>
      </c>
      <c r="F4" s="332" t="s">
        <v>585</v>
      </c>
      <c r="G4" s="332"/>
      <c r="H4" s="332" t="s">
        <v>585</v>
      </c>
      <c r="I4" s="332" t="s">
        <v>585</v>
      </c>
      <c r="J4" s="332" t="s">
        <v>585</v>
      </c>
      <c r="K4" s="332" t="s">
        <v>585</v>
      </c>
      <c r="L4" s="332" t="s">
        <v>585</v>
      </c>
      <c r="M4" s="332"/>
      <c r="N4" s="332" t="s">
        <v>585</v>
      </c>
      <c r="O4" s="332" t="s">
        <v>585</v>
      </c>
      <c r="P4" s="323"/>
      <c r="Q4" s="323"/>
      <c r="R4" s="323"/>
      <c r="S4" s="323"/>
      <c r="T4" s="323"/>
      <c r="U4" s="323"/>
      <c r="V4" s="323"/>
    </row>
    <row r="5" spans="1:22" ht="28.95" customHeight="1" x14ac:dyDescent="0.3">
      <c r="A5" s="5" t="s">
        <v>315</v>
      </c>
      <c r="B5" s="423" t="str">
        <f ca="1">VLOOKUP(A1,SystemTestList!$A$1:$G$94,4,0)</f>
        <v>Search Results Page - Search Term Highlighting
View Details Page - Search Term Highlighting</v>
      </c>
      <c r="C5" s="423"/>
      <c r="D5" s="463" t="s">
        <v>586</v>
      </c>
      <c r="E5" s="463" t="s">
        <v>586</v>
      </c>
      <c r="F5" s="463" t="s">
        <v>586</v>
      </c>
      <c r="G5" s="463" t="s">
        <v>586</v>
      </c>
      <c r="H5" s="463" t="s">
        <v>586</v>
      </c>
      <c r="I5" s="463" t="s">
        <v>586</v>
      </c>
      <c r="J5" s="463" t="s">
        <v>586</v>
      </c>
      <c r="K5" s="463" t="s">
        <v>586</v>
      </c>
      <c r="L5" s="463" t="s">
        <v>586</v>
      </c>
      <c r="M5" s="463" t="s">
        <v>586</v>
      </c>
      <c r="N5" s="463" t="s">
        <v>586</v>
      </c>
      <c r="O5" s="463" t="s">
        <v>586</v>
      </c>
      <c r="P5" s="491"/>
      <c r="Q5" s="437"/>
      <c r="R5" s="437"/>
      <c r="S5" s="437"/>
      <c r="T5" s="437"/>
      <c r="U5" s="437"/>
      <c r="V5" s="437"/>
    </row>
    <row r="6" spans="1:22" ht="62.4" customHeight="1" x14ac:dyDescent="0.3">
      <c r="A6" s="5" t="s">
        <v>316</v>
      </c>
      <c r="B6" s="423" t="str">
        <f ca="1">VLOOKUP(A1,SystemTestList!$A$1:$G$94,5,0)</f>
        <v>Execute search with terms and acronyms to see that returned results and content have search terms highlighted.</v>
      </c>
      <c r="C6" s="423"/>
      <c r="D6" s="463"/>
      <c r="E6" s="463"/>
      <c r="F6" s="463"/>
      <c r="G6" s="463"/>
      <c r="H6" s="463"/>
      <c r="I6" s="463"/>
      <c r="J6" s="463"/>
      <c r="K6" s="463"/>
      <c r="L6" s="463"/>
      <c r="M6" s="463"/>
      <c r="N6" s="463"/>
      <c r="O6" s="463"/>
      <c r="P6" s="492"/>
      <c r="Q6" s="438"/>
      <c r="R6" s="438"/>
      <c r="S6" s="438"/>
      <c r="T6" s="438"/>
      <c r="U6" s="438"/>
      <c r="V6" s="438"/>
    </row>
    <row r="7" spans="1:22" ht="17.399999999999999" customHeight="1" x14ac:dyDescent="0.3">
      <c r="A7" s="5" t="s">
        <v>404</v>
      </c>
      <c r="B7" s="424"/>
      <c r="C7" s="424"/>
      <c r="D7" s="463"/>
      <c r="E7" s="463"/>
      <c r="F7" s="463"/>
      <c r="G7" s="463"/>
      <c r="H7" s="463"/>
      <c r="I7" s="463"/>
      <c r="J7" s="463"/>
      <c r="K7" s="463"/>
      <c r="L7" s="463"/>
      <c r="M7" s="463"/>
      <c r="N7" s="463"/>
      <c r="O7" s="463"/>
      <c r="P7" s="492"/>
      <c r="Q7" s="438"/>
      <c r="R7" s="438"/>
      <c r="S7" s="438"/>
      <c r="T7" s="438"/>
      <c r="U7" s="438"/>
      <c r="V7" s="438"/>
    </row>
    <row r="8" spans="1:22" ht="52.95" customHeight="1" x14ac:dyDescent="0.3">
      <c r="A8" s="5" t="s">
        <v>405</v>
      </c>
      <c r="B8" s="423" t="s">
        <v>1308</v>
      </c>
      <c r="C8" s="423"/>
      <c r="D8" s="463"/>
      <c r="E8" s="463"/>
      <c r="F8" s="463"/>
      <c r="G8" s="463"/>
      <c r="H8" s="463"/>
      <c r="I8" s="463"/>
      <c r="J8" s="463"/>
      <c r="K8" s="463"/>
      <c r="L8" s="463"/>
      <c r="M8" s="463"/>
      <c r="N8" s="463"/>
      <c r="O8" s="463"/>
      <c r="P8" s="493"/>
      <c r="Q8" s="439"/>
      <c r="R8" s="439"/>
      <c r="S8" s="439"/>
      <c r="T8" s="439"/>
      <c r="U8" s="439"/>
      <c r="V8" s="439"/>
    </row>
    <row r="9" spans="1:22" x14ac:dyDescent="0.3">
      <c r="A9" s="10" t="s">
        <v>212</v>
      </c>
      <c r="B9" s="4" t="s">
        <v>406</v>
      </c>
      <c r="C9" s="4" t="s">
        <v>407</v>
      </c>
      <c r="D9" s="6"/>
      <c r="E9" s="6"/>
      <c r="F9" s="6"/>
      <c r="G9" s="6"/>
      <c r="H9" s="7"/>
      <c r="I9" s="7"/>
      <c r="J9" s="7"/>
      <c r="K9" s="7"/>
      <c r="L9" s="6"/>
      <c r="M9" s="6"/>
      <c r="N9" s="6"/>
      <c r="O9" s="6"/>
      <c r="P9" s="6"/>
      <c r="Q9" s="6"/>
      <c r="R9" s="6"/>
    </row>
    <row r="10" spans="1:22" ht="51.6" customHeight="1" x14ac:dyDescent="0.3">
      <c r="A10" s="11">
        <v>1</v>
      </c>
      <c r="B10" s="381" t="s">
        <v>497</v>
      </c>
      <c r="C10" s="381" t="s">
        <v>1309</v>
      </c>
      <c r="D10" s="261" t="s">
        <v>1310</v>
      </c>
      <c r="E10" s="261" t="s">
        <v>1311</v>
      </c>
      <c r="F10" s="261" t="s">
        <v>1311</v>
      </c>
      <c r="G10" s="261" t="s">
        <v>1310</v>
      </c>
      <c r="H10" s="261"/>
      <c r="I10" s="261"/>
      <c r="J10" s="261"/>
      <c r="K10" s="261"/>
      <c r="L10" s="6"/>
      <c r="M10" s="6"/>
      <c r="N10" s="6"/>
      <c r="O10" s="6"/>
      <c r="P10" s="6"/>
      <c r="Q10" s="6"/>
      <c r="R10" s="6"/>
    </row>
    <row r="11" spans="1:22" ht="64.2" customHeight="1" x14ac:dyDescent="0.3">
      <c r="A11" s="11">
        <v>2</v>
      </c>
      <c r="B11" s="7" t="s">
        <v>1312</v>
      </c>
      <c r="C11" s="9" t="s">
        <v>1313</v>
      </c>
      <c r="D11" s="86"/>
      <c r="E11" s="304" t="s">
        <v>1314</v>
      </c>
      <c r="F11" s="304" t="s">
        <v>1315</v>
      </c>
      <c r="G11" s="304" t="s">
        <v>1315</v>
      </c>
      <c r="H11" s="7" t="s">
        <v>823</v>
      </c>
      <c r="I11" s="7" t="s">
        <v>823</v>
      </c>
      <c r="J11" s="7" t="s">
        <v>823</v>
      </c>
      <c r="K11" s="7" t="s">
        <v>1316</v>
      </c>
      <c r="L11" s="7" t="s">
        <v>1317</v>
      </c>
      <c r="M11" s="7" t="s">
        <v>1318</v>
      </c>
      <c r="N11" s="6"/>
      <c r="O11" s="6"/>
      <c r="P11" s="6"/>
      <c r="Q11" s="6"/>
      <c r="R11" s="6"/>
    </row>
    <row r="12" spans="1:22" ht="57.6" x14ac:dyDescent="0.3">
      <c r="A12" s="8"/>
      <c r="B12" s="8"/>
      <c r="C12" s="9" t="s">
        <v>1319</v>
      </c>
      <c r="D12" s="204"/>
      <c r="E12" s="9" t="s">
        <v>1320</v>
      </c>
      <c r="F12" s="9" t="s">
        <v>1320</v>
      </c>
      <c r="G12" s="9" t="s">
        <v>1321</v>
      </c>
      <c r="H12" s="119" t="s">
        <v>1322</v>
      </c>
      <c r="I12" s="119" t="s">
        <v>1323</v>
      </c>
      <c r="J12" s="119" t="s">
        <v>1324</v>
      </c>
      <c r="K12" s="119" t="s">
        <v>1325</v>
      </c>
      <c r="L12" s="9" t="s">
        <v>1326</v>
      </c>
      <c r="M12" s="8"/>
      <c r="N12" s="6"/>
      <c r="O12" s="6"/>
      <c r="P12" s="6"/>
      <c r="Q12" s="6"/>
      <c r="R12" s="6"/>
    </row>
    <row r="13" spans="1:22" s="3" customFormat="1" ht="57.6" x14ac:dyDescent="0.3">
      <c r="A13" s="333"/>
      <c r="B13" s="8"/>
      <c r="C13" s="9" t="s">
        <v>1327</v>
      </c>
      <c r="D13" s="9" t="s">
        <v>1328</v>
      </c>
      <c r="E13" s="204"/>
      <c r="F13" s="204"/>
      <c r="G13" s="204"/>
      <c r="H13" s="204"/>
      <c r="I13" s="204"/>
      <c r="J13" s="204"/>
      <c r="K13" s="204"/>
      <c r="L13" s="9" t="s">
        <v>1329</v>
      </c>
      <c r="M13" s="9" t="s">
        <v>1330</v>
      </c>
      <c r="N13" s="6"/>
      <c r="O13" s="377" t="s">
        <v>1331</v>
      </c>
      <c r="P13" s="6"/>
      <c r="Q13" s="6"/>
      <c r="R13" s="6"/>
    </row>
    <row r="14" spans="1:22" s="3" customFormat="1" ht="28.8" x14ac:dyDescent="0.3">
      <c r="B14" s="8"/>
      <c r="C14" s="9" t="s">
        <v>1332</v>
      </c>
      <c r="D14" s="374"/>
      <c r="E14" s="9" t="s">
        <v>1333</v>
      </c>
      <c r="F14" s="9" t="s">
        <v>1334</v>
      </c>
      <c r="G14" s="8"/>
      <c r="H14" s="204"/>
      <c r="I14" s="204"/>
      <c r="J14" s="204"/>
      <c r="K14" s="204"/>
      <c r="L14" s="204"/>
      <c r="M14" s="204"/>
      <c r="N14" s="204"/>
      <c r="O14" s="331"/>
      <c r="P14" s="204"/>
      <c r="Q14" s="204"/>
      <c r="R14" s="204"/>
    </row>
    <row r="15" spans="1:22" s="3" customFormat="1" x14ac:dyDescent="0.3">
      <c r="N15"/>
      <c r="O15"/>
    </row>
    <row r="16" spans="1:22" x14ac:dyDescent="0.3">
      <c r="D16" s="3"/>
      <c r="E16" s="3"/>
      <c r="F16" s="3"/>
      <c r="G16" s="3"/>
      <c r="H16" s="3"/>
      <c r="I16" s="3"/>
      <c r="J16" s="3"/>
      <c r="K16" s="3"/>
      <c r="L16" s="3"/>
      <c r="M16" s="3"/>
    </row>
    <row r="17" spans="1:15" x14ac:dyDescent="0.3">
      <c r="D17" s="3"/>
      <c r="E17" s="3"/>
      <c r="F17" s="3"/>
      <c r="G17" s="3"/>
      <c r="H17" s="3"/>
      <c r="I17" s="3"/>
      <c r="J17" s="3"/>
      <c r="K17" s="3"/>
      <c r="L17" s="3"/>
      <c r="M17" s="3"/>
    </row>
    <row r="18" spans="1:15" x14ac:dyDescent="0.3">
      <c r="D18" s="3"/>
      <c r="E18" s="3"/>
      <c r="F18" s="3"/>
      <c r="G18" s="3"/>
      <c r="H18" s="3"/>
      <c r="I18" s="3"/>
      <c r="J18" s="3"/>
      <c r="K18" s="3"/>
      <c r="L18" s="3"/>
      <c r="M18" s="3"/>
    </row>
    <row r="19" spans="1:15" x14ac:dyDescent="0.3">
      <c r="D19" s="3"/>
      <c r="E19" s="3"/>
      <c r="F19" s="3"/>
      <c r="G19" s="3"/>
      <c r="H19" s="3"/>
      <c r="I19" s="3"/>
      <c r="J19" s="3"/>
      <c r="K19" s="3"/>
      <c r="L19" s="3"/>
      <c r="M19" s="3"/>
    </row>
    <row r="20" spans="1:15" x14ac:dyDescent="0.3">
      <c r="D20" s="3"/>
      <c r="E20" s="3"/>
      <c r="F20" s="3"/>
      <c r="G20" s="3"/>
      <c r="H20" s="3"/>
      <c r="I20" s="3"/>
      <c r="J20" s="3"/>
      <c r="K20" s="3"/>
      <c r="L20" s="3"/>
      <c r="M20" s="3"/>
    </row>
    <row r="21" spans="1:15" x14ac:dyDescent="0.3">
      <c r="D21" s="3"/>
      <c r="E21" s="3"/>
      <c r="F21" s="3"/>
      <c r="G21" s="3"/>
      <c r="H21" s="3"/>
      <c r="I21" s="3"/>
      <c r="J21" s="3"/>
      <c r="K21" s="3"/>
      <c r="L21" s="3"/>
      <c r="M21" s="3"/>
    </row>
    <row r="22" spans="1:15" x14ac:dyDescent="0.3">
      <c r="D22" s="3"/>
      <c r="E22" s="3"/>
      <c r="F22" s="3"/>
      <c r="G22" s="3"/>
      <c r="H22" s="3"/>
      <c r="I22" s="3"/>
      <c r="J22" s="3"/>
      <c r="K22" s="3"/>
      <c r="L22" s="3"/>
      <c r="M22" s="3"/>
    </row>
    <row r="23" spans="1:15" s="3" customFormat="1" ht="15" x14ac:dyDescent="0.3">
      <c r="A23" s="18" t="str">
        <f ca="1">MID(CELL("filename",A1),FIND("]",CELL("filename",A1))+1,255)</f>
        <v>T37</v>
      </c>
      <c r="B23"/>
      <c r="N23"/>
      <c r="O23"/>
    </row>
    <row r="24" spans="1:15" x14ac:dyDescent="0.3">
      <c r="D24" s="3"/>
      <c r="E24" s="3"/>
      <c r="F24" s="3"/>
      <c r="G24" s="3"/>
      <c r="H24" s="3"/>
      <c r="I24" s="3"/>
      <c r="J24" s="3"/>
      <c r="K24" s="3"/>
      <c r="L24" s="3"/>
      <c r="M24" s="3"/>
    </row>
    <row r="25" spans="1:15" x14ac:dyDescent="0.3">
      <c r="D25" s="3"/>
      <c r="E25" s="3"/>
      <c r="F25" s="3"/>
      <c r="G25" s="3"/>
      <c r="H25" s="3"/>
      <c r="I25" s="3"/>
      <c r="J25" s="3"/>
      <c r="K25" s="3"/>
      <c r="L25" s="3"/>
      <c r="M25" s="3"/>
    </row>
  </sheetData>
  <mergeCells count="28">
    <mergeCell ref="U5:U8"/>
    <mergeCell ref="V5:V8"/>
    <mergeCell ref="H5:H8"/>
    <mergeCell ref="I5:I8"/>
    <mergeCell ref="J5:J8"/>
    <mergeCell ref="K5:K8"/>
    <mergeCell ref="M5:M8"/>
    <mergeCell ref="P5:P8"/>
    <mergeCell ref="Q5:Q8"/>
    <mergeCell ref="R5:R8"/>
    <mergeCell ref="S5:S8"/>
    <mergeCell ref="T5:T8"/>
    <mergeCell ref="B6:C6"/>
    <mergeCell ref="B7:C7"/>
    <mergeCell ref="B8:C8"/>
    <mergeCell ref="B1:C1"/>
    <mergeCell ref="D1:O1"/>
    <mergeCell ref="B2:C2"/>
    <mergeCell ref="B3:C3"/>
    <mergeCell ref="B4:C4"/>
    <mergeCell ref="B5:C5"/>
    <mergeCell ref="D5:D8"/>
    <mergeCell ref="F5:F8"/>
    <mergeCell ref="L5:L8"/>
    <mergeCell ref="N5:N8"/>
    <mergeCell ref="O5:O8"/>
    <mergeCell ref="E5:E8"/>
    <mergeCell ref="G5:G8"/>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topLeftCell="B1" zoomScale="75" zoomScaleNormal="75" workbookViewId="0">
      <selection activeCell="E18" sqref="E18"/>
    </sheetView>
  </sheetViews>
  <sheetFormatPr defaultRowHeight="14.4" x14ac:dyDescent="0.3"/>
  <cols>
    <col min="1" max="1" width="13.33203125" style="2" customWidth="1"/>
    <col min="2" max="2" width="49.33203125" customWidth="1"/>
    <col min="3" max="3" width="41.88671875" style="3" customWidth="1"/>
    <col min="4" max="4" width="13" customWidth="1"/>
    <col min="5" max="5" width="14.33203125" customWidth="1"/>
    <col min="6" max="8" width="14.6640625" customWidth="1"/>
    <col min="9" max="9" width="11.5546875" customWidth="1"/>
    <col min="10" max="10" width="12.33203125" customWidth="1"/>
    <col min="11" max="11" width="10.44140625" customWidth="1"/>
    <col min="12" max="16" width="12.6640625" customWidth="1"/>
    <col min="17" max="17" width="9.6640625" customWidth="1"/>
    <col min="18" max="23" width="12.6640625" customWidth="1"/>
    <col min="24" max="24" width="11" customWidth="1"/>
  </cols>
  <sheetData>
    <row r="1" spans="1:24" ht="15.6" x14ac:dyDescent="0.3">
      <c r="A1" s="19" t="str">
        <f ca="1">MID(CELL("filename",A1),FIND("]",CELL("filename",A1))+1,255)</f>
        <v>T38</v>
      </c>
      <c r="B1" s="400" t="s">
        <v>395</v>
      </c>
      <c r="C1" s="401"/>
      <c r="D1" s="432" t="s">
        <v>396</v>
      </c>
      <c r="E1" s="433"/>
      <c r="F1" s="433"/>
      <c r="G1" s="433"/>
      <c r="H1" s="433"/>
      <c r="I1" s="433"/>
      <c r="J1" s="433"/>
      <c r="K1" s="433"/>
      <c r="L1" s="433"/>
      <c r="M1" s="433"/>
      <c r="N1" s="433"/>
      <c r="O1" s="433"/>
      <c r="P1" s="433"/>
      <c r="Q1" s="433"/>
      <c r="R1" s="433"/>
      <c r="S1" s="433"/>
      <c r="T1" s="433"/>
      <c r="U1" s="433"/>
      <c r="V1" s="433"/>
      <c r="W1" s="433"/>
      <c r="X1" s="433"/>
    </row>
    <row r="2" spans="1:24" ht="15.6" x14ac:dyDescent="0.3">
      <c r="A2" s="5" t="s">
        <v>397</v>
      </c>
      <c r="B2" s="403" t="str">
        <f ca="1">VLOOKUP(A1,SystemTestList!$A$1:$G$94,1,0)</f>
        <v>T38</v>
      </c>
      <c r="C2" s="404"/>
      <c r="D2" s="83" t="s">
        <v>398</v>
      </c>
      <c r="E2" s="83" t="s">
        <v>399</v>
      </c>
      <c r="F2" s="83" t="s">
        <v>400</v>
      </c>
      <c r="G2" s="83"/>
      <c r="H2" s="83"/>
      <c r="I2" s="83" t="s">
        <v>401</v>
      </c>
      <c r="J2" s="83" t="s">
        <v>402</v>
      </c>
      <c r="K2" s="82" t="s">
        <v>408</v>
      </c>
      <c r="L2" s="82" t="s">
        <v>222</v>
      </c>
      <c r="M2" s="82" t="s">
        <v>431</v>
      </c>
      <c r="N2" s="82" t="s">
        <v>432</v>
      </c>
      <c r="O2" s="82" t="s">
        <v>433</v>
      </c>
      <c r="P2" s="82" t="s">
        <v>434</v>
      </c>
      <c r="Q2" s="82" t="s">
        <v>263</v>
      </c>
      <c r="R2" s="82" t="s">
        <v>435</v>
      </c>
      <c r="S2" s="82" t="s">
        <v>436</v>
      </c>
      <c r="T2" s="82" t="s">
        <v>437</v>
      </c>
      <c r="U2" s="82" t="s">
        <v>438</v>
      </c>
      <c r="V2" s="82" t="s">
        <v>439</v>
      </c>
      <c r="W2" s="82" t="s">
        <v>440</v>
      </c>
      <c r="X2" s="82" t="s">
        <v>441</v>
      </c>
    </row>
    <row r="3" spans="1:24" s="1" customFormat="1" ht="43.2" x14ac:dyDescent="0.3">
      <c r="A3" s="5" t="s">
        <v>403</v>
      </c>
      <c r="B3" s="405" t="str">
        <f ca="1">VLOOKUP(A1,SystemTestList!$A$1:$G$94,2,0)</f>
        <v>Spelling Suggestion</v>
      </c>
      <c r="C3" s="406"/>
      <c r="D3" s="304" t="s">
        <v>1335</v>
      </c>
      <c r="E3" s="304" t="s">
        <v>1299</v>
      </c>
      <c r="F3" s="304" t="s">
        <v>1336</v>
      </c>
      <c r="G3" s="304" t="s">
        <v>1337</v>
      </c>
      <c r="H3" s="304" t="s">
        <v>1338</v>
      </c>
      <c r="I3" s="304" t="s">
        <v>1339</v>
      </c>
      <c r="J3" s="304" t="s">
        <v>1340</v>
      </c>
      <c r="K3" s="17" t="s">
        <v>1341</v>
      </c>
      <c r="L3" s="17" t="s">
        <v>1342</v>
      </c>
      <c r="M3" s="6" t="s">
        <v>1343</v>
      </c>
      <c r="N3" s="6" t="s">
        <v>1344</v>
      </c>
      <c r="O3" s="6" t="s">
        <v>1345</v>
      </c>
      <c r="P3" s="6" t="s">
        <v>1346</v>
      </c>
      <c r="Q3" s="6" t="s">
        <v>1347</v>
      </c>
      <c r="R3" s="6" t="s">
        <v>1348</v>
      </c>
      <c r="S3" s="6" t="s">
        <v>1349</v>
      </c>
      <c r="T3" s="6" t="s">
        <v>1350</v>
      </c>
      <c r="U3" s="6" t="s">
        <v>1351</v>
      </c>
      <c r="V3" s="6" t="s">
        <v>1352</v>
      </c>
      <c r="W3" s="6" t="s">
        <v>1353</v>
      </c>
      <c r="X3" s="330" t="s">
        <v>1354</v>
      </c>
    </row>
    <row r="4" spans="1:24" s="1" customFormat="1" x14ac:dyDescent="0.3">
      <c r="A4" s="5" t="s">
        <v>314</v>
      </c>
      <c r="B4" s="405" t="str">
        <f ca="1">VLOOKUP(A1,SystemTestList!$A$1:$G$94,3,0)</f>
        <v>User Interface</v>
      </c>
      <c r="C4" s="406"/>
      <c r="D4" s="323" t="s">
        <v>585</v>
      </c>
      <c r="E4" s="323" t="s">
        <v>585</v>
      </c>
      <c r="F4" s="323" t="s">
        <v>585</v>
      </c>
      <c r="G4" s="323" t="s">
        <v>585</v>
      </c>
      <c r="H4" s="323" t="s">
        <v>585</v>
      </c>
      <c r="I4" s="323" t="s">
        <v>585</v>
      </c>
      <c r="J4" s="323" t="s">
        <v>585</v>
      </c>
      <c r="K4" s="323" t="s">
        <v>585</v>
      </c>
      <c r="L4" s="323" t="s">
        <v>585</v>
      </c>
      <c r="M4" s="323" t="s">
        <v>585</v>
      </c>
      <c r="N4" s="323" t="s">
        <v>585</v>
      </c>
      <c r="O4" s="323" t="s">
        <v>585</v>
      </c>
      <c r="P4" s="323" t="s">
        <v>585</v>
      </c>
      <c r="Q4" s="323" t="s">
        <v>585</v>
      </c>
      <c r="R4" s="323" t="s">
        <v>585</v>
      </c>
      <c r="S4" s="323" t="s">
        <v>585</v>
      </c>
      <c r="T4" s="323" t="s">
        <v>585</v>
      </c>
      <c r="U4" s="323" t="s">
        <v>585</v>
      </c>
      <c r="V4" s="323" t="s">
        <v>585</v>
      </c>
      <c r="W4" s="323" t="s">
        <v>585</v>
      </c>
      <c r="X4" s="323" t="s">
        <v>585</v>
      </c>
    </row>
    <row r="5" spans="1:24" ht="28.95" customHeight="1" x14ac:dyDescent="0.3">
      <c r="A5" s="5" t="s">
        <v>315</v>
      </c>
      <c r="B5" s="394" t="str">
        <f ca="1">VLOOKUP(A1,SystemTestList!$A$1:$G$94,4,0)</f>
        <v>Search Results Page - Search Term Spelling Suggestion</v>
      </c>
      <c r="C5" s="395"/>
      <c r="D5" s="437" t="s">
        <v>586</v>
      </c>
      <c r="E5" s="437" t="s">
        <v>586</v>
      </c>
      <c r="F5" s="437" t="s">
        <v>586</v>
      </c>
      <c r="G5" s="437" t="s">
        <v>1355</v>
      </c>
      <c r="H5" s="437" t="s">
        <v>586</v>
      </c>
      <c r="I5" s="437" t="s">
        <v>586</v>
      </c>
      <c r="J5" s="437" t="s">
        <v>1356</v>
      </c>
      <c r="K5" s="437" t="s">
        <v>1357</v>
      </c>
      <c r="L5" s="437" t="s">
        <v>586</v>
      </c>
      <c r="M5" s="437" t="s">
        <v>586</v>
      </c>
      <c r="N5" s="437" t="s">
        <v>1358</v>
      </c>
      <c r="O5" s="437" t="s">
        <v>586</v>
      </c>
      <c r="P5" s="437" t="s">
        <v>586</v>
      </c>
      <c r="Q5" s="437" t="s">
        <v>586</v>
      </c>
      <c r="R5" s="437" t="s">
        <v>1359</v>
      </c>
      <c r="S5" s="437" t="s">
        <v>586</v>
      </c>
      <c r="T5" s="437" t="s">
        <v>1360</v>
      </c>
      <c r="U5" s="437" t="s">
        <v>1361</v>
      </c>
      <c r="V5" s="437" t="s">
        <v>586</v>
      </c>
      <c r="W5" s="437" t="s">
        <v>1362</v>
      </c>
      <c r="X5" s="437" t="s">
        <v>1359</v>
      </c>
    </row>
    <row r="6" spans="1:24" ht="62.4" customHeight="1" x14ac:dyDescent="0.3">
      <c r="A6" s="5" t="s">
        <v>316</v>
      </c>
      <c r="B6" s="394" t="str">
        <f ca="1">VLOOKUP(A1,SystemTestList!$A$1:$G$94,5,0)</f>
        <v>Execute search using misspelled terms to ensure that spelling suggestions are offered, for both single and multi word terms.</v>
      </c>
      <c r="C6" s="395"/>
      <c r="D6" s="438"/>
      <c r="E6" s="438"/>
      <c r="F6" s="438"/>
      <c r="G6" s="438"/>
      <c r="H6" s="438"/>
      <c r="I6" s="438"/>
      <c r="J6" s="438"/>
      <c r="K6" s="438"/>
      <c r="L6" s="438"/>
      <c r="M6" s="438"/>
      <c r="N6" s="438"/>
      <c r="O6" s="438"/>
      <c r="P6" s="438"/>
      <c r="Q6" s="438"/>
      <c r="R6" s="438"/>
      <c r="S6" s="438"/>
      <c r="T6" s="438"/>
      <c r="U6" s="438"/>
      <c r="V6" s="438"/>
      <c r="W6" s="438"/>
      <c r="X6" s="438"/>
    </row>
    <row r="7" spans="1:24" ht="17.399999999999999" customHeight="1" x14ac:dyDescent="0.3">
      <c r="A7" s="5" t="s">
        <v>404</v>
      </c>
      <c r="B7" s="396"/>
      <c r="C7" s="397"/>
      <c r="D7" s="438"/>
      <c r="E7" s="438"/>
      <c r="F7" s="438"/>
      <c r="G7" s="438"/>
      <c r="H7" s="438"/>
      <c r="I7" s="438"/>
      <c r="J7" s="438"/>
      <c r="K7" s="438"/>
      <c r="L7" s="438"/>
      <c r="M7" s="438"/>
      <c r="N7" s="438"/>
      <c r="O7" s="438"/>
      <c r="P7" s="438"/>
      <c r="Q7" s="438"/>
      <c r="R7" s="438"/>
      <c r="S7" s="438"/>
      <c r="T7" s="438"/>
      <c r="U7" s="438"/>
      <c r="V7" s="438"/>
      <c r="W7" s="438"/>
      <c r="X7" s="438"/>
    </row>
    <row r="8" spans="1:24" ht="40.950000000000003" customHeight="1" x14ac:dyDescent="0.3">
      <c r="A8" s="5" t="s">
        <v>405</v>
      </c>
      <c r="B8" s="398"/>
      <c r="C8" s="399"/>
      <c r="D8" s="439"/>
      <c r="E8" s="439"/>
      <c r="F8" s="439"/>
      <c r="G8" s="439"/>
      <c r="H8" s="439"/>
      <c r="I8" s="439"/>
      <c r="J8" s="439"/>
      <c r="K8" s="439"/>
      <c r="L8" s="439"/>
      <c r="M8" s="439"/>
      <c r="N8" s="439"/>
      <c r="O8" s="439"/>
      <c r="P8" s="439"/>
      <c r="Q8" s="439"/>
      <c r="R8" s="439"/>
      <c r="S8" s="439"/>
      <c r="T8" s="439"/>
      <c r="U8" s="439"/>
      <c r="V8" s="439"/>
      <c r="W8" s="439"/>
      <c r="X8" s="439"/>
    </row>
    <row r="9" spans="1:24" x14ac:dyDescent="0.3">
      <c r="A9" s="10" t="s">
        <v>212</v>
      </c>
      <c r="B9" s="4" t="s">
        <v>406</v>
      </c>
      <c r="C9" s="4" t="s">
        <v>407</v>
      </c>
      <c r="D9" s="7"/>
      <c r="E9" s="7"/>
      <c r="F9" s="7"/>
      <c r="G9" s="7"/>
      <c r="H9" s="7"/>
      <c r="I9" s="7"/>
      <c r="J9" s="7"/>
      <c r="K9" s="6"/>
      <c r="L9" s="6"/>
      <c r="M9" s="6"/>
      <c r="N9" s="6"/>
      <c r="O9" s="6"/>
      <c r="P9" s="6"/>
      <c r="Q9" s="6"/>
      <c r="R9" s="6"/>
      <c r="S9" s="6"/>
      <c r="T9" s="6"/>
      <c r="U9" s="6"/>
      <c r="V9" s="6"/>
      <c r="W9" s="6"/>
      <c r="X9" s="6"/>
    </row>
    <row r="10" spans="1:24" ht="43.95" customHeight="1" x14ac:dyDescent="0.3">
      <c r="A10" s="11"/>
      <c r="B10" s="6" t="s">
        <v>1363</v>
      </c>
      <c r="C10" s="9" t="s">
        <v>1364</v>
      </c>
      <c r="D10" s="261" t="s">
        <v>461</v>
      </c>
      <c r="E10" s="261" t="s">
        <v>533</v>
      </c>
      <c r="F10" s="7" t="s">
        <v>533</v>
      </c>
      <c r="G10" s="7" t="s">
        <v>533</v>
      </c>
      <c r="H10" s="7" t="s">
        <v>1365</v>
      </c>
      <c r="I10" s="7" t="s">
        <v>521</v>
      </c>
      <c r="J10" s="7" t="s">
        <v>1366</v>
      </c>
      <c r="K10" s="7" t="s">
        <v>1366</v>
      </c>
      <c r="L10" s="6" t="s">
        <v>1367</v>
      </c>
      <c r="M10" s="6" t="s">
        <v>1368</v>
      </c>
      <c r="N10" s="7" t="s">
        <v>1368</v>
      </c>
      <c r="O10" s="6" t="s">
        <v>1368</v>
      </c>
      <c r="P10" s="6" t="s">
        <v>1368</v>
      </c>
      <c r="Q10" s="6" t="s">
        <v>1369</v>
      </c>
      <c r="R10" s="6" t="s">
        <v>1366</v>
      </c>
      <c r="S10" s="6" t="s">
        <v>1370</v>
      </c>
      <c r="T10" s="6" t="s">
        <v>468</v>
      </c>
      <c r="U10" s="6" t="s">
        <v>1366</v>
      </c>
      <c r="V10" s="6" t="s">
        <v>1366</v>
      </c>
      <c r="W10" s="6" t="s">
        <v>1366</v>
      </c>
      <c r="X10" s="6" t="s">
        <v>1371</v>
      </c>
    </row>
    <row r="11" spans="1:24" x14ac:dyDescent="0.3">
      <c r="A11" s="11"/>
      <c r="B11" s="6"/>
      <c r="C11" s="9"/>
      <c r="D11" s="7"/>
      <c r="E11" s="7"/>
      <c r="F11" s="7"/>
      <c r="G11" s="7"/>
      <c r="H11" s="7"/>
      <c r="I11" s="7"/>
      <c r="J11" s="7"/>
      <c r="K11" s="7"/>
      <c r="L11" s="6"/>
      <c r="M11" s="6"/>
      <c r="N11" s="6"/>
      <c r="O11" s="6"/>
      <c r="P11" s="6"/>
      <c r="Q11" s="6"/>
      <c r="R11" s="6"/>
      <c r="S11" s="6"/>
      <c r="T11" s="6"/>
      <c r="U11" s="6"/>
      <c r="V11" s="6"/>
      <c r="W11" s="6"/>
      <c r="X11" s="6"/>
    </row>
    <row r="12" spans="1:24" ht="28.8" x14ac:dyDescent="0.3">
      <c r="A12" s="11"/>
      <c r="B12" s="9" t="s">
        <v>1372</v>
      </c>
      <c r="C12" s="9"/>
      <c r="D12" s="86"/>
      <c r="E12" s="6"/>
      <c r="F12" s="6"/>
      <c r="G12" s="6"/>
      <c r="H12" s="6"/>
      <c r="I12" s="86"/>
      <c r="J12" s="86"/>
      <c r="K12" s="86"/>
      <c r="L12" s="86"/>
      <c r="M12" s="86"/>
      <c r="N12" s="86"/>
      <c r="O12" s="86"/>
      <c r="P12" s="86"/>
      <c r="Q12" s="86"/>
      <c r="R12" s="86"/>
      <c r="S12" s="86"/>
      <c r="T12" s="86"/>
      <c r="U12" s="86"/>
      <c r="V12" s="86"/>
      <c r="W12" s="86"/>
      <c r="X12" s="86"/>
    </row>
    <row r="13" spans="1:24" x14ac:dyDescent="0.3">
      <c r="A13" s="11"/>
      <c r="B13" s="6"/>
      <c r="C13" s="8"/>
      <c r="D13" s="6"/>
      <c r="E13" s="6"/>
      <c r="F13" s="6"/>
      <c r="G13" s="6"/>
      <c r="H13" s="6"/>
      <c r="I13" s="6"/>
      <c r="J13" s="6"/>
      <c r="K13" s="6"/>
      <c r="L13" s="6"/>
      <c r="M13" s="6"/>
      <c r="N13" s="6"/>
      <c r="O13" s="6"/>
      <c r="P13" s="6"/>
      <c r="Q13" s="6"/>
      <c r="R13" s="6"/>
      <c r="S13" s="6"/>
      <c r="T13" s="6"/>
      <c r="U13" s="6"/>
      <c r="V13" s="6"/>
      <c r="W13" s="6"/>
      <c r="X13" s="6"/>
    </row>
    <row r="14" spans="1:24" x14ac:dyDescent="0.3">
      <c r="A14" s="11"/>
      <c r="B14" s="6"/>
      <c r="C14" s="8"/>
      <c r="D14" s="6"/>
      <c r="E14" s="6"/>
      <c r="F14" s="6"/>
      <c r="G14" s="6"/>
      <c r="H14" s="6"/>
      <c r="I14" s="6"/>
      <c r="J14" s="6"/>
      <c r="K14" s="6"/>
      <c r="L14" s="6"/>
      <c r="M14" s="6"/>
      <c r="N14" s="6"/>
      <c r="O14" s="6"/>
      <c r="P14" s="6"/>
      <c r="Q14" s="6"/>
      <c r="R14" s="6"/>
      <c r="S14" s="6"/>
      <c r="T14" s="6"/>
      <c r="U14" s="6"/>
      <c r="V14" s="6"/>
      <c r="W14" s="6"/>
      <c r="X14" s="6"/>
    </row>
    <row r="15" spans="1:24" x14ac:dyDescent="0.3">
      <c r="A15" s="3"/>
      <c r="B15" s="3"/>
    </row>
    <row r="16" spans="1:24" s="3" customFormat="1" x14ac:dyDescent="0.3">
      <c r="A16" s="2"/>
      <c r="D16"/>
      <c r="E16"/>
      <c r="F16"/>
      <c r="G16"/>
      <c r="H16"/>
      <c r="I16"/>
      <c r="J16"/>
    </row>
    <row r="17" spans="1:10" s="3" customFormat="1" x14ac:dyDescent="0.3">
      <c r="D17"/>
      <c r="E17"/>
      <c r="F17"/>
      <c r="G17"/>
      <c r="H17"/>
      <c r="I17"/>
      <c r="J17"/>
    </row>
    <row r="18" spans="1:10" s="3" customFormat="1" x14ac:dyDescent="0.3">
      <c r="D18"/>
      <c r="E18"/>
      <c r="F18"/>
      <c r="G18"/>
      <c r="H18"/>
      <c r="I18"/>
      <c r="J18"/>
    </row>
    <row r="26" spans="1:10" s="3" customFormat="1" ht="15" x14ac:dyDescent="0.3">
      <c r="A26" s="18" t="str">
        <f ca="1">MID(CELL("filename",A1),FIND("]",CELL("filename",A1))+1,255)</f>
        <v>T38</v>
      </c>
      <c r="B26"/>
      <c r="D26"/>
      <c r="E26"/>
      <c r="F26"/>
      <c r="G26"/>
      <c r="H26"/>
      <c r="I26"/>
      <c r="J26"/>
    </row>
  </sheetData>
  <mergeCells count="30">
    <mergeCell ref="X5:X8"/>
    <mergeCell ref="D1:X1"/>
    <mergeCell ref="G5:G8"/>
    <mergeCell ref="H5:H8"/>
    <mergeCell ref="T5:T8"/>
    <mergeCell ref="U5:U8"/>
    <mergeCell ref="V5:V8"/>
    <mergeCell ref="W5:W8"/>
    <mergeCell ref="O5:O8"/>
    <mergeCell ref="P5:P8"/>
    <mergeCell ref="Q5:Q8"/>
    <mergeCell ref="R5:R8"/>
    <mergeCell ref="S5:S8"/>
    <mergeCell ref="K5:K8"/>
    <mergeCell ref="L5:L8"/>
    <mergeCell ref="M5:M8"/>
    <mergeCell ref="N5:N8"/>
    <mergeCell ref="B6:C6"/>
    <mergeCell ref="B7:C7"/>
    <mergeCell ref="B8:C8"/>
    <mergeCell ref="B1:C1"/>
    <mergeCell ref="B2:C2"/>
    <mergeCell ref="B3:C3"/>
    <mergeCell ref="B4:C4"/>
    <mergeCell ref="B5:C5"/>
    <mergeCell ref="D5:D8"/>
    <mergeCell ref="E5:E8"/>
    <mergeCell ref="F5:F8"/>
    <mergeCell ref="I5:I8"/>
    <mergeCell ref="J5:J8"/>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
  <sheetViews>
    <sheetView zoomScale="75" zoomScaleNormal="75" workbookViewId="0">
      <selection activeCell="T3" sqref="T3"/>
    </sheetView>
  </sheetViews>
  <sheetFormatPr defaultRowHeight="14.4" x14ac:dyDescent="0.3"/>
  <cols>
    <col min="1" max="1" width="13.33203125" style="2" customWidth="1"/>
    <col min="2" max="2" width="49.33203125" customWidth="1"/>
    <col min="3" max="3" width="41.88671875" style="3" customWidth="1"/>
    <col min="4" max="4" width="16" customWidth="1"/>
    <col min="5" max="5" width="15.44140625" customWidth="1"/>
    <col min="6" max="6" width="15.5546875" customWidth="1"/>
    <col min="7" max="8" width="16.44140625" customWidth="1"/>
    <col min="9" max="9" width="14.33203125" customWidth="1"/>
    <col min="10" max="10" width="16.44140625" customWidth="1"/>
    <col min="11" max="18" width="11.109375" customWidth="1"/>
    <col min="19" max="20" width="20.44140625" customWidth="1"/>
  </cols>
  <sheetData>
    <row r="1" spans="1:29" ht="15.6" x14ac:dyDescent="0.3">
      <c r="A1" s="19" t="str">
        <f ca="1">MID(CELL("filename",A1),FIND("]",CELL("filename",A1))+1,255)</f>
        <v>T39</v>
      </c>
      <c r="B1" s="400" t="s">
        <v>395</v>
      </c>
      <c r="C1" s="401"/>
      <c r="D1" s="445" t="s">
        <v>396</v>
      </c>
      <c r="E1" s="446"/>
      <c r="F1" s="446"/>
      <c r="G1" s="446"/>
      <c r="H1" s="446"/>
      <c r="I1" s="446"/>
      <c r="J1" s="446"/>
      <c r="K1" s="446"/>
      <c r="L1" s="446"/>
      <c r="M1" s="446"/>
      <c r="N1" s="446"/>
      <c r="O1" s="446"/>
      <c r="P1" s="446"/>
      <c r="Q1" s="446"/>
      <c r="R1" s="446"/>
      <c r="S1" s="446"/>
      <c r="T1" s="446"/>
      <c r="U1" s="446"/>
      <c r="V1" s="446"/>
      <c r="W1" s="446"/>
      <c r="X1" s="446"/>
      <c r="Y1" s="446"/>
      <c r="Z1" s="446"/>
      <c r="AA1" s="446"/>
      <c r="AB1" s="446"/>
      <c r="AC1" s="446"/>
    </row>
    <row r="2" spans="1:29" ht="15.6" x14ac:dyDescent="0.3">
      <c r="A2" s="5" t="s">
        <v>397</v>
      </c>
      <c r="B2" s="403" t="str">
        <f ca="1">VLOOKUP(A1,SystemTestList!$A$1:$G$94,1,0)</f>
        <v>T39</v>
      </c>
      <c r="C2" s="404"/>
      <c r="D2" s="13" t="s">
        <v>398</v>
      </c>
      <c r="E2" s="13" t="s">
        <v>399</v>
      </c>
      <c r="F2" s="13" t="s">
        <v>400</v>
      </c>
      <c r="G2" s="13" t="s">
        <v>401</v>
      </c>
      <c r="H2" s="13"/>
      <c r="I2" s="13" t="s">
        <v>402</v>
      </c>
      <c r="J2" s="13" t="s">
        <v>408</v>
      </c>
      <c r="K2" s="13" t="s">
        <v>430</v>
      </c>
      <c r="L2" s="52" t="s">
        <v>222</v>
      </c>
      <c r="M2" s="13" t="s">
        <v>431</v>
      </c>
      <c r="N2" s="13" t="s">
        <v>432</v>
      </c>
      <c r="O2" s="13" t="s">
        <v>433</v>
      </c>
      <c r="P2" s="13" t="s">
        <v>434</v>
      </c>
      <c r="Q2" s="13" t="s">
        <v>263</v>
      </c>
      <c r="R2" s="13" t="s">
        <v>435</v>
      </c>
      <c r="S2" s="13" t="s">
        <v>436</v>
      </c>
      <c r="T2" s="13" t="s">
        <v>1373</v>
      </c>
      <c r="U2" s="13" t="s">
        <v>438</v>
      </c>
      <c r="V2" s="13" t="s">
        <v>439</v>
      </c>
      <c r="W2" s="13" t="s">
        <v>440</v>
      </c>
      <c r="X2" s="262" t="s">
        <v>441</v>
      </c>
      <c r="Y2" s="262" t="s">
        <v>442</v>
      </c>
      <c r="Z2" s="262" t="s">
        <v>443</v>
      </c>
      <c r="AA2" s="262" t="s">
        <v>656</v>
      </c>
      <c r="AB2" s="262" t="s">
        <v>657</v>
      </c>
      <c r="AC2" s="262" t="s">
        <v>1374</v>
      </c>
    </row>
    <row r="3" spans="1:29" s="1" customFormat="1" ht="45" customHeight="1" x14ac:dyDescent="0.3">
      <c r="A3" s="5" t="s">
        <v>403</v>
      </c>
      <c r="B3" s="405" t="str">
        <f ca="1">VLOOKUP(A1,SystemTestList!$A$1:$G$94,2,0)</f>
        <v>Search - Acronyms</v>
      </c>
      <c r="C3" s="406"/>
      <c r="D3" s="17" t="s">
        <v>1371</v>
      </c>
      <c r="E3" s="17" t="s">
        <v>1375</v>
      </c>
      <c r="F3" s="17" t="s">
        <v>1376</v>
      </c>
      <c r="G3" s="304" t="s">
        <v>1377</v>
      </c>
      <c r="H3" s="304" t="s">
        <v>1378</v>
      </c>
      <c r="I3" s="17" t="s">
        <v>1379</v>
      </c>
      <c r="J3" s="304" t="s">
        <v>1380</v>
      </c>
      <c r="K3" s="17" t="s">
        <v>1304</v>
      </c>
      <c r="L3" s="304" t="s">
        <v>1381</v>
      </c>
      <c r="M3" s="304" t="s">
        <v>1382</v>
      </c>
      <c r="N3" s="304" t="s">
        <v>1383</v>
      </c>
      <c r="O3" s="304" t="s">
        <v>1384</v>
      </c>
      <c r="P3" s="304" t="s">
        <v>1385</v>
      </c>
      <c r="Q3" s="304" t="s">
        <v>470</v>
      </c>
      <c r="R3" s="304" t="s">
        <v>913</v>
      </c>
      <c r="S3" s="304" t="s">
        <v>1386</v>
      </c>
      <c r="T3" s="304" t="s">
        <v>1387</v>
      </c>
      <c r="U3" s="304" t="s">
        <v>1388</v>
      </c>
      <c r="V3" s="304" t="s">
        <v>1389</v>
      </c>
      <c r="W3" s="304" t="s">
        <v>1390</v>
      </c>
      <c r="X3" s="17" t="s">
        <v>1391</v>
      </c>
      <c r="Y3" s="304" t="s">
        <v>1392</v>
      </c>
      <c r="Z3" s="304" t="s">
        <v>1393</v>
      </c>
      <c r="AA3" s="304" t="s">
        <v>1306</v>
      </c>
      <c r="AB3" s="304" t="s">
        <v>1394</v>
      </c>
      <c r="AC3" s="304" t="s">
        <v>1395</v>
      </c>
    </row>
    <row r="4" spans="1:29" s="1" customFormat="1" x14ac:dyDescent="0.3">
      <c r="A4" s="5" t="s">
        <v>314</v>
      </c>
      <c r="B4" s="405" t="str">
        <f ca="1">VLOOKUP(A1,SystemTestList!$A$1:$G$94,3,0)</f>
        <v>Search Behavior</v>
      </c>
      <c r="C4" s="406"/>
      <c r="D4" s="323" t="s">
        <v>585</v>
      </c>
      <c r="E4" s="323" t="s">
        <v>585</v>
      </c>
      <c r="F4" s="323" t="s">
        <v>585</v>
      </c>
      <c r="G4" s="323" t="s">
        <v>585</v>
      </c>
      <c r="H4" s="323" t="s">
        <v>585</v>
      </c>
      <c r="I4" s="323" t="s">
        <v>585</v>
      </c>
      <c r="J4" s="323" t="s">
        <v>585</v>
      </c>
      <c r="K4" s="323" t="s">
        <v>585</v>
      </c>
      <c r="L4" s="323" t="s">
        <v>585</v>
      </c>
      <c r="M4" s="323" t="s">
        <v>585</v>
      </c>
      <c r="N4" s="323" t="s">
        <v>585</v>
      </c>
      <c r="O4" s="323" t="s">
        <v>585</v>
      </c>
      <c r="P4" s="323" t="s">
        <v>585</v>
      </c>
      <c r="Q4" s="323" t="s">
        <v>585</v>
      </c>
      <c r="R4" s="323"/>
      <c r="S4" s="323" t="s">
        <v>585</v>
      </c>
      <c r="T4" s="323" t="s">
        <v>585</v>
      </c>
      <c r="U4" s="323" t="s">
        <v>585</v>
      </c>
      <c r="V4" s="323" t="s">
        <v>585</v>
      </c>
      <c r="W4" s="323" t="s">
        <v>585</v>
      </c>
      <c r="X4" s="323" t="s">
        <v>585</v>
      </c>
      <c r="Y4" s="323" t="s">
        <v>585</v>
      </c>
      <c r="Z4" s="323" t="s">
        <v>585</v>
      </c>
      <c r="AA4" s="323" t="s">
        <v>1396</v>
      </c>
      <c r="AB4" s="323" t="s">
        <v>1396</v>
      </c>
      <c r="AC4" s="323" t="s">
        <v>1396</v>
      </c>
    </row>
    <row r="5" spans="1:29" ht="28.95" customHeight="1" x14ac:dyDescent="0.3">
      <c r="A5" s="5" t="s">
        <v>315</v>
      </c>
      <c r="B5" s="394" t="str">
        <f ca="1">VLOOKUP(A1,SystemTestList!$A$1:$G$94,4,0)</f>
        <v>Search - Acronyms</v>
      </c>
      <c r="C5" s="395"/>
      <c r="D5" s="437" t="s">
        <v>586</v>
      </c>
      <c r="E5" s="437" t="s">
        <v>586</v>
      </c>
      <c r="F5" s="437" t="s">
        <v>586</v>
      </c>
      <c r="G5" s="437" t="s">
        <v>586</v>
      </c>
      <c r="H5" s="437" t="s">
        <v>586</v>
      </c>
      <c r="I5" s="437" t="s">
        <v>586</v>
      </c>
      <c r="J5" s="437" t="s">
        <v>586</v>
      </c>
      <c r="K5" s="437" t="s">
        <v>586</v>
      </c>
      <c r="L5" s="437" t="s">
        <v>586</v>
      </c>
      <c r="M5" s="437" t="s">
        <v>586</v>
      </c>
      <c r="N5" s="437" t="s">
        <v>586</v>
      </c>
      <c r="O5" s="437" t="s">
        <v>586</v>
      </c>
      <c r="P5" s="437" t="s">
        <v>586</v>
      </c>
      <c r="Q5" s="437" t="s">
        <v>586</v>
      </c>
      <c r="R5" s="387"/>
      <c r="S5" s="437" t="s">
        <v>586</v>
      </c>
      <c r="T5" s="437" t="s">
        <v>586</v>
      </c>
      <c r="U5" s="437" t="s">
        <v>586</v>
      </c>
      <c r="V5" s="437" t="s">
        <v>586</v>
      </c>
      <c r="W5" s="437" t="s">
        <v>586</v>
      </c>
      <c r="X5" s="437" t="s">
        <v>586</v>
      </c>
      <c r="Y5" s="437" t="s">
        <v>586</v>
      </c>
      <c r="Z5" s="437" t="s">
        <v>586</v>
      </c>
      <c r="AA5" s="437" t="s">
        <v>586</v>
      </c>
      <c r="AB5" s="437" t="s">
        <v>586</v>
      </c>
      <c r="AC5" s="437" t="s">
        <v>586</v>
      </c>
    </row>
    <row r="6" spans="1:29" ht="31.2" customHeight="1" x14ac:dyDescent="0.3">
      <c r="A6" s="5" t="s">
        <v>316</v>
      </c>
      <c r="B6" s="394" t="str">
        <f ca="1">VLOOKUP(A1,SystemTestList!$A$1:$G$94,5,0)</f>
        <v>Execute search using acronyms to ensure that search results include data assets that exhibit the expanded form of the search acronym.</v>
      </c>
      <c r="C6" s="395"/>
      <c r="D6" s="438"/>
      <c r="E6" s="438"/>
      <c r="F6" s="438"/>
      <c r="G6" s="438"/>
      <c r="H6" s="438"/>
      <c r="I6" s="438"/>
      <c r="J6" s="438"/>
      <c r="K6" s="438"/>
      <c r="L6" s="438"/>
      <c r="M6" s="438"/>
      <c r="N6" s="438"/>
      <c r="O6" s="438"/>
      <c r="P6" s="438"/>
      <c r="Q6" s="438"/>
      <c r="R6" s="388"/>
      <c r="S6" s="438"/>
      <c r="T6" s="438"/>
      <c r="U6" s="438"/>
      <c r="V6" s="438"/>
      <c r="W6" s="438"/>
      <c r="X6" s="438"/>
      <c r="Y6" s="438"/>
      <c r="Z6" s="438"/>
      <c r="AA6" s="438"/>
      <c r="AB6" s="438"/>
      <c r="AC6" s="438"/>
    </row>
    <row r="7" spans="1:29" ht="17.399999999999999" customHeight="1" x14ac:dyDescent="0.3">
      <c r="A7" s="5" t="s">
        <v>404</v>
      </c>
      <c r="B7" s="396"/>
      <c r="C7" s="397"/>
      <c r="D7" s="438"/>
      <c r="E7" s="438"/>
      <c r="F7" s="438"/>
      <c r="G7" s="438"/>
      <c r="H7" s="438"/>
      <c r="I7" s="438"/>
      <c r="J7" s="438"/>
      <c r="K7" s="438"/>
      <c r="L7" s="438"/>
      <c r="M7" s="438"/>
      <c r="N7" s="438"/>
      <c r="O7" s="438"/>
      <c r="P7" s="438"/>
      <c r="Q7" s="438"/>
      <c r="R7" s="388"/>
      <c r="S7" s="438"/>
      <c r="T7" s="438"/>
      <c r="U7" s="438"/>
      <c r="V7" s="438"/>
      <c r="W7" s="438"/>
      <c r="X7" s="438"/>
      <c r="Y7" s="438"/>
      <c r="Z7" s="438"/>
      <c r="AA7" s="438"/>
      <c r="AB7" s="438"/>
      <c r="AC7" s="438"/>
    </row>
    <row r="8" spans="1:29" ht="23.4" customHeight="1" x14ac:dyDescent="0.3">
      <c r="A8" s="5" t="s">
        <v>405</v>
      </c>
      <c r="B8" s="398"/>
      <c r="C8" s="399"/>
      <c r="D8" s="439"/>
      <c r="E8" s="439"/>
      <c r="F8" s="439"/>
      <c r="G8" s="439"/>
      <c r="H8" s="439"/>
      <c r="I8" s="439"/>
      <c r="J8" s="439"/>
      <c r="K8" s="439"/>
      <c r="L8" s="439"/>
      <c r="M8" s="439"/>
      <c r="N8" s="439"/>
      <c r="O8" s="439"/>
      <c r="P8" s="439"/>
      <c r="Q8" s="439"/>
      <c r="R8" s="389"/>
      <c r="S8" s="439"/>
      <c r="T8" s="439"/>
      <c r="U8" s="439"/>
      <c r="V8" s="439"/>
      <c r="W8" s="439"/>
      <c r="X8" s="439"/>
      <c r="Y8" s="439"/>
      <c r="Z8" s="439"/>
      <c r="AA8" s="439"/>
      <c r="AB8" s="439"/>
      <c r="AC8" s="439"/>
    </row>
    <row r="9" spans="1:29" x14ac:dyDescent="0.3">
      <c r="A9" s="10" t="s">
        <v>212</v>
      </c>
      <c r="B9" s="4" t="s">
        <v>406</v>
      </c>
      <c r="C9" s="4" t="s">
        <v>407</v>
      </c>
      <c r="D9" s="6"/>
      <c r="E9" s="6"/>
      <c r="F9" s="6"/>
      <c r="G9" s="6"/>
      <c r="H9" s="6"/>
      <c r="I9" s="6"/>
      <c r="J9" s="6"/>
      <c r="K9" s="6"/>
      <c r="L9" s="6"/>
      <c r="M9" s="6"/>
      <c r="N9" s="6"/>
      <c r="O9" s="6"/>
      <c r="P9" s="6"/>
      <c r="Q9" s="6"/>
      <c r="R9" s="6"/>
      <c r="S9" s="6"/>
      <c r="T9" s="6"/>
      <c r="AA9" s="6"/>
      <c r="AB9" s="6"/>
      <c r="AC9" s="6"/>
    </row>
    <row r="10" spans="1:29" ht="43.2" x14ac:dyDescent="0.3">
      <c r="A10" s="11"/>
      <c r="B10" s="7" t="s">
        <v>1397</v>
      </c>
      <c r="C10" s="9" t="s">
        <v>1398</v>
      </c>
      <c r="D10" s="6"/>
      <c r="E10" s="6"/>
      <c r="F10" s="6"/>
      <c r="G10" s="6"/>
      <c r="H10" s="6"/>
      <c r="I10" s="6"/>
      <c r="J10" s="6"/>
      <c r="K10" s="6"/>
      <c r="L10" s="6"/>
      <c r="M10" s="6"/>
      <c r="N10" s="6"/>
      <c r="O10" s="6"/>
      <c r="P10" s="6"/>
      <c r="Q10" s="6"/>
      <c r="R10" s="6"/>
      <c r="S10" s="6"/>
      <c r="T10" s="6"/>
      <c r="AA10" s="6"/>
      <c r="AB10" s="6"/>
      <c r="AC10" s="6"/>
    </row>
    <row r="11" spans="1:29" x14ac:dyDescent="0.3">
      <c r="A11" s="11"/>
      <c r="B11" s="6"/>
      <c r="C11" s="9" t="s">
        <v>1399</v>
      </c>
      <c r="D11" s="6"/>
      <c r="E11" s="6"/>
      <c r="F11" s="6"/>
      <c r="G11" s="6"/>
      <c r="H11" s="6"/>
      <c r="I11" s="6"/>
      <c r="J11" s="6"/>
      <c r="K11" s="6"/>
      <c r="L11" s="6"/>
      <c r="M11" s="6"/>
      <c r="N11" s="6"/>
      <c r="O11" s="6"/>
      <c r="P11" s="6"/>
      <c r="Q11" s="6"/>
      <c r="R11" s="6"/>
      <c r="S11" s="6"/>
      <c r="T11" s="6"/>
      <c r="AA11" s="6"/>
      <c r="AB11" s="6"/>
      <c r="AC11" s="6"/>
    </row>
    <row r="12" spans="1:29" x14ac:dyDescent="0.3">
      <c r="A12" s="11"/>
      <c r="B12" s="6"/>
      <c r="C12" s="9"/>
      <c r="D12" s="6"/>
      <c r="E12" s="6"/>
      <c r="F12" s="6"/>
      <c r="G12" s="6"/>
      <c r="H12" s="6"/>
      <c r="I12" s="6"/>
      <c r="J12" s="6"/>
      <c r="K12" s="6"/>
      <c r="L12" s="6"/>
      <c r="M12" s="6"/>
      <c r="N12" s="6"/>
      <c r="O12" s="6"/>
      <c r="P12" s="6"/>
      <c r="Q12" s="6"/>
      <c r="R12" s="6"/>
      <c r="S12" s="6"/>
      <c r="T12" s="6"/>
      <c r="AA12" s="6"/>
      <c r="AB12" s="6"/>
      <c r="AC12" s="6"/>
    </row>
    <row r="13" spans="1:29" x14ac:dyDescent="0.3">
      <c r="A13" s="11"/>
      <c r="B13" s="6"/>
      <c r="C13" s="8"/>
      <c r="D13" s="6"/>
      <c r="E13" s="6"/>
      <c r="F13" s="6"/>
      <c r="G13" s="6"/>
      <c r="H13" s="6"/>
      <c r="I13" s="6"/>
      <c r="J13" s="6"/>
      <c r="K13" s="6"/>
      <c r="L13" s="6"/>
      <c r="M13" s="6"/>
      <c r="N13" s="6"/>
      <c r="O13" s="6"/>
      <c r="P13" s="6"/>
      <c r="Q13" s="6"/>
      <c r="R13" s="6"/>
      <c r="S13" s="6"/>
      <c r="T13" s="6"/>
      <c r="AA13" s="6"/>
      <c r="AB13" s="6"/>
      <c r="AC13" s="6"/>
    </row>
    <row r="14" spans="1:29" x14ac:dyDescent="0.3">
      <c r="A14" s="11"/>
      <c r="B14" s="6"/>
      <c r="C14" s="9" t="s">
        <v>1400</v>
      </c>
      <c r="D14" s="6">
        <v>1</v>
      </c>
      <c r="E14" s="6">
        <v>2</v>
      </c>
      <c r="F14" s="6">
        <v>31</v>
      </c>
      <c r="G14" s="6">
        <v>31</v>
      </c>
      <c r="H14" s="6">
        <v>31</v>
      </c>
      <c r="I14" s="6">
        <v>30</v>
      </c>
      <c r="J14" s="6">
        <v>69</v>
      </c>
      <c r="K14" s="6">
        <v>28</v>
      </c>
      <c r="L14" s="6">
        <v>28</v>
      </c>
      <c r="M14" s="6"/>
      <c r="N14" s="6">
        <v>28</v>
      </c>
      <c r="O14" s="6">
        <v>28</v>
      </c>
      <c r="P14" s="6">
        <v>28</v>
      </c>
      <c r="Q14" s="6">
        <v>336</v>
      </c>
      <c r="R14" s="6">
        <v>336</v>
      </c>
      <c r="S14" s="6">
        <v>333</v>
      </c>
      <c r="T14" s="6">
        <v>336</v>
      </c>
      <c r="U14" s="6">
        <v>0</v>
      </c>
      <c r="V14" s="6">
        <v>0</v>
      </c>
      <c r="W14" s="6">
        <v>0</v>
      </c>
      <c r="X14" s="6">
        <v>5</v>
      </c>
      <c r="Y14" s="6">
        <v>5</v>
      </c>
      <c r="Z14" s="6">
        <v>0</v>
      </c>
      <c r="AA14" s="6">
        <v>48</v>
      </c>
      <c r="AB14" s="6">
        <v>3</v>
      </c>
      <c r="AC14" s="6">
        <v>48</v>
      </c>
    </row>
    <row r="15" spans="1:29" x14ac:dyDescent="0.3">
      <c r="A15" s="3"/>
      <c r="B15" s="3"/>
      <c r="L15" s="3"/>
      <c r="O15" s="3"/>
      <c r="P15" s="3"/>
      <c r="Q15" s="3"/>
      <c r="R15" s="3"/>
      <c r="S15" s="3"/>
      <c r="T15" s="3"/>
      <c r="U15" s="3"/>
      <c r="V15" s="3"/>
      <c r="W15" s="3"/>
      <c r="X15" s="3"/>
      <c r="Y15" s="3"/>
      <c r="Z15" s="3"/>
      <c r="AA15" s="3"/>
      <c r="AB15" s="3"/>
      <c r="AC15" s="3"/>
    </row>
    <row r="16" spans="1:29" s="3" customFormat="1" x14ac:dyDescent="0.3">
      <c r="A16" s="2"/>
      <c r="D16"/>
      <c r="E16"/>
      <c r="F16"/>
      <c r="G16"/>
      <c r="H16"/>
      <c r="I16"/>
      <c r="J16"/>
      <c r="K16"/>
      <c r="M16"/>
      <c r="N16"/>
    </row>
    <row r="17" spans="1:29" s="3" customFormat="1" x14ac:dyDescent="0.3">
      <c r="D17"/>
      <c r="E17"/>
      <c r="F17"/>
      <c r="G17"/>
      <c r="H17"/>
      <c r="I17"/>
      <c r="J17"/>
      <c r="K17"/>
      <c r="M17"/>
      <c r="N17"/>
    </row>
    <row r="18" spans="1:29" s="3" customFormat="1" x14ac:dyDescent="0.3">
      <c r="D18"/>
      <c r="E18"/>
      <c r="F18"/>
      <c r="G18"/>
      <c r="H18"/>
      <c r="I18"/>
      <c r="J18"/>
      <c r="K18"/>
      <c r="L18"/>
      <c r="M18"/>
      <c r="N18"/>
      <c r="O18"/>
      <c r="P18"/>
      <c r="Q18"/>
      <c r="R18"/>
      <c r="S18"/>
      <c r="T18"/>
      <c r="U18"/>
      <c r="V18"/>
      <c r="W18"/>
      <c r="X18"/>
      <c r="Y18"/>
      <c r="Z18"/>
      <c r="AA18"/>
      <c r="AB18"/>
      <c r="AC18"/>
    </row>
    <row r="25" spans="1:29" x14ac:dyDescent="0.3">
      <c r="L25" s="3"/>
      <c r="O25" s="3"/>
      <c r="P25" s="3"/>
      <c r="Q25" s="3"/>
      <c r="R25" s="3"/>
      <c r="S25" s="3"/>
      <c r="T25" s="3"/>
      <c r="U25" s="3"/>
      <c r="V25" s="3"/>
      <c r="W25" s="3"/>
      <c r="X25" s="3"/>
      <c r="Y25" s="3"/>
      <c r="Z25" s="3"/>
      <c r="AA25" s="3"/>
      <c r="AB25" s="3"/>
      <c r="AC25" s="3"/>
    </row>
    <row r="26" spans="1:29" s="3" customFormat="1" ht="15" x14ac:dyDescent="0.3">
      <c r="A26" s="18" t="str">
        <f ca="1">MID(CELL("filename",A1),FIND("]",CELL("filename",A1))+1,255)</f>
        <v>T39</v>
      </c>
      <c r="B26"/>
      <c r="D26"/>
      <c r="E26"/>
      <c r="F26"/>
      <c r="G26"/>
      <c r="H26"/>
      <c r="I26"/>
      <c r="J26"/>
      <c r="K26"/>
      <c r="L26"/>
      <c r="M26"/>
      <c r="N26"/>
      <c r="O26"/>
      <c r="P26"/>
      <c r="Q26"/>
      <c r="R26"/>
      <c r="S26"/>
      <c r="T26"/>
      <c r="U26"/>
      <c r="V26"/>
      <c r="W26"/>
      <c r="X26"/>
      <c r="Y26"/>
      <c r="Z26"/>
      <c r="AA26"/>
      <c r="AB26"/>
      <c r="AC26"/>
    </row>
  </sheetData>
  <mergeCells count="34">
    <mergeCell ref="AA5:AA8"/>
    <mergeCell ref="AB5:AB8"/>
    <mergeCell ref="AC5:AC8"/>
    <mergeCell ref="V5:V8"/>
    <mergeCell ref="W5:W8"/>
    <mergeCell ref="X5:X8"/>
    <mergeCell ref="Y5:Y8"/>
    <mergeCell ref="Z5:Z8"/>
    <mergeCell ref="F5:F8"/>
    <mergeCell ref="G5:G8"/>
    <mergeCell ref="I5:I8"/>
    <mergeCell ref="T5:T8"/>
    <mergeCell ref="U5:U8"/>
    <mergeCell ref="B5:C5"/>
    <mergeCell ref="O5:O8"/>
    <mergeCell ref="P5:P8"/>
    <mergeCell ref="Q5:Q8"/>
    <mergeCell ref="S5:S8"/>
    <mergeCell ref="B6:C6"/>
    <mergeCell ref="B7:C7"/>
    <mergeCell ref="B8:C8"/>
    <mergeCell ref="H5:H8"/>
    <mergeCell ref="J5:J8"/>
    <mergeCell ref="K5:K8"/>
    <mergeCell ref="L5:L8"/>
    <mergeCell ref="M5:M8"/>
    <mergeCell ref="N5:N8"/>
    <mergeCell ref="D5:D8"/>
    <mergeCell ref="E5:E8"/>
    <mergeCell ref="D1:AC1"/>
    <mergeCell ref="B1:C1"/>
    <mergeCell ref="B2:C2"/>
    <mergeCell ref="B3:C3"/>
    <mergeCell ref="B4:C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zoomScale="75" zoomScaleNormal="75" workbookViewId="0">
      <selection activeCell="A5" sqref="A5"/>
    </sheetView>
  </sheetViews>
  <sheetFormatPr defaultRowHeight="14.4" x14ac:dyDescent="0.3"/>
  <cols>
    <col min="1" max="1" width="13.33203125" style="2" customWidth="1"/>
    <col min="2" max="2" width="49.33203125" customWidth="1"/>
    <col min="3" max="3" width="41.88671875" style="3" customWidth="1"/>
    <col min="4" max="8" width="23.109375" customWidth="1"/>
  </cols>
  <sheetData>
    <row r="1" spans="1:8" ht="15.6" x14ac:dyDescent="0.3">
      <c r="A1" s="19" t="str">
        <f ca="1">MID(CELL("filename",A1),FIND("]",CELL("filename",A1))+1,255)</f>
        <v>T00</v>
      </c>
      <c r="B1" s="400" t="s">
        <v>395</v>
      </c>
      <c r="C1" s="401"/>
      <c r="D1" s="402" t="s">
        <v>396</v>
      </c>
      <c r="E1" s="402"/>
      <c r="F1" s="402"/>
      <c r="G1" s="402"/>
      <c r="H1" s="402"/>
    </row>
    <row r="2" spans="1:8" ht="15.6" x14ac:dyDescent="0.3">
      <c r="A2" s="5" t="s">
        <v>397</v>
      </c>
      <c r="B2" s="403" t="e">
        <f ca="1">VLOOKUP(A1,SystemTestList!$A$1:$G$94,1,0)</f>
        <v>#N/A</v>
      </c>
      <c r="C2" s="404"/>
      <c r="D2" s="13" t="s">
        <v>398</v>
      </c>
      <c r="E2" s="13" t="s">
        <v>399</v>
      </c>
      <c r="F2" s="13" t="s">
        <v>400</v>
      </c>
      <c r="G2" s="13" t="s">
        <v>401</v>
      </c>
      <c r="H2" s="13" t="s">
        <v>402</v>
      </c>
    </row>
    <row r="3" spans="1:8" s="1" customFormat="1" x14ac:dyDescent="0.3">
      <c r="A3" s="5" t="s">
        <v>403</v>
      </c>
      <c r="B3" s="405" t="e">
        <f ca="1">VLOOKUP(A1,SystemTestList!$A$1:$G$94,2,0)</f>
        <v>#N/A</v>
      </c>
      <c r="C3" s="406"/>
      <c r="D3" s="17"/>
      <c r="E3" s="17"/>
      <c r="F3" s="17"/>
      <c r="G3" s="17"/>
      <c r="H3" s="17"/>
    </row>
    <row r="4" spans="1:8" s="1" customFormat="1" x14ac:dyDescent="0.3">
      <c r="A4" s="5" t="s">
        <v>314</v>
      </c>
      <c r="B4" s="405" t="e">
        <f ca="1">VLOOKUP(A1,SystemTestList!$A$1:$G$94,3,0)</f>
        <v>#N/A</v>
      </c>
      <c r="C4" s="406"/>
      <c r="D4" s="16"/>
      <c r="E4" s="16"/>
      <c r="F4" s="16"/>
      <c r="G4" s="16"/>
      <c r="H4" s="16"/>
    </row>
    <row r="5" spans="1:8" ht="28.95" customHeight="1" x14ac:dyDescent="0.3">
      <c r="A5" s="5" t="s">
        <v>315</v>
      </c>
      <c r="B5" s="394" t="e">
        <f ca="1">VLOOKUP(A1,SystemTestList!$A$1:$G$94,4,0)</f>
        <v>#N/A</v>
      </c>
      <c r="C5" s="395"/>
      <c r="D5" s="14"/>
      <c r="E5" s="14"/>
      <c r="F5" s="14"/>
      <c r="G5" s="14"/>
      <c r="H5" s="14"/>
    </row>
    <row r="6" spans="1:8" ht="62.4" customHeight="1" x14ac:dyDescent="0.3">
      <c r="A6" s="5" t="s">
        <v>316</v>
      </c>
      <c r="B6" s="394" t="e">
        <f ca="1">VLOOKUP(A1,SystemTestList!$A$1:$G$94,5,0)</f>
        <v>#N/A</v>
      </c>
      <c r="C6" s="395"/>
      <c r="D6" s="14"/>
      <c r="E6" s="14"/>
      <c r="F6" s="14"/>
      <c r="G6" s="14"/>
      <c r="H6" s="14"/>
    </row>
    <row r="7" spans="1:8" ht="17.399999999999999" customHeight="1" x14ac:dyDescent="0.3">
      <c r="A7" s="5" t="s">
        <v>404</v>
      </c>
      <c r="B7" s="396"/>
      <c r="C7" s="397"/>
      <c r="D7" s="14"/>
      <c r="E7" s="14"/>
      <c r="F7" s="14"/>
      <c r="G7" s="14"/>
      <c r="H7" s="14"/>
    </row>
    <row r="8" spans="1:8" ht="40.950000000000003" customHeight="1" x14ac:dyDescent="0.3">
      <c r="A8" s="5" t="s">
        <v>405</v>
      </c>
      <c r="B8" s="398"/>
      <c r="C8" s="399"/>
      <c r="D8" s="16"/>
      <c r="E8" s="16"/>
      <c r="F8" s="16"/>
      <c r="G8" s="16"/>
      <c r="H8" s="16"/>
    </row>
    <row r="9" spans="1:8" x14ac:dyDescent="0.3">
      <c r="A9" s="10" t="s">
        <v>212</v>
      </c>
      <c r="B9" s="4" t="s">
        <v>406</v>
      </c>
      <c r="C9" s="4" t="s">
        <v>407</v>
      </c>
      <c r="D9" s="6"/>
      <c r="E9" s="6"/>
      <c r="F9" s="6"/>
      <c r="G9" s="6"/>
      <c r="H9" s="6"/>
    </row>
    <row r="10" spans="1:8" x14ac:dyDescent="0.3">
      <c r="A10" s="11"/>
      <c r="B10" s="6"/>
      <c r="C10" s="8"/>
      <c r="D10" s="6"/>
      <c r="E10" s="6"/>
      <c r="F10" s="6"/>
      <c r="G10" s="6"/>
      <c r="H10" s="6"/>
    </row>
    <row r="11" spans="1:8" x14ac:dyDescent="0.3">
      <c r="A11" s="11"/>
      <c r="B11" s="6"/>
      <c r="C11" s="9"/>
      <c r="D11" s="6"/>
      <c r="E11" s="6"/>
      <c r="F11" s="6"/>
      <c r="G11" s="6"/>
      <c r="H11" s="6"/>
    </row>
    <row r="12" spans="1:8" x14ac:dyDescent="0.3">
      <c r="A12" s="11"/>
      <c r="B12" s="6"/>
      <c r="C12" s="9"/>
      <c r="D12" s="6"/>
      <c r="E12" s="6"/>
      <c r="F12" s="6"/>
      <c r="G12" s="6"/>
      <c r="H12" s="6"/>
    </row>
    <row r="13" spans="1:8" x14ac:dyDescent="0.3">
      <c r="A13" s="11"/>
      <c r="B13" s="6"/>
      <c r="C13" s="8"/>
      <c r="D13" s="6"/>
      <c r="E13" s="6"/>
      <c r="F13" s="6"/>
      <c r="G13" s="6"/>
      <c r="H13" s="6"/>
    </row>
    <row r="14" spans="1:8" x14ac:dyDescent="0.3">
      <c r="A14" s="11"/>
      <c r="B14" s="6"/>
      <c r="C14" s="8"/>
      <c r="D14" s="6"/>
      <c r="E14" s="6"/>
      <c r="F14" s="6"/>
      <c r="G14" s="6"/>
      <c r="H14" s="6"/>
    </row>
    <row r="15" spans="1:8" x14ac:dyDescent="0.3">
      <c r="A15" s="3"/>
      <c r="B15" s="3"/>
    </row>
    <row r="16" spans="1:8" s="3" customFormat="1" x14ac:dyDescent="0.3">
      <c r="A16" s="2"/>
      <c r="D16"/>
      <c r="E16"/>
      <c r="F16"/>
      <c r="G16"/>
      <c r="H16"/>
    </row>
    <row r="17" spans="1:8" s="3" customFormat="1" x14ac:dyDescent="0.3">
      <c r="D17"/>
      <c r="E17"/>
      <c r="F17"/>
      <c r="G17"/>
      <c r="H17"/>
    </row>
    <row r="18" spans="1:8" s="3" customFormat="1" x14ac:dyDescent="0.3">
      <c r="D18"/>
      <c r="E18"/>
      <c r="F18"/>
      <c r="G18"/>
      <c r="H18"/>
    </row>
    <row r="26" spans="1:8" s="3" customFormat="1" ht="15" x14ac:dyDescent="0.3">
      <c r="A26" s="18" t="str">
        <f ca="1">MID(CELL("filename",A1),FIND("]",CELL("filename",A1))+1,255)</f>
        <v>T00</v>
      </c>
      <c r="B26"/>
      <c r="D26"/>
      <c r="E26"/>
      <c r="F26"/>
      <c r="G26"/>
      <c r="H26"/>
    </row>
  </sheetData>
  <mergeCells count="9">
    <mergeCell ref="B6:C6"/>
    <mergeCell ref="B7:C7"/>
    <mergeCell ref="B8:C8"/>
    <mergeCell ref="B1:C1"/>
    <mergeCell ref="D1:H1"/>
    <mergeCell ref="B2:C2"/>
    <mergeCell ref="B3:C3"/>
    <mergeCell ref="B4:C4"/>
    <mergeCell ref="B5:C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zoomScale="76" zoomScaleNormal="76" workbookViewId="0">
      <selection activeCell="G5" sqref="G5:G8"/>
    </sheetView>
  </sheetViews>
  <sheetFormatPr defaultColWidth="8.88671875" defaultRowHeight="19.95" customHeight="1" x14ac:dyDescent="0.3"/>
  <cols>
    <col min="1" max="1" width="19.109375" style="194" customWidth="1"/>
    <col min="2" max="2" width="25.5546875" style="15" customWidth="1"/>
    <col min="3" max="3" width="32.109375" style="78" customWidth="1"/>
    <col min="4" max="9" width="21.109375" style="15" customWidth="1"/>
    <col min="10" max="16384" width="8.88671875" style="15"/>
  </cols>
  <sheetData>
    <row r="1" spans="1:9" ht="19.95" customHeight="1" x14ac:dyDescent="0.3">
      <c r="A1" s="135" t="str">
        <f ca="1">MID(CELL("filename",A1),FIND("]",CELL("filename",A1))+1,255)</f>
        <v>T01</v>
      </c>
      <c r="B1" s="413" t="s">
        <v>395</v>
      </c>
      <c r="C1" s="414"/>
      <c r="D1" s="410" t="s">
        <v>396</v>
      </c>
      <c r="E1" s="410"/>
      <c r="F1" s="410"/>
      <c r="G1" s="410"/>
      <c r="H1" s="410"/>
      <c r="I1" s="410"/>
    </row>
    <row r="2" spans="1:9" ht="19.95" customHeight="1" x14ac:dyDescent="0.3">
      <c r="A2" s="136" t="s">
        <v>397</v>
      </c>
      <c r="B2" s="415" t="str">
        <f ca="1">VLOOKUP(A1,SystemTestList!$A$1:$G$94,1,0)</f>
        <v>T01</v>
      </c>
      <c r="C2" s="416"/>
      <c r="D2" s="83" t="s">
        <v>398</v>
      </c>
      <c r="E2" s="83" t="s">
        <v>399</v>
      </c>
      <c r="F2" s="83" t="s">
        <v>400</v>
      </c>
      <c r="G2" s="83" t="s">
        <v>401</v>
      </c>
      <c r="H2" s="83" t="s">
        <v>402</v>
      </c>
      <c r="I2" s="83" t="s">
        <v>408</v>
      </c>
    </row>
    <row r="3" spans="1:9" s="192" customFormat="1" ht="19.95" customHeight="1" x14ac:dyDescent="0.3">
      <c r="A3" s="136" t="s">
        <v>403</v>
      </c>
      <c r="B3" s="394" t="str">
        <f ca="1">VLOOKUP(A1,SystemTestList!$A$1:$G$94,2,0)</f>
        <v>Landing page</v>
      </c>
      <c r="C3" s="395"/>
      <c r="D3" s="152" t="s">
        <v>409</v>
      </c>
      <c r="E3" s="152" t="s">
        <v>410</v>
      </c>
      <c r="F3" s="152" t="s">
        <v>411</v>
      </c>
      <c r="G3" s="152" t="s">
        <v>412</v>
      </c>
      <c r="H3" s="152" t="s">
        <v>413</v>
      </c>
      <c r="I3" s="152" t="s">
        <v>414</v>
      </c>
    </row>
    <row r="4" spans="1:9" s="192" customFormat="1" ht="19.95" customHeight="1" x14ac:dyDescent="0.35">
      <c r="A4" s="136" t="s">
        <v>314</v>
      </c>
      <c r="B4" s="394" t="str">
        <f ca="1">VLOOKUP(A1,SystemTestList!$A$1:$G$94,3,0)</f>
        <v>User Interface</v>
      </c>
      <c r="C4" s="395"/>
      <c r="D4" s="193"/>
      <c r="E4" s="193"/>
      <c r="F4" s="193"/>
      <c r="G4" s="193"/>
      <c r="H4" s="193"/>
      <c r="I4" s="193"/>
    </row>
    <row r="5" spans="1:9" ht="84" customHeight="1" x14ac:dyDescent="0.3">
      <c r="A5" s="136" t="s">
        <v>315</v>
      </c>
      <c r="B5" s="394" t="str">
        <f ca="1">VLOOKUP(A1,SystemTestList!$A$1:$G$94,4,0)</f>
        <v>Landing Page - FAQ Link
Landing Page - Feedback Email Link
Landing Page - Support Email Link
Landing Page - Search Box
Landing Page - Advanced Search Link</v>
      </c>
      <c r="C5" s="395"/>
      <c r="D5" s="407"/>
      <c r="E5" s="407"/>
      <c r="F5" s="407"/>
      <c r="G5" s="407"/>
      <c r="H5" s="407"/>
      <c r="I5" s="407"/>
    </row>
    <row r="6" spans="1:9" ht="46.95" customHeight="1" x14ac:dyDescent="0.3">
      <c r="A6" s="136" t="s">
        <v>316</v>
      </c>
      <c r="B6" s="394" t="str">
        <f ca="1">VLOOKUP(A1,SystemTestList!$A$1:$G$94,5,0)</f>
        <v>Access the Landing Page and click on each of the buttons provided for finding help or providing feedback to validate that the expected result is obtained.  Test Search box and button.</v>
      </c>
      <c r="C6" s="395"/>
      <c r="D6" s="408"/>
      <c r="E6" s="408"/>
      <c r="F6" s="408"/>
      <c r="G6" s="408"/>
      <c r="H6" s="408"/>
      <c r="I6" s="408"/>
    </row>
    <row r="7" spans="1:9" ht="19.95" customHeight="1" x14ac:dyDescent="0.3">
      <c r="A7" s="136" t="s">
        <v>404</v>
      </c>
      <c r="B7" s="396"/>
      <c r="C7" s="397"/>
      <c r="D7" s="408"/>
      <c r="E7" s="408"/>
      <c r="F7" s="408"/>
      <c r="G7" s="408"/>
      <c r="H7" s="408"/>
      <c r="I7" s="408"/>
    </row>
    <row r="8" spans="1:9" ht="19.95" customHeight="1" x14ac:dyDescent="0.3">
      <c r="A8" s="136" t="s">
        <v>405</v>
      </c>
      <c r="B8" s="411"/>
      <c r="C8" s="412"/>
      <c r="D8" s="409"/>
      <c r="E8" s="409"/>
      <c r="F8" s="409"/>
      <c r="G8" s="409"/>
      <c r="H8" s="409"/>
      <c r="I8" s="409"/>
    </row>
    <row r="9" spans="1:9" ht="19.95" customHeight="1" x14ac:dyDescent="0.3">
      <c r="A9" s="128" t="s">
        <v>212</v>
      </c>
      <c r="B9" s="137" t="s">
        <v>406</v>
      </c>
      <c r="C9" s="137" t="s">
        <v>407</v>
      </c>
      <c r="D9" s="154"/>
      <c r="E9" s="154"/>
      <c r="F9" s="154"/>
      <c r="G9" s="154"/>
      <c r="H9" s="154"/>
      <c r="I9" s="154"/>
    </row>
    <row r="10" spans="1:9" ht="28.8" x14ac:dyDescent="0.3">
      <c r="A10" s="138">
        <v>1</v>
      </c>
      <c r="B10" s="381" t="s">
        <v>415</v>
      </c>
      <c r="C10" s="381" t="s">
        <v>416</v>
      </c>
      <c r="D10" s="381"/>
      <c r="E10" s="381"/>
      <c r="F10" s="381"/>
      <c r="G10" s="381"/>
      <c r="H10" s="381"/>
      <c r="I10" s="381"/>
    </row>
    <row r="11" spans="1:9" ht="28.8" x14ac:dyDescent="0.3">
      <c r="A11" s="138">
        <v>2</v>
      </c>
      <c r="B11" s="381" t="s">
        <v>417</v>
      </c>
      <c r="C11" s="381"/>
      <c r="D11" s="118" t="s">
        <v>418</v>
      </c>
      <c r="E11" s="118" t="s">
        <v>419</v>
      </c>
      <c r="F11" s="118" t="s">
        <v>420</v>
      </c>
      <c r="G11" s="118"/>
      <c r="H11" s="381" t="s">
        <v>39</v>
      </c>
      <c r="I11" s="222"/>
    </row>
    <row r="12" spans="1:9" ht="100.8" x14ac:dyDescent="0.3">
      <c r="A12" s="138">
        <v>3</v>
      </c>
      <c r="B12" s="134"/>
      <c r="C12" s="134" t="s">
        <v>421</v>
      </c>
      <c r="D12" s="381" t="s">
        <v>422</v>
      </c>
      <c r="E12" s="381" t="s">
        <v>423</v>
      </c>
      <c r="F12" s="381" t="s">
        <v>424</v>
      </c>
      <c r="G12" s="381"/>
      <c r="H12" s="134" t="s">
        <v>425</v>
      </c>
      <c r="I12" s="222"/>
    </row>
    <row r="13" spans="1:9" s="78" customFormat="1" ht="43.2" x14ac:dyDescent="0.3">
      <c r="A13" s="138">
        <v>4</v>
      </c>
      <c r="B13" s="134" t="s">
        <v>426</v>
      </c>
      <c r="C13" s="134" t="s">
        <v>427</v>
      </c>
      <c r="D13" s="276"/>
      <c r="E13" s="276"/>
      <c r="F13" s="276"/>
      <c r="G13" s="276"/>
      <c r="H13" s="275"/>
      <c r="I13" s="9" t="s">
        <v>428</v>
      </c>
    </row>
    <row r="21" spans="1:7" s="78" customFormat="1" ht="19.95" customHeight="1" x14ac:dyDescent="0.3">
      <c r="A21" s="195" t="str">
        <f ca="1">MID(CELL("filename",A1),FIND("]",CELL("filename",A1))+1,255)</f>
        <v>T01</v>
      </c>
      <c r="B21" s="392"/>
      <c r="D21" s="392"/>
      <c r="E21" s="392"/>
      <c r="F21" s="392"/>
      <c r="G21" s="392"/>
    </row>
  </sheetData>
  <mergeCells count="15">
    <mergeCell ref="I5:I8"/>
    <mergeCell ref="D1:I1"/>
    <mergeCell ref="H5:H8"/>
    <mergeCell ref="B6:C6"/>
    <mergeCell ref="B7:C7"/>
    <mergeCell ref="B8:C8"/>
    <mergeCell ref="B1:C1"/>
    <mergeCell ref="B2:C2"/>
    <mergeCell ref="B3:C3"/>
    <mergeCell ref="B4:C4"/>
    <mergeCell ref="B5:C5"/>
    <mergeCell ref="D5:D8"/>
    <mergeCell ref="E5:E8"/>
    <mergeCell ref="F5:F8"/>
    <mergeCell ref="G5:G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4"/>
  <sheetViews>
    <sheetView zoomScale="75" zoomScaleNormal="75" workbookViewId="0">
      <selection activeCell="B7" sqref="B7:C7"/>
    </sheetView>
  </sheetViews>
  <sheetFormatPr defaultRowHeight="14.4" x14ac:dyDescent="0.3"/>
  <cols>
    <col min="1" max="1" width="18.5546875" style="2" customWidth="1"/>
    <col min="2" max="2" width="39.5546875" customWidth="1"/>
    <col min="3" max="3" width="40.44140625" style="3" customWidth="1"/>
    <col min="4" max="12" width="10.6640625" customWidth="1"/>
    <col min="13" max="15" width="9.33203125" customWidth="1"/>
    <col min="16" max="16" width="8.44140625" customWidth="1"/>
    <col min="18" max="18" width="8.6640625" customWidth="1"/>
    <col min="19" max="19" width="7.6640625" customWidth="1"/>
    <col min="20" max="20" width="9.6640625" customWidth="1"/>
    <col min="28" max="28" width="9.6640625" customWidth="1"/>
    <col min="29" max="30" width="11" customWidth="1"/>
    <col min="31" max="31" width="12.44140625" customWidth="1"/>
    <col min="32" max="32" width="9.109375" customWidth="1"/>
    <col min="33" max="33" width="11.33203125" customWidth="1"/>
    <col min="34" max="36" width="8.44140625" customWidth="1"/>
    <col min="37" max="37" width="11.33203125" customWidth="1"/>
  </cols>
  <sheetData>
    <row r="1" spans="1:46" ht="15.6" x14ac:dyDescent="0.3">
      <c r="A1" s="19" t="str">
        <f ca="1">MID(CELL("filename",A1),FIND("]",CELL("filename",A1))+1,255)</f>
        <v>T02</v>
      </c>
      <c r="B1" s="400" t="s">
        <v>395</v>
      </c>
      <c r="C1" s="401"/>
      <c r="D1" s="420" t="s">
        <v>396</v>
      </c>
      <c r="E1" s="421"/>
      <c r="F1" s="421"/>
      <c r="G1" s="421"/>
      <c r="H1" s="421"/>
      <c r="I1" s="421"/>
      <c r="J1" s="421"/>
      <c r="K1" s="421"/>
      <c r="L1" s="421"/>
      <c r="M1" s="421"/>
      <c r="N1" s="421"/>
      <c r="O1" s="421"/>
      <c r="P1" s="421"/>
      <c r="Q1" s="421"/>
      <c r="R1" s="421"/>
      <c r="S1" s="421"/>
      <c r="T1" s="421"/>
      <c r="U1" s="421"/>
      <c r="V1" s="421"/>
      <c r="W1" s="421"/>
      <c r="X1" s="421"/>
      <c r="Y1" s="421"/>
      <c r="Z1" s="421"/>
      <c r="AA1" s="421"/>
      <c r="AB1" s="421"/>
      <c r="AC1" s="421"/>
      <c r="AD1" s="421"/>
      <c r="AE1" s="421"/>
      <c r="AF1" s="421"/>
      <c r="AG1" s="421"/>
      <c r="AH1" s="421"/>
      <c r="AI1" s="421"/>
      <c r="AJ1" s="421"/>
      <c r="AK1" s="421"/>
      <c r="AL1" s="421"/>
      <c r="AM1" s="421"/>
      <c r="AN1" s="421"/>
      <c r="AO1" s="421"/>
      <c r="AP1" s="421"/>
      <c r="AQ1" s="421"/>
      <c r="AR1" s="421"/>
      <c r="AS1" s="422"/>
    </row>
    <row r="2" spans="1:46" ht="15.6" x14ac:dyDescent="0.3">
      <c r="A2" s="5" t="s">
        <v>397</v>
      </c>
      <c r="B2" s="403" t="str">
        <f ca="1">VLOOKUP(A1,SystemTestList!$A$1:$G$94,1,0)</f>
        <v>T02</v>
      </c>
      <c r="C2" s="404"/>
      <c r="D2" s="82" t="s">
        <v>398</v>
      </c>
      <c r="E2" s="82" t="s">
        <v>399</v>
      </c>
      <c r="F2" s="82" t="s">
        <v>400</v>
      </c>
      <c r="G2" s="82" t="s">
        <v>401</v>
      </c>
      <c r="H2" s="82" t="s">
        <v>402</v>
      </c>
      <c r="I2" s="82" t="s">
        <v>408</v>
      </c>
      <c r="J2" s="82" t="s">
        <v>429</v>
      </c>
      <c r="K2" s="82" t="s">
        <v>430</v>
      </c>
      <c r="L2" s="82" t="s">
        <v>222</v>
      </c>
      <c r="M2" s="82" t="s">
        <v>431</v>
      </c>
      <c r="N2" s="82"/>
      <c r="O2" s="82" t="s">
        <v>432</v>
      </c>
      <c r="P2" s="82" t="s">
        <v>433</v>
      </c>
      <c r="Q2" s="82" t="s">
        <v>434</v>
      </c>
      <c r="R2" s="82" t="s">
        <v>263</v>
      </c>
      <c r="S2" s="82" t="s">
        <v>435</v>
      </c>
      <c r="T2" s="82" t="s">
        <v>436</v>
      </c>
      <c r="U2" s="82" t="s">
        <v>437</v>
      </c>
      <c r="V2" s="82" t="s">
        <v>438</v>
      </c>
      <c r="W2" s="82" t="s">
        <v>439</v>
      </c>
      <c r="X2" s="82" t="s">
        <v>440</v>
      </c>
      <c r="Y2" s="82" t="s">
        <v>441</v>
      </c>
      <c r="Z2" s="82" t="s">
        <v>442</v>
      </c>
      <c r="AA2" s="82" t="s">
        <v>442</v>
      </c>
      <c r="AB2" s="82" t="s">
        <v>443</v>
      </c>
      <c r="AC2" s="82" t="s">
        <v>444</v>
      </c>
      <c r="AD2" s="82" t="s">
        <v>445</v>
      </c>
      <c r="AE2" s="82" t="s">
        <v>446</v>
      </c>
      <c r="AF2" s="82" t="s">
        <v>447</v>
      </c>
      <c r="AG2" s="82" t="s">
        <v>448</v>
      </c>
      <c r="AH2" s="82" t="s">
        <v>449</v>
      </c>
      <c r="AI2" s="82" t="s">
        <v>450</v>
      </c>
      <c r="AJ2" s="82" t="s">
        <v>451</v>
      </c>
      <c r="AK2" s="82" t="s">
        <v>452</v>
      </c>
      <c r="AL2" s="82" t="s">
        <v>453</v>
      </c>
      <c r="AM2" s="82"/>
      <c r="AN2" s="82"/>
      <c r="AO2" s="82"/>
      <c r="AP2" s="82"/>
      <c r="AQ2" s="82"/>
      <c r="AR2" s="82"/>
      <c r="AS2" s="82"/>
      <c r="AT2" s="82"/>
    </row>
    <row r="3" spans="1:46" s="1" customFormat="1" ht="43.2" x14ac:dyDescent="0.3">
      <c r="A3" s="5" t="s">
        <v>403</v>
      </c>
      <c r="B3" s="405" t="str">
        <f ca="1">VLOOKUP(A1,SystemTestList!$A$1:$G$94,2,0)</f>
        <v xml:space="preserve">Search - Keyword (Single Term) </v>
      </c>
      <c r="C3" s="406"/>
      <c r="D3" s="144" t="s">
        <v>454</v>
      </c>
      <c r="E3" s="151" t="s">
        <v>455</v>
      </c>
      <c r="F3" s="144" t="s">
        <v>456</v>
      </c>
      <c r="G3" s="151" t="s">
        <v>457</v>
      </c>
      <c r="H3" s="144" t="s">
        <v>458</v>
      </c>
      <c r="I3" s="151" t="s">
        <v>459</v>
      </c>
      <c r="J3" s="151" t="s">
        <v>460</v>
      </c>
      <c r="K3" s="144" t="s">
        <v>461</v>
      </c>
      <c r="L3" s="144" t="s">
        <v>462</v>
      </c>
      <c r="M3" s="144" t="s">
        <v>463</v>
      </c>
      <c r="N3" s="144" t="s">
        <v>464</v>
      </c>
      <c r="O3" s="144" t="s">
        <v>465</v>
      </c>
      <c r="P3" s="144" t="s">
        <v>466</v>
      </c>
      <c r="Q3" s="144" t="s">
        <v>467</v>
      </c>
      <c r="R3" s="144" t="s">
        <v>468</v>
      </c>
      <c r="S3" s="144" t="s">
        <v>469</v>
      </c>
      <c r="T3" s="144" t="s">
        <v>470</v>
      </c>
      <c r="U3" s="144" t="s">
        <v>471</v>
      </c>
      <c r="V3" s="144">
        <v>2314</v>
      </c>
      <c r="W3" s="144" t="s">
        <v>472</v>
      </c>
      <c r="X3" s="144" t="s">
        <v>473</v>
      </c>
      <c r="Y3" s="144" t="s">
        <v>474</v>
      </c>
      <c r="Z3" s="144" t="s">
        <v>475</v>
      </c>
      <c r="AA3" s="144" t="s">
        <v>476</v>
      </c>
      <c r="AB3" s="144" t="s">
        <v>477</v>
      </c>
      <c r="AC3" s="144" t="s">
        <v>478</v>
      </c>
      <c r="AD3" s="144" t="s">
        <v>479</v>
      </c>
      <c r="AE3" s="144" t="s">
        <v>480</v>
      </c>
      <c r="AF3" s="144" t="s">
        <v>481</v>
      </c>
      <c r="AG3" s="144" t="s">
        <v>482</v>
      </c>
      <c r="AH3" s="144" t="s">
        <v>483</v>
      </c>
      <c r="AI3" s="144" t="s">
        <v>484</v>
      </c>
      <c r="AJ3" s="144" t="s">
        <v>485</v>
      </c>
      <c r="AK3" s="144" t="s">
        <v>486</v>
      </c>
      <c r="AL3" s="144" t="s">
        <v>487</v>
      </c>
      <c r="AM3" s="144" t="s">
        <v>488</v>
      </c>
      <c r="AN3" s="144" t="s">
        <v>489</v>
      </c>
      <c r="AO3" s="144" t="s">
        <v>490</v>
      </c>
      <c r="AP3" s="144" t="s">
        <v>491</v>
      </c>
      <c r="AQ3" s="144" t="s">
        <v>492</v>
      </c>
      <c r="AR3" s="144" t="s">
        <v>493</v>
      </c>
      <c r="AS3" s="144" t="s">
        <v>494</v>
      </c>
      <c r="AT3" s="144" t="s">
        <v>495</v>
      </c>
    </row>
    <row r="4" spans="1:46" s="1" customFormat="1" x14ac:dyDescent="0.3">
      <c r="A4" s="5" t="s">
        <v>314</v>
      </c>
      <c r="B4" s="405" t="str">
        <f ca="1">VLOOKUP(A1,SystemTestList!$A$1:$G$94,3,0)</f>
        <v>Search Behavior</v>
      </c>
      <c r="C4" s="406"/>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1"/>
      <c r="AJ4" s="161"/>
      <c r="AK4" s="161"/>
      <c r="AL4" s="161"/>
      <c r="AM4" s="161"/>
      <c r="AN4" s="161"/>
      <c r="AO4" s="161"/>
      <c r="AP4" s="161"/>
      <c r="AQ4" s="161"/>
      <c r="AR4" s="161"/>
      <c r="AS4" s="161"/>
      <c r="AT4" s="161"/>
    </row>
    <row r="5" spans="1:46" ht="37.200000000000003" customHeight="1" x14ac:dyDescent="0.3">
      <c r="A5" s="5" t="s">
        <v>315</v>
      </c>
      <c r="B5" s="394" t="str">
        <f ca="1">VLOOKUP(A1,SystemTestList!$A$1:$G$94,4,0)</f>
        <v>Search - Keyword (Single Term)</v>
      </c>
      <c r="C5" s="395"/>
      <c r="D5" s="417"/>
      <c r="E5" s="417"/>
      <c r="F5" s="417"/>
      <c r="G5" s="417"/>
      <c r="H5" s="417"/>
      <c r="I5" s="417"/>
      <c r="J5" s="417"/>
      <c r="K5" s="417"/>
      <c r="L5" s="417"/>
      <c r="M5" s="417"/>
      <c r="N5" s="417"/>
      <c r="O5" s="417"/>
      <c r="P5" s="417"/>
      <c r="Q5" s="417"/>
      <c r="R5" s="417"/>
      <c r="S5" s="417"/>
      <c r="T5" s="417"/>
      <c r="U5" s="417"/>
      <c r="V5" s="417"/>
      <c r="W5" s="417"/>
      <c r="X5" s="417"/>
      <c r="Y5" s="417"/>
      <c r="Z5" s="417"/>
      <c r="AA5" s="417"/>
      <c r="AB5" s="417"/>
      <c r="AC5" s="417"/>
      <c r="AD5" s="417"/>
      <c r="AE5" s="417"/>
      <c r="AF5" s="417"/>
      <c r="AG5" s="417"/>
      <c r="AH5" s="417"/>
      <c r="AI5" s="417"/>
      <c r="AJ5" s="417"/>
      <c r="AK5" s="417"/>
      <c r="AL5" s="417"/>
      <c r="AM5" s="417"/>
      <c r="AN5" s="417"/>
      <c r="AO5" s="417"/>
      <c r="AP5" s="417"/>
      <c r="AQ5" s="417"/>
      <c r="AR5" s="417"/>
      <c r="AS5" s="417"/>
      <c r="AT5" s="417"/>
    </row>
    <row r="6" spans="1:46" ht="64.2" customHeight="1" x14ac:dyDescent="0.3">
      <c r="A6" s="5" t="s">
        <v>316</v>
      </c>
      <c r="B6" s="394" t="str">
        <f ca="1">VLOOKUP(A1,SystemTestList!$A$1:$G$94,5,0)</f>
        <v xml:space="preserve">Execute search using a single word term (keyword) to demonstrate search behavior as per various scenarios that cover a variety of data types and terms.  Scenarios to cover examples where terms exist in multiple different string and concept metadata elements (including concept, title, description, recordnumber etc.).  </v>
      </c>
      <c r="C6" s="395"/>
      <c r="D6" s="417"/>
      <c r="E6" s="417"/>
      <c r="F6" s="417"/>
      <c r="G6" s="417"/>
      <c r="H6" s="417"/>
      <c r="I6" s="417"/>
      <c r="J6" s="417"/>
      <c r="K6" s="417"/>
      <c r="L6" s="417"/>
      <c r="M6" s="417"/>
      <c r="N6" s="417"/>
      <c r="O6" s="417"/>
      <c r="P6" s="417"/>
      <c r="Q6" s="417"/>
      <c r="R6" s="417"/>
      <c r="S6" s="417"/>
      <c r="T6" s="417"/>
      <c r="U6" s="417"/>
      <c r="V6" s="417"/>
      <c r="W6" s="417"/>
      <c r="X6" s="417"/>
      <c r="Y6" s="417"/>
      <c r="Z6" s="417"/>
      <c r="AA6" s="417"/>
      <c r="AB6" s="417"/>
      <c r="AC6" s="417"/>
      <c r="AD6" s="417"/>
      <c r="AE6" s="417"/>
      <c r="AF6" s="417"/>
      <c r="AG6" s="417"/>
      <c r="AH6" s="417"/>
      <c r="AI6" s="417"/>
      <c r="AJ6" s="417"/>
      <c r="AK6" s="417"/>
      <c r="AL6" s="417"/>
      <c r="AM6" s="417"/>
      <c r="AN6" s="417"/>
      <c r="AO6" s="417"/>
      <c r="AP6" s="417"/>
      <c r="AQ6" s="417"/>
      <c r="AR6" s="417"/>
      <c r="AS6" s="417"/>
      <c r="AT6" s="417"/>
    </row>
    <row r="7" spans="1:46" x14ac:dyDescent="0.3">
      <c r="A7" s="5" t="s">
        <v>404</v>
      </c>
      <c r="B7" s="396"/>
      <c r="C7" s="397"/>
      <c r="D7" s="417"/>
      <c r="E7" s="417"/>
      <c r="F7" s="417"/>
      <c r="G7" s="417"/>
      <c r="H7" s="417"/>
      <c r="I7" s="417"/>
      <c r="J7" s="417"/>
      <c r="K7" s="417"/>
      <c r="L7" s="417"/>
      <c r="M7" s="417"/>
      <c r="N7" s="417"/>
      <c r="O7" s="417"/>
      <c r="P7" s="417"/>
      <c r="Q7" s="417"/>
      <c r="R7" s="417"/>
      <c r="S7" s="417"/>
      <c r="T7" s="417"/>
      <c r="U7" s="417"/>
      <c r="V7" s="417"/>
      <c r="W7" s="417"/>
      <c r="X7" s="417"/>
      <c r="Y7" s="417"/>
      <c r="Z7" s="417"/>
      <c r="AA7" s="417"/>
      <c r="AB7" s="417"/>
      <c r="AC7" s="417"/>
      <c r="AD7" s="417"/>
      <c r="AE7" s="417"/>
      <c r="AF7" s="417"/>
      <c r="AG7" s="417"/>
      <c r="AH7" s="417"/>
      <c r="AI7" s="417"/>
      <c r="AJ7" s="417"/>
      <c r="AK7" s="417"/>
      <c r="AL7" s="417"/>
      <c r="AM7" s="417"/>
      <c r="AN7" s="417"/>
      <c r="AO7" s="417"/>
      <c r="AP7" s="417"/>
      <c r="AQ7" s="417"/>
      <c r="AR7" s="417"/>
      <c r="AS7" s="417"/>
      <c r="AT7" s="417"/>
    </row>
    <row r="8" spans="1:46" ht="100.2" customHeight="1" x14ac:dyDescent="0.3">
      <c r="A8" s="5" t="s">
        <v>405</v>
      </c>
      <c r="B8" s="418" t="s">
        <v>496</v>
      </c>
      <c r="C8" s="419"/>
      <c r="D8" s="417"/>
      <c r="E8" s="417"/>
      <c r="F8" s="417"/>
      <c r="G8" s="417"/>
      <c r="H8" s="417"/>
      <c r="I8" s="417"/>
      <c r="J8" s="417"/>
      <c r="K8" s="417"/>
      <c r="L8" s="417"/>
      <c r="M8" s="417"/>
      <c r="N8" s="417"/>
      <c r="O8" s="417"/>
      <c r="P8" s="417"/>
      <c r="Q8" s="417"/>
      <c r="R8" s="417"/>
      <c r="S8" s="417"/>
      <c r="T8" s="417"/>
      <c r="U8" s="417"/>
      <c r="V8" s="417"/>
      <c r="W8" s="417"/>
      <c r="X8" s="417"/>
      <c r="Y8" s="417"/>
      <c r="Z8" s="417"/>
      <c r="AA8" s="417"/>
      <c r="AB8" s="417"/>
      <c r="AC8" s="417"/>
      <c r="AD8" s="417"/>
      <c r="AE8" s="417"/>
      <c r="AF8" s="417"/>
      <c r="AG8" s="417"/>
      <c r="AH8" s="417"/>
      <c r="AI8" s="417"/>
      <c r="AJ8" s="417"/>
      <c r="AK8" s="417"/>
      <c r="AL8" s="417"/>
      <c r="AM8" s="417"/>
      <c r="AN8" s="417"/>
      <c r="AO8" s="417"/>
      <c r="AP8" s="417"/>
      <c r="AQ8" s="417"/>
      <c r="AR8" s="417"/>
      <c r="AS8" s="417"/>
      <c r="AT8" s="417"/>
    </row>
    <row r="9" spans="1:46" x14ac:dyDescent="0.3">
      <c r="A9" s="10" t="s">
        <v>212</v>
      </c>
      <c r="B9" s="4" t="s">
        <v>406</v>
      </c>
      <c r="C9" s="4" t="s">
        <v>407</v>
      </c>
      <c r="D9" s="291"/>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row>
    <row r="10" spans="1:46" ht="34.200000000000003" customHeight="1" x14ac:dyDescent="0.3">
      <c r="A10" s="11">
        <v>1</v>
      </c>
      <c r="B10" s="381" t="s">
        <v>497</v>
      </c>
      <c r="C10" s="381" t="s">
        <v>498</v>
      </c>
      <c r="D10" s="144" t="s">
        <v>454</v>
      </c>
      <c r="E10" s="151" t="s">
        <v>455</v>
      </c>
      <c r="F10" s="144" t="s">
        <v>456</v>
      </c>
      <c r="G10" s="151" t="s">
        <v>457</v>
      </c>
      <c r="H10" s="144" t="s">
        <v>458</v>
      </c>
      <c r="I10" s="151" t="s">
        <v>459</v>
      </c>
      <c r="J10" s="151" t="s">
        <v>460</v>
      </c>
      <c r="K10" s="144" t="s">
        <v>461</v>
      </c>
      <c r="L10" s="144" t="s">
        <v>462</v>
      </c>
      <c r="M10" s="144" t="s">
        <v>463</v>
      </c>
      <c r="N10" s="144" t="s">
        <v>464</v>
      </c>
      <c r="O10" s="144" t="s">
        <v>465</v>
      </c>
      <c r="P10" s="144" t="s">
        <v>466</v>
      </c>
      <c r="Q10" s="144" t="s">
        <v>467</v>
      </c>
      <c r="R10" s="144" t="s">
        <v>468</v>
      </c>
      <c r="S10" s="144" t="s">
        <v>469</v>
      </c>
      <c r="T10" s="144" t="s">
        <v>470</v>
      </c>
      <c r="U10" s="55" t="s">
        <v>499</v>
      </c>
      <c r="V10" s="144">
        <v>2314</v>
      </c>
      <c r="W10" s="144" t="s">
        <v>472</v>
      </c>
      <c r="X10" s="144" t="s">
        <v>473</v>
      </c>
      <c r="Y10" s="144" t="s">
        <v>474</v>
      </c>
      <c r="Z10" s="144" t="s">
        <v>475</v>
      </c>
      <c r="AA10" s="144" t="s">
        <v>476</v>
      </c>
      <c r="AB10" s="144" t="s">
        <v>477</v>
      </c>
      <c r="AC10" s="144" t="s">
        <v>478</v>
      </c>
      <c r="AD10" s="144" t="s">
        <v>479</v>
      </c>
      <c r="AE10" s="144" t="s">
        <v>480</v>
      </c>
      <c r="AF10" s="144" t="s">
        <v>481</v>
      </c>
      <c r="AG10" s="144" t="s">
        <v>482</v>
      </c>
      <c r="AH10" s="144" t="s">
        <v>483</v>
      </c>
      <c r="AI10" s="144" t="s">
        <v>484</v>
      </c>
      <c r="AJ10" s="144" t="s">
        <v>487</v>
      </c>
      <c r="AK10" s="144" t="s">
        <v>488</v>
      </c>
      <c r="AL10" s="144" t="s">
        <v>490</v>
      </c>
      <c r="AM10" s="144"/>
      <c r="AN10" s="144"/>
      <c r="AO10" s="144"/>
      <c r="AP10" s="144"/>
      <c r="AQ10" s="144"/>
      <c r="AR10" s="144"/>
      <c r="AS10" s="144"/>
      <c r="AT10" s="144"/>
    </row>
    <row r="11" spans="1:46" ht="34.200000000000003" customHeight="1" x14ac:dyDescent="0.3">
      <c r="A11" s="11">
        <v>2</v>
      </c>
      <c r="B11" s="381" t="s">
        <v>500</v>
      </c>
      <c r="C11" s="381"/>
      <c r="D11" s="234"/>
      <c r="E11" s="234"/>
      <c r="F11" s="234"/>
      <c r="G11" s="234"/>
      <c r="H11" s="234"/>
      <c r="I11" s="234"/>
      <c r="J11" s="234"/>
      <c r="K11" s="234"/>
      <c r="L11" s="234"/>
      <c r="M11" s="234"/>
      <c r="N11" s="234"/>
      <c r="O11" s="234"/>
      <c r="P11" s="234"/>
      <c r="Q11" s="234"/>
      <c r="R11" s="234"/>
      <c r="S11" s="234"/>
      <c r="T11" s="234"/>
      <c r="U11" s="235"/>
      <c r="V11" s="235"/>
      <c r="W11" s="235"/>
      <c r="X11" s="235"/>
      <c r="Y11" s="235"/>
      <c r="Z11" s="235"/>
      <c r="AA11" s="235"/>
      <c r="AB11" s="235"/>
      <c r="AC11" s="235"/>
      <c r="AD11" s="235"/>
      <c r="AE11" s="235"/>
      <c r="AF11" s="235"/>
      <c r="AG11" s="235"/>
      <c r="AH11" s="235"/>
      <c r="AI11" s="235"/>
      <c r="AJ11" s="235"/>
      <c r="AK11" s="235"/>
      <c r="AL11" s="235"/>
      <c r="AM11" s="235"/>
      <c r="AN11" s="235"/>
      <c r="AO11" s="235"/>
      <c r="AP11" s="235"/>
      <c r="AQ11" s="235"/>
      <c r="AR11" s="235"/>
      <c r="AS11" s="235"/>
      <c r="AT11" s="235"/>
    </row>
    <row r="12" spans="1:46" ht="64.95" customHeight="1" x14ac:dyDescent="0.3">
      <c r="A12" s="11">
        <v>3</v>
      </c>
      <c r="B12" s="381" t="s">
        <v>501</v>
      </c>
      <c r="C12" s="381" t="s">
        <v>502</v>
      </c>
      <c r="D12" s="286" t="s">
        <v>503</v>
      </c>
      <c r="E12" s="286" t="s">
        <v>503</v>
      </c>
      <c r="F12" s="286" t="s">
        <v>503</v>
      </c>
      <c r="G12" s="286" t="s">
        <v>503</v>
      </c>
      <c r="H12" s="286" t="s">
        <v>503</v>
      </c>
      <c r="I12" s="286" t="s">
        <v>504</v>
      </c>
      <c r="J12" s="286" t="s">
        <v>504</v>
      </c>
      <c r="K12" s="286" t="s">
        <v>503</v>
      </c>
      <c r="L12" s="286" t="s">
        <v>503</v>
      </c>
      <c r="M12" s="286" t="s">
        <v>503</v>
      </c>
      <c r="N12" s="286" t="s">
        <v>503</v>
      </c>
      <c r="O12" s="286" t="s">
        <v>503</v>
      </c>
      <c r="P12" s="286" t="s">
        <v>503</v>
      </c>
      <c r="Q12" s="159" t="s">
        <v>505</v>
      </c>
      <c r="R12" s="159" t="s">
        <v>506</v>
      </c>
      <c r="S12" s="159" t="s">
        <v>506</v>
      </c>
      <c r="T12" s="159" t="s">
        <v>506</v>
      </c>
      <c r="U12" s="159" t="s">
        <v>503</v>
      </c>
      <c r="V12" s="159" t="s">
        <v>506</v>
      </c>
      <c r="W12" s="159" t="s">
        <v>506</v>
      </c>
      <c r="X12" s="159" t="s">
        <v>506</v>
      </c>
      <c r="Y12" s="159" t="s">
        <v>506</v>
      </c>
      <c r="Z12" s="159" t="s">
        <v>506</v>
      </c>
      <c r="AA12" s="159" t="s">
        <v>506</v>
      </c>
      <c r="AB12" s="159" t="s">
        <v>506</v>
      </c>
      <c r="AC12" s="159" t="s">
        <v>503</v>
      </c>
      <c r="AD12" s="159" t="s">
        <v>503</v>
      </c>
      <c r="AE12" s="159" t="s">
        <v>503</v>
      </c>
      <c r="AF12" s="159" t="s">
        <v>503</v>
      </c>
      <c r="AG12" s="159" t="s">
        <v>503</v>
      </c>
      <c r="AH12" s="159" t="s">
        <v>506</v>
      </c>
      <c r="AI12" s="159" t="s">
        <v>503</v>
      </c>
      <c r="AJ12" s="159" t="s">
        <v>503</v>
      </c>
      <c r="AK12" s="159" t="s">
        <v>503</v>
      </c>
      <c r="AL12" s="159" t="s">
        <v>506</v>
      </c>
      <c r="AM12" s="159"/>
      <c r="AN12" s="159"/>
      <c r="AO12" s="159"/>
      <c r="AP12" s="159"/>
      <c r="AQ12" s="159"/>
      <c r="AR12" s="159"/>
      <c r="AS12" s="159"/>
      <c r="AT12" s="159"/>
    </row>
    <row r="13" spans="1:46" ht="35.4" customHeight="1" x14ac:dyDescent="0.3">
      <c r="A13" s="11">
        <v>4</v>
      </c>
      <c r="B13" s="381" t="s">
        <v>507</v>
      </c>
      <c r="C13" s="381"/>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row>
    <row r="14" spans="1:46" ht="28.8" x14ac:dyDescent="0.3">
      <c r="A14" s="11">
        <v>5</v>
      </c>
      <c r="B14" s="381" t="s">
        <v>508</v>
      </c>
      <c r="C14" s="8"/>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row>
    <row r="15" spans="1:46" ht="63" customHeight="1" x14ac:dyDescent="0.3">
      <c r="A15" s="11">
        <v>6</v>
      </c>
      <c r="B15" s="381" t="s">
        <v>509</v>
      </c>
      <c r="C15" s="9" t="s">
        <v>510</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row>
    <row r="16" spans="1:46" s="3" customFormat="1" ht="28.8" x14ac:dyDescent="0.3">
      <c r="A16" s="11">
        <v>7</v>
      </c>
      <c r="B16" s="381" t="s">
        <v>511</v>
      </c>
      <c r="C16" s="8"/>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row>
    <row r="17" spans="1:46" ht="28.8" x14ac:dyDescent="0.3">
      <c r="D17" s="144" t="s">
        <v>454</v>
      </c>
      <c r="E17" s="151" t="s">
        <v>455</v>
      </c>
      <c r="F17" s="144" t="s">
        <v>456</v>
      </c>
      <c r="G17" s="151" t="s">
        <v>457</v>
      </c>
      <c r="H17" s="144" t="s">
        <v>458</v>
      </c>
      <c r="I17" s="151" t="s">
        <v>459</v>
      </c>
      <c r="J17" s="151" t="s">
        <v>460</v>
      </c>
      <c r="K17" s="144" t="s">
        <v>461</v>
      </c>
      <c r="L17" s="144" t="s">
        <v>462</v>
      </c>
      <c r="M17" s="144" t="s">
        <v>463</v>
      </c>
      <c r="N17" s="144"/>
      <c r="O17" s="144" t="s">
        <v>465</v>
      </c>
      <c r="P17" s="144" t="s">
        <v>466</v>
      </c>
      <c r="Q17" s="144" t="s">
        <v>467</v>
      </c>
      <c r="R17" s="144" t="s">
        <v>468</v>
      </c>
      <c r="S17" s="144" t="s">
        <v>469</v>
      </c>
      <c r="T17" s="144" t="s">
        <v>470</v>
      </c>
      <c r="U17" s="55" t="s">
        <v>499</v>
      </c>
      <c r="V17" s="144">
        <v>2314</v>
      </c>
      <c r="W17" s="144" t="s">
        <v>472</v>
      </c>
      <c r="X17" s="144" t="s">
        <v>473</v>
      </c>
      <c r="Y17" s="144" t="s">
        <v>474</v>
      </c>
      <c r="Z17" s="144" t="s">
        <v>475</v>
      </c>
      <c r="AA17" s="144" t="s">
        <v>476</v>
      </c>
      <c r="AB17" s="144" t="s">
        <v>477</v>
      </c>
      <c r="AC17" s="144" t="s">
        <v>478</v>
      </c>
      <c r="AD17" s="144" t="s">
        <v>479</v>
      </c>
      <c r="AE17" s="144" t="s">
        <v>480</v>
      </c>
      <c r="AF17" s="144" t="s">
        <v>481</v>
      </c>
      <c r="AG17" s="144" t="s">
        <v>482</v>
      </c>
      <c r="AH17" s="144" t="s">
        <v>483</v>
      </c>
      <c r="AI17" s="144" t="s">
        <v>484</v>
      </c>
      <c r="AJ17" s="144" t="s">
        <v>485</v>
      </c>
      <c r="AK17" s="144" t="s">
        <v>486</v>
      </c>
      <c r="AL17" s="144" t="s">
        <v>487</v>
      </c>
      <c r="AM17" s="144" t="s">
        <v>488</v>
      </c>
      <c r="AN17" s="144" t="s">
        <v>489</v>
      </c>
      <c r="AO17" s="144" t="s">
        <v>490</v>
      </c>
      <c r="AP17" s="144" t="s">
        <v>491</v>
      </c>
      <c r="AQ17" s="144" t="s">
        <v>492</v>
      </c>
      <c r="AR17" s="144" t="s">
        <v>493</v>
      </c>
      <c r="AS17" s="144" t="s">
        <v>494</v>
      </c>
      <c r="AT17" s="144" t="s">
        <v>495</v>
      </c>
    </row>
    <row r="18" spans="1:46" x14ac:dyDescent="0.3">
      <c r="C18" s="3" t="s">
        <v>512</v>
      </c>
      <c r="D18" s="347">
        <v>10</v>
      </c>
      <c r="E18" s="347">
        <v>48</v>
      </c>
      <c r="F18" s="347">
        <v>498</v>
      </c>
      <c r="G18" s="347">
        <v>179</v>
      </c>
      <c r="H18" s="347">
        <v>376</v>
      </c>
      <c r="I18" s="347">
        <v>10</v>
      </c>
      <c r="J18" s="347">
        <v>4</v>
      </c>
      <c r="K18" s="347">
        <v>143</v>
      </c>
      <c r="L18" s="347">
        <v>24</v>
      </c>
      <c r="M18" s="347">
        <v>27</v>
      </c>
      <c r="N18" s="347"/>
      <c r="O18" s="347">
        <v>1</v>
      </c>
      <c r="P18" s="347">
        <v>27</v>
      </c>
      <c r="Q18" s="347">
        <v>3</v>
      </c>
      <c r="R18" s="347">
        <v>222</v>
      </c>
      <c r="S18" s="347">
        <v>21</v>
      </c>
      <c r="T18" s="347">
        <v>166</v>
      </c>
      <c r="U18" s="348">
        <v>3</v>
      </c>
      <c r="V18" s="348">
        <v>3</v>
      </c>
      <c r="W18" s="348">
        <v>6</v>
      </c>
      <c r="X18" s="348">
        <v>11</v>
      </c>
      <c r="Y18" s="348">
        <v>4</v>
      </c>
      <c r="Z18" s="348">
        <v>6</v>
      </c>
      <c r="AA18" s="348">
        <v>16</v>
      </c>
      <c r="AB18" s="348">
        <v>28</v>
      </c>
      <c r="AC18" s="348">
        <v>26</v>
      </c>
      <c r="AD18" s="348">
        <v>14</v>
      </c>
      <c r="AE18" s="348">
        <v>138</v>
      </c>
      <c r="AF18" s="348">
        <v>17</v>
      </c>
      <c r="AG18" s="348">
        <v>26</v>
      </c>
      <c r="AH18" s="348">
        <v>185</v>
      </c>
      <c r="AI18" s="348">
        <v>67</v>
      </c>
      <c r="AJ18" s="348">
        <v>3</v>
      </c>
      <c r="AK18" s="348">
        <v>26</v>
      </c>
      <c r="AL18" s="348">
        <v>17</v>
      </c>
      <c r="AM18" s="348">
        <v>6</v>
      </c>
      <c r="AN18" s="348">
        <v>1</v>
      </c>
      <c r="AO18" s="348">
        <v>131</v>
      </c>
      <c r="AP18" s="349">
        <v>14</v>
      </c>
      <c r="AQ18" s="349">
        <v>24</v>
      </c>
      <c r="AR18" s="349">
        <v>431</v>
      </c>
      <c r="AS18" s="349">
        <v>333</v>
      </c>
      <c r="AT18" s="349">
        <v>123</v>
      </c>
    </row>
    <row r="19" spans="1:46" s="3" customFormat="1" ht="15" x14ac:dyDescent="0.3">
      <c r="A19" s="18" t="str">
        <f ca="1">MID(CELL("filename",A1),FIND("]",CELL("filename",A1))+1,255)</f>
        <v>T02</v>
      </c>
      <c r="B19"/>
      <c r="C19" s="3" t="s">
        <v>513</v>
      </c>
      <c r="D19" s="350">
        <v>10</v>
      </c>
      <c r="E19" s="350">
        <v>48</v>
      </c>
      <c r="F19" s="350">
        <v>498</v>
      </c>
      <c r="G19" s="350">
        <v>179</v>
      </c>
      <c r="H19" s="350">
        <v>376</v>
      </c>
      <c r="I19" s="350">
        <v>10</v>
      </c>
      <c r="J19" s="350">
        <v>4</v>
      </c>
      <c r="K19" s="350">
        <v>143</v>
      </c>
      <c r="L19" s="350">
        <v>24</v>
      </c>
      <c r="M19" s="350">
        <v>27</v>
      </c>
      <c r="N19" s="350"/>
      <c r="O19" s="350">
        <v>1</v>
      </c>
      <c r="P19" s="350">
        <v>27</v>
      </c>
      <c r="Q19" s="350">
        <v>3</v>
      </c>
      <c r="R19" s="350">
        <v>222</v>
      </c>
      <c r="S19" s="350">
        <v>21</v>
      </c>
      <c r="T19" s="350">
        <v>166</v>
      </c>
      <c r="U19" s="351">
        <v>3</v>
      </c>
      <c r="V19" s="351">
        <v>3</v>
      </c>
      <c r="W19" s="351">
        <v>6</v>
      </c>
      <c r="X19" s="351">
        <v>11</v>
      </c>
      <c r="Y19" s="351">
        <v>4</v>
      </c>
      <c r="Z19" s="351">
        <v>6</v>
      </c>
      <c r="AA19" s="351">
        <v>15</v>
      </c>
      <c r="AB19" s="351">
        <v>28</v>
      </c>
      <c r="AC19" s="351">
        <v>26</v>
      </c>
      <c r="AD19" s="351">
        <v>14</v>
      </c>
      <c r="AE19" s="351">
        <v>138</v>
      </c>
      <c r="AF19" s="351">
        <v>17</v>
      </c>
      <c r="AG19" s="351">
        <v>26</v>
      </c>
      <c r="AH19" s="351">
        <v>185</v>
      </c>
      <c r="AI19" s="351">
        <v>67</v>
      </c>
      <c r="AJ19" s="351">
        <v>3</v>
      </c>
      <c r="AK19" s="351">
        <v>26</v>
      </c>
      <c r="AL19" s="351">
        <v>17</v>
      </c>
      <c r="AM19" s="351">
        <v>6</v>
      </c>
      <c r="AN19" s="351">
        <v>1</v>
      </c>
      <c r="AO19" s="351">
        <v>131</v>
      </c>
      <c r="AP19" s="349">
        <v>13</v>
      </c>
      <c r="AQ19" s="349">
        <v>23</v>
      </c>
      <c r="AR19" s="349">
        <v>429</v>
      </c>
      <c r="AS19" s="349">
        <v>332</v>
      </c>
      <c r="AT19" s="349">
        <v>121</v>
      </c>
    </row>
    <row r="20" spans="1:46" x14ac:dyDescent="0.3">
      <c r="C20" s="3" t="s">
        <v>514</v>
      </c>
      <c r="D20" s="151">
        <v>10</v>
      </c>
      <c r="E20" s="151">
        <v>44</v>
      </c>
      <c r="F20" s="151">
        <v>94</v>
      </c>
      <c r="G20" s="151">
        <v>169</v>
      </c>
      <c r="H20" s="151">
        <v>203</v>
      </c>
      <c r="I20" s="151">
        <v>5</v>
      </c>
      <c r="J20" s="151">
        <v>2</v>
      </c>
      <c r="K20" s="151">
        <v>59</v>
      </c>
      <c r="L20" s="151">
        <v>24</v>
      </c>
      <c r="M20" s="151">
        <v>27</v>
      </c>
      <c r="N20" s="151"/>
      <c r="O20" s="151">
        <v>1</v>
      </c>
      <c r="P20" s="151">
        <v>12</v>
      </c>
      <c r="Q20" s="151">
        <v>1</v>
      </c>
      <c r="R20" s="151">
        <v>188</v>
      </c>
      <c r="S20" s="151">
        <v>20</v>
      </c>
      <c r="T20" s="151">
        <v>140</v>
      </c>
      <c r="U20" s="151">
        <v>3</v>
      </c>
      <c r="V20" s="151">
        <v>3</v>
      </c>
      <c r="W20" s="151">
        <v>6</v>
      </c>
      <c r="X20" s="151">
        <v>11</v>
      </c>
      <c r="Y20" s="151">
        <v>4</v>
      </c>
      <c r="Z20" s="151">
        <v>6</v>
      </c>
      <c r="AA20" s="151"/>
      <c r="AB20" s="151">
        <v>28</v>
      </c>
      <c r="AC20" s="151">
        <v>21</v>
      </c>
      <c r="AD20" s="151">
        <v>14</v>
      </c>
      <c r="AE20" s="151">
        <v>59</v>
      </c>
      <c r="AF20" s="151">
        <v>17</v>
      </c>
      <c r="AG20" s="151">
        <v>26</v>
      </c>
      <c r="AH20" s="151">
        <v>148</v>
      </c>
      <c r="AI20" s="151">
        <v>67</v>
      </c>
      <c r="AJ20" s="151">
        <v>3</v>
      </c>
      <c r="AK20" s="151">
        <v>26</v>
      </c>
      <c r="AL20" s="151">
        <v>14</v>
      </c>
      <c r="AM20" s="151">
        <v>6</v>
      </c>
      <c r="AN20" s="151"/>
      <c r="AO20" s="151">
        <v>70</v>
      </c>
      <c r="AP20" s="151">
        <v>70</v>
      </c>
      <c r="AQ20" s="151">
        <v>70</v>
      </c>
      <c r="AR20" s="151">
        <v>70</v>
      </c>
      <c r="AS20" s="151">
        <v>70</v>
      </c>
      <c r="AT20" s="151">
        <v>70</v>
      </c>
    </row>
    <row r="22" spans="1:46" s="6" customFormat="1" x14ac:dyDescent="0.3">
      <c r="A22" s="55"/>
      <c r="C22" s="8" t="s">
        <v>515</v>
      </c>
      <c r="D22" s="6">
        <v>10</v>
      </c>
      <c r="E22" s="6">
        <v>50</v>
      </c>
      <c r="F22" s="6">
        <v>407</v>
      </c>
      <c r="G22" s="6">
        <v>195</v>
      </c>
      <c r="H22" s="6">
        <v>423</v>
      </c>
      <c r="I22" s="6">
        <v>13</v>
      </c>
      <c r="J22" s="6">
        <v>4</v>
      </c>
      <c r="K22" s="6">
        <v>164</v>
      </c>
      <c r="L22" s="6">
        <v>21</v>
      </c>
      <c r="M22" s="6">
        <v>13</v>
      </c>
      <c r="N22" s="6">
        <v>17</v>
      </c>
      <c r="O22" s="151">
        <v>1</v>
      </c>
      <c r="P22" s="6">
        <v>36</v>
      </c>
      <c r="Q22" s="6">
        <v>1</v>
      </c>
      <c r="R22" s="6">
        <v>216</v>
      </c>
      <c r="S22" s="6">
        <v>136</v>
      </c>
      <c r="T22" s="6">
        <v>307</v>
      </c>
      <c r="U22" s="6">
        <v>3</v>
      </c>
      <c r="V22" s="6">
        <v>3</v>
      </c>
      <c r="W22" s="6">
        <v>7</v>
      </c>
      <c r="X22" s="6">
        <v>11</v>
      </c>
      <c r="Y22" s="6">
        <v>4</v>
      </c>
      <c r="Z22" s="151">
        <v>6</v>
      </c>
      <c r="AA22" s="6">
        <v>14</v>
      </c>
      <c r="AB22" s="6">
        <v>27</v>
      </c>
      <c r="AC22" s="6">
        <v>26</v>
      </c>
      <c r="AD22" s="151">
        <v>14</v>
      </c>
      <c r="AE22" s="6">
        <v>164</v>
      </c>
      <c r="AF22" s="6">
        <v>19</v>
      </c>
      <c r="AG22" s="151">
        <v>26</v>
      </c>
      <c r="AH22" s="6">
        <v>178</v>
      </c>
      <c r="AI22" s="6">
        <v>68</v>
      </c>
      <c r="AJ22" s="151">
        <v>3</v>
      </c>
      <c r="AK22" s="151">
        <v>26</v>
      </c>
      <c r="AL22" s="6">
        <v>17</v>
      </c>
      <c r="AM22" s="151">
        <v>6</v>
      </c>
      <c r="AN22" s="6">
        <v>0</v>
      </c>
      <c r="AO22" s="6">
        <v>114</v>
      </c>
      <c r="AP22" s="6">
        <v>13</v>
      </c>
      <c r="AQ22" s="6">
        <v>23</v>
      </c>
      <c r="AR22" s="6">
        <v>363</v>
      </c>
      <c r="AS22" s="6">
        <v>341</v>
      </c>
      <c r="AT22" s="6">
        <v>93</v>
      </c>
    </row>
    <row r="23" spans="1:46" s="6" customFormat="1" x14ac:dyDescent="0.3">
      <c r="A23" s="55"/>
      <c r="C23" s="8" t="s">
        <v>516</v>
      </c>
      <c r="D23" s="6">
        <v>10</v>
      </c>
      <c r="E23" s="6">
        <v>50</v>
      </c>
      <c r="F23" s="6">
        <v>407</v>
      </c>
      <c r="G23" s="6">
        <v>195</v>
      </c>
      <c r="H23" s="6">
        <v>423</v>
      </c>
      <c r="I23" s="6">
        <v>13</v>
      </c>
      <c r="J23" s="6">
        <v>4</v>
      </c>
      <c r="K23" s="6">
        <v>164</v>
      </c>
      <c r="L23" s="6">
        <v>21</v>
      </c>
      <c r="M23" s="6">
        <v>13</v>
      </c>
      <c r="N23" s="6">
        <v>17</v>
      </c>
      <c r="O23" s="6">
        <v>1</v>
      </c>
      <c r="P23" s="6">
        <v>36</v>
      </c>
      <c r="Q23" s="6">
        <v>1</v>
      </c>
      <c r="R23" s="6">
        <v>216</v>
      </c>
      <c r="S23" s="6">
        <v>136</v>
      </c>
      <c r="T23" s="6">
        <v>307</v>
      </c>
      <c r="U23" s="6">
        <v>3</v>
      </c>
      <c r="V23" s="6">
        <v>3</v>
      </c>
      <c r="W23" s="6">
        <v>7</v>
      </c>
      <c r="X23" s="6">
        <v>11</v>
      </c>
      <c r="Y23" s="6">
        <v>4</v>
      </c>
      <c r="Z23" s="151">
        <v>6</v>
      </c>
      <c r="AA23" s="6">
        <v>14</v>
      </c>
      <c r="AB23" s="6">
        <v>27</v>
      </c>
      <c r="AC23" s="6">
        <v>26</v>
      </c>
      <c r="AD23" s="151">
        <v>14</v>
      </c>
      <c r="AE23" s="6">
        <v>164</v>
      </c>
      <c r="AF23" s="6">
        <v>19</v>
      </c>
      <c r="AG23" s="151">
        <v>26</v>
      </c>
      <c r="AH23" s="6">
        <v>178</v>
      </c>
      <c r="AI23" s="6">
        <v>68</v>
      </c>
      <c r="AJ23" s="151">
        <v>3</v>
      </c>
      <c r="AK23" s="151">
        <v>26</v>
      </c>
      <c r="AL23" s="6">
        <v>17</v>
      </c>
      <c r="AM23" s="151">
        <v>6</v>
      </c>
      <c r="AN23" s="6">
        <v>0</v>
      </c>
      <c r="AO23" s="6">
        <v>114</v>
      </c>
      <c r="AP23" s="6">
        <v>13</v>
      </c>
      <c r="AQ23" s="6">
        <v>23</v>
      </c>
      <c r="AR23" s="6">
        <v>363</v>
      </c>
      <c r="AS23" s="6">
        <v>341</v>
      </c>
      <c r="AT23" s="6">
        <v>93</v>
      </c>
    </row>
    <row r="24" spans="1:46" s="6" customFormat="1" x14ac:dyDescent="0.3">
      <c r="A24" s="55"/>
      <c r="C24" s="8" t="s">
        <v>517</v>
      </c>
      <c r="D24" s="6">
        <v>10</v>
      </c>
      <c r="E24" s="6">
        <v>45</v>
      </c>
      <c r="F24" s="6">
        <v>97</v>
      </c>
      <c r="G24" s="6">
        <v>171</v>
      </c>
      <c r="H24" s="6">
        <v>246</v>
      </c>
      <c r="I24" s="6">
        <v>5</v>
      </c>
      <c r="J24" s="6">
        <v>2</v>
      </c>
      <c r="K24" s="6">
        <v>68</v>
      </c>
      <c r="L24" s="6">
        <v>21</v>
      </c>
      <c r="M24" s="6">
        <v>13</v>
      </c>
      <c r="N24" s="6">
        <v>17</v>
      </c>
      <c r="O24" s="151">
        <v>1</v>
      </c>
      <c r="P24" s="6">
        <v>19</v>
      </c>
      <c r="Q24" s="6">
        <v>1</v>
      </c>
      <c r="R24" s="6">
        <v>178</v>
      </c>
      <c r="S24" s="6">
        <v>127</v>
      </c>
      <c r="T24" s="6">
        <v>262</v>
      </c>
      <c r="U24" s="6">
        <v>3</v>
      </c>
      <c r="V24" s="6">
        <v>3</v>
      </c>
      <c r="W24" s="6">
        <v>7</v>
      </c>
      <c r="X24" s="6">
        <v>11</v>
      </c>
      <c r="Y24" s="6">
        <v>4</v>
      </c>
      <c r="Z24" s="151">
        <v>6</v>
      </c>
      <c r="AA24" s="6">
        <v>14</v>
      </c>
      <c r="AB24" s="6">
        <v>27</v>
      </c>
      <c r="AC24" s="6">
        <v>21</v>
      </c>
      <c r="AD24" s="151">
        <v>14</v>
      </c>
      <c r="AE24" s="6">
        <v>68</v>
      </c>
      <c r="AF24" s="6">
        <v>19</v>
      </c>
      <c r="AG24" s="151">
        <v>26</v>
      </c>
      <c r="AH24" s="6">
        <v>140</v>
      </c>
      <c r="AI24" s="6">
        <v>68</v>
      </c>
      <c r="AJ24" s="151">
        <v>3</v>
      </c>
      <c r="AK24" s="151">
        <v>26</v>
      </c>
      <c r="AL24" s="6">
        <v>3</v>
      </c>
      <c r="AM24" s="151">
        <v>6</v>
      </c>
      <c r="AN24" s="6">
        <v>0</v>
      </c>
      <c r="AO24" s="6">
        <v>52</v>
      </c>
      <c r="AR24" s="6">
        <v>128</v>
      </c>
      <c r="AS24" s="6">
        <v>94</v>
      </c>
      <c r="AT24" s="6">
        <v>93</v>
      </c>
    </row>
  </sheetData>
  <mergeCells count="52">
    <mergeCell ref="AR5:AR8"/>
    <mergeCell ref="AS5:AS8"/>
    <mergeCell ref="AT5:AT8"/>
    <mergeCell ref="D1:AS1"/>
    <mergeCell ref="AA5:AA8"/>
    <mergeCell ref="AM5:AM8"/>
    <mergeCell ref="AN5:AN8"/>
    <mergeCell ref="AO5:AO8"/>
    <mergeCell ref="AP5:AP8"/>
    <mergeCell ref="AQ5:AQ8"/>
    <mergeCell ref="J5:J8"/>
    <mergeCell ref="AL5:AL8"/>
    <mergeCell ref="L5:L8"/>
    <mergeCell ref="M5:M8"/>
    <mergeCell ref="O5:O8"/>
    <mergeCell ref="P5:P8"/>
    <mergeCell ref="B6:C6"/>
    <mergeCell ref="B7:C7"/>
    <mergeCell ref="B8:C8"/>
    <mergeCell ref="D5:D8"/>
    <mergeCell ref="E5:E8"/>
    <mergeCell ref="Q5:Q8"/>
    <mergeCell ref="F5:F8"/>
    <mergeCell ref="G5:G8"/>
    <mergeCell ref="H5:H8"/>
    <mergeCell ref="I5:I8"/>
    <mergeCell ref="K5:K8"/>
    <mergeCell ref="N5:N8"/>
    <mergeCell ref="B1:C1"/>
    <mergeCell ref="B2:C2"/>
    <mergeCell ref="B3:C3"/>
    <mergeCell ref="B4:C4"/>
    <mergeCell ref="B5:C5"/>
    <mergeCell ref="Y5:Y8"/>
    <mergeCell ref="U5:U8"/>
    <mergeCell ref="R5:R8"/>
    <mergeCell ref="S5:S8"/>
    <mergeCell ref="T5:T8"/>
    <mergeCell ref="V5:V8"/>
    <mergeCell ref="W5:W8"/>
    <mergeCell ref="X5:X8"/>
    <mergeCell ref="AJ5:AJ8"/>
    <mergeCell ref="AK5:AK8"/>
    <mergeCell ref="AF5:AF8"/>
    <mergeCell ref="AG5:AG8"/>
    <mergeCell ref="AH5:AH8"/>
    <mergeCell ref="AI5:AI8"/>
    <mergeCell ref="AB5:AB8"/>
    <mergeCell ref="AC5:AC8"/>
    <mergeCell ref="AD5:AD8"/>
    <mergeCell ref="AE5:AE8"/>
    <mergeCell ref="Z5:Z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7"/>
  <sheetViews>
    <sheetView zoomScale="75" zoomScaleNormal="75" workbookViewId="0">
      <selection activeCell="I5" sqref="I5:I8"/>
    </sheetView>
  </sheetViews>
  <sheetFormatPr defaultRowHeight="14.4" x14ac:dyDescent="0.3"/>
  <cols>
    <col min="1" max="1" width="18.5546875" style="2" customWidth="1"/>
    <col min="2" max="2" width="49.33203125" customWidth="1"/>
    <col min="3" max="3" width="27" style="3" customWidth="1"/>
    <col min="4" max="7" width="10.6640625" customWidth="1"/>
    <col min="8" max="8" width="15.88671875" customWidth="1"/>
    <col min="9" max="9" width="9.6640625" customWidth="1"/>
    <col min="10" max="10" width="8.5546875" customWidth="1"/>
    <col min="11" max="11" width="10.6640625" customWidth="1"/>
    <col min="12" max="16" width="8.109375" customWidth="1"/>
    <col min="17" max="17" width="18.6640625" customWidth="1"/>
    <col min="18" max="20" width="9.6640625" customWidth="1"/>
    <col min="21" max="23" width="9.33203125" customWidth="1"/>
    <col min="24" max="24" width="8.44140625" customWidth="1"/>
    <col min="26" max="26" width="8.6640625" customWidth="1"/>
    <col min="27" max="27" width="7.6640625" customWidth="1"/>
    <col min="28" max="28" width="9.6640625" customWidth="1"/>
    <col min="36" max="36" width="9.6640625" customWidth="1"/>
    <col min="37" max="38" width="11" customWidth="1"/>
    <col min="39" max="39" width="12.44140625" customWidth="1"/>
    <col min="40" max="40" width="9.109375" customWidth="1"/>
    <col min="41" max="41" width="11.33203125" customWidth="1"/>
    <col min="42" max="44" width="8.44140625" customWidth="1"/>
    <col min="45" max="45" width="11.33203125" customWidth="1"/>
  </cols>
  <sheetData>
    <row r="1" spans="1:53" ht="15.6" x14ac:dyDescent="0.3">
      <c r="A1" s="19" t="str">
        <f ca="1">MID(CELL("filename",A1),FIND("]",CELL("filename",A1))+1,255)</f>
        <v>T40</v>
      </c>
      <c r="B1" s="400" t="s">
        <v>395</v>
      </c>
      <c r="C1" s="401"/>
      <c r="D1" s="420" t="s">
        <v>396</v>
      </c>
      <c r="E1" s="421"/>
      <c r="F1" s="421"/>
      <c r="G1" s="421"/>
      <c r="H1" s="421"/>
      <c r="I1" s="421"/>
      <c r="J1" s="421"/>
      <c r="K1" s="421"/>
      <c r="L1" s="421"/>
      <c r="M1" s="421"/>
      <c r="N1" s="380"/>
      <c r="O1" s="380"/>
      <c r="P1" s="380"/>
      <c r="Q1" s="380"/>
      <c r="R1" s="371"/>
      <c r="S1" s="371"/>
      <c r="T1" s="371"/>
      <c r="U1" s="371"/>
      <c r="V1" s="371"/>
      <c r="W1" s="371"/>
      <c r="X1" s="371"/>
      <c r="Y1" s="371"/>
      <c r="Z1" s="371"/>
      <c r="AA1" s="371"/>
      <c r="AB1" s="371"/>
      <c r="AC1" s="371"/>
      <c r="AD1" s="371"/>
      <c r="AE1" s="371"/>
      <c r="AF1" s="371"/>
      <c r="AG1" s="371"/>
      <c r="AH1" s="371"/>
      <c r="AI1" s="371"/>
      <c r="AJ1" s="371"/>
      <c r="AK1" s="371"/>
      <c r="AL1" s="371"/>
      <c r="AM1" s="371"/>
      <c r="AN1" s="371"/>
      <c r="AO1" s="371"/>
      <c r="AP1" s="371"/>
      <c r="AQ1" s="371"/>
      <c r="AR1" s="371"/>
      <c r="AS1" s="371"/>
      <c r="AT1" s="371"/>
      <c r="AU1" s="371"/>
      <c r="AV1" s="371"/>
      <c r="AW1" s="371"/>
      <c r="AX1" s="371"/>
      <c r="AY1" s="371"/>
      <c r="AZ1" s="371"/>
      <c r="BA1" s="372"/>
    </row>
    <row r="2" spans="1:53" ht="15" x14ac:dyDescent="0.3">
      <c r="A2" s="5" t="s">
        <v>397</v>
      </c>
      <c r="B2" s="403" t="str">
        <f ca="1">VLOOKUP(A1,SystemTestList!$A$1:$G$94,1,0)</f>
        <v>T40</v>
      </c>
      <c r="C2" s="404"/>
      <c r="D2" s="19" t="s">
        <v>398</v>
      </c>
      <c r="E2" s="19" t="s">
        <v>399</v>
      </c>
      <c r="F2" s="19" t="s">
        <v>400</v>
      </c>
      <c r="G2" s="19" t="s">
        <v>401</v>
      </c>
      <c r="H2" s="19" t="s">
        <v>402</v>
      </c>
      <c r="I2" s="19" t="s">
        <v>408</v>
      </c>
      <c r="J2" s="19" t="s">
        <v>430</v>
      </c>
      <c r="K2" s="19" t="s">
        <v>222</v>
      </c>
      <c r="L2" s="19" t="s">
        <v>518</v>
      </c>
      <c r="M2" s="19" t="s">
        <v>432</v>
      </c>
      <c r="N2" s="19" t="s">
        <v>433</v>
      </c>
      <c r="O2" s="19" t="s">
        <v>434</v>
      </c>
      <c r="P2" s="19" t="s">
        <v>263</v>
      </c>
      <c r="Q2" s="19" t="s">
        <v>435</v>
      </c>
      <c r="R2" s="19" t="s">
        <v>436</v>
      </c>
      <c r="S2" s="19" t="s">
        <v>437</v>
      </c>
      <c r="T2" s="19" t="s">
        <v>438</v>
      </c>
    </row>
    <row r="3" spans="1:53" s="1" customFormat="1" ht="49.95" customHeight="1" x14ac:dyDescent="0.3">
      <c r="A3" s="5" t="s">
        <v>403</v>
      </c>
      <c r="B3" s="405" t="str">
        <f ca="1">VLOOKUP(A1,SystemTestList!$A$1:$G$94,2,0)</f>
        <v>Search - Stemming</v>
      </c>
      <c r="C3" s="406"/>
      <c r="D3" s="370" t="s">
        <v>519</v>
      </c>
      <c r="E3" s="370" t="s">
        <v>520</v>
      </c>
      <c r="F3" s="370" t="s">
        <v>521</v>
      </c>
      <c r="G3" s="370" t="s">
        <v>522</v>
      </c>
      <c r="H3" s="370" t="s">
        <v>523</v>
      </c>
      <c r="I3" s="370" t="s">
        <v>458</v>
      </c>
      <c r="J3" s="370" t="s">
        <v>524</v>
      </c>
      <c r="K3" s="370" t="s">
        <v>525</v>
      </c>
      <c r="L3" s="370" t="s">
        <v>526</v>
      </c>
      <c r="M3" s="370" t="s">
        <v>527</v>
      </c>
      <c r="N3" s="370" t="s">
        <v>528</v>
      </c>
      <c r="O3" s="370" t="s">
        <v>529</v>
      </c>
      <c r="P3" s="370" t="s">
        <v>530</v>
      </c>
      <c r="Q3" s="370" t="s">
        <v>531</v>
      </c>
      <c r="R3" s="370" t="s">
        <v>532</v>
      </c>
      <c r="S3" s="370" t="s">
        <v>533</v>
      </c>
      <c r="T3" s="370" t="s">
        <v>534</v>
      </c>
    </row>
    <row r="4" spans="1:53" s="1" customFormat="1" x14ac:dyDescent="0.3">
      <c r="A4" s="5" t="s">
        <v>314</v>
      </c>
      <c r="B4" s="405" t="str">
        <f ca="1">VLOOKUP(A1,SystemTestList!$A$1:$G$94,3,0)</f>
        <v>Search Behavior</v>
      </c>
      <c r="C4" s="406"/>
      <c r="D4" s="373"/>
      <c r="E4" s="373"/>
      <c r="F4" s="373"/>
      <c r="G4" s="373"/>
      <c r="H4" s="373"/>
      <c r="I4" s="373"/>
      <c r="J4" s="373"/>
      <c r="K4" s="373"/>
      <c r="L4" s="373"/>
      <c r="M4" s="373"/>
      <c r="N4" s="373"/>
      <c r="O4" s="373"/>
      <c r="P4" s="373"/>
      <c r="Q4" s="373"/>
      <c r="R4" s="373"/>
      <c r="S4" s="373"/>
      <c r="T4" s="373"/>
    </row>
    <row r="5" spans="1:53" x14ac:dyDescent="0.3">
      <c r="A5" s="5" t="s">
        <v>315</v>
      </c>
      <c r="B5" s="423" t="str">
        <f ca="1">VLOOKUP(A1,SystemTestList!$A$1:$G$94,4,0)</f>
        <v>Search - Stemming</v>
      </c>
      <c r="C5" s="423"/>
      <c r="D5" s="417"/>
      <c r="E5" s="417"/>
      <c r="F5" s="417"/>
      <c r="G5" s="417"/>
      <c r="H5" s="417"/>
      <c r="I5" s="417"/>
      <c r="J5" s="417"/>
      <c r="K5" s="417"/>
      <c r="L5" s="417"/>
      <c r="M5" s="417"/>
      <c r="N5" s="417"/>
      <c r="O5" s="417"/>
      <c r="P5" s="417"/>
      <c r="Q5" s="417"/>
      <c r="R5" s="417"/>
      <c r="S5" s="417"/>
      <c r="T5" s="417"/>
    </row>
    <row r="6" spans="1:53" x14ac:dyDescent="0.3">
      <c r="A6" s="5" t="s">
        <v>316</v>
      </c>
      <c r="B6" s="423" t="str">
        <f ca="1">VLOOKUP(A1,SystemTestList!$A$1:$G$94,5,0)</f>
        <v>Execute keyword and phrase search scenarios designed to demonstrate the stemming behavior on search (e.g. price, prices, pricing)</v>
      </c>
      <c r="C6" s="423"/>
      <c r="D6" s="417"/>
      <c r="E6" s="417"/>
      <c r="F6" s="417"/>
      <c r="G6" s="417"/>
      <c r="H6" s="417"/>
      <c r="I6" s="417"/>
      <c r="J6" s="417"/>
      <c r="K6" s="417"/>
      <c r="L6" s="417"/>
      <c r="M6" s="417"/>
      <c r="N6" s="417"/>
      <c r="O6" s="417"/>
      <c r="P6" s="417"/>
      <c r="Q6" s="417"/>
      <c r="R6" s="417"/>
      <c r="S6" s="417"/>
      <c r="T6" s="417"/>
    </row>
    <row r="7" spans="1:53" x14ac:dyDescent="0.3">
      <c r="A7" s="5" t="s">
        <v>404</v>
      </c>
      <c r="B7" s="424"/>
      <c r="C7" s="424"/>
      <c r="D7" s="417"/>
      <c r="E7" s="417"/>
      <c r="F7" s="417"/>
      <c r="G7" s="417"/>
      <c r="H7" s="417"/>
      <c r="I7" s="417"/>
      <c r="J7" s="417"/>
      <c r="K7" s="417"/>
      <c r="L7" s="417"/>
      <c r="M7" s="417"/>
      <c r="N7" s="417"/>
      <c r="O7" s="417"/>
      <c r="P7" s="417"/>
      <c r="Q7" s="417"/>
      <c r="R7" s="417"/>
      <c r="S7" s="417"/>
      <c r="T7" s="417"/>
    </row>
    <row r="8" spans="1:53" x14ac:dyDescent="0.3">
      <c r="A8" s="5" t="s">
        <v>405</v>
      </c>
      <c r="B8" s="423" t="s">
        <v>535</v>
      </c>
      <c r="C8" s="423"/>
      <c r="D8" s="417"/>
      <c r="E8" s="417"/>
      <c r="F8" s="417"/>
      <c r="G8" s="417"/>
      <c r="H8" s="417"/>
      <c r="I8" s="417"/>
      <c r="J8" s="417"/>
      <c r="K8" s="417"/>
      <c r="L8" s="417"/>
      <c r="M8" s="417"/>
      <c r="N8" s="417"/>
      <c r="O8" s="417"/>
      <c r="P8" s="417"/>
      <c r="Q8" s="417"/>
      <c r="R8" s="417"/>
      <c r="S8" s="417"/>
      <c r="T8" s="417"/>
    </row>
    <row r="9" spans="1:53" x14ac:dyDescent="0.3">
      <c r="A9" s="10" t="s">
        <v>212</v>
      </c>
      <c r="B9" s="4" t="s">
        <v>406</v>
      </c>
      <c r="C9" s="4" t="s">
        <v>407</v>
      </c>
      <c r="D9" s="6"/>
      <c r="E9" s="6"/>
      <c r="F9" s="6"/>
      <c r="G9" s="6"/>
      <c r="H9" s="6"/>
      <c r="I9" s="6"/>
      <c r="J9" s="6"/>
      <c r="K9" s="6"/>
      <c r="L9" s="6"/>
      <c r="M9" s="6"/>
      <c r="N9" s="6"/>
      <c r="O9" s="6"/>
      <c r="P9" s="6"/>
      <c r="Q9" s="6"/>
      <c r="R9" s="6"/>
      <c r="S9" s="6"/>
      <c r="T9" s="6"/>
    </row>
    <row r="10" spans="1:53" ht="28.8" x14ac:dyDescent="0.3">
      <c r="A10" s="11">
        <v>1</v>
      </c>
      <c r="B10" s="381" t="s">
        <v>497</v>
      </c>
      <c r="C10" s="381" t="s">
        <v>498</v>
      </c>
      <c r="D10" s="6"/>
      <c r="E10" s="6"/>
      <c r="F10" s="6"/>
      <c r="G10" s="6"/>
      <c r="H10" s="6"/>
      <c r="I10" s="6"/>
      <c r="J10" s="6"/>
      <c r="K10" s="6"/>
      <c r="L10" s="6"/>
      <c r="M10" s="6"/>
      <c r="N10" s="6"/>
      <c r="O10" s="6"/>
      <c r="P10" s="6"/>
      <c r="Q10" s="6"/>
      <c r="R10" s="6"/>
      <c r="S10" s="6"/>
      <c r="T10" s="6"/>
    </row>
    <row r="11" spans="1:53" ht="28.8" x14ac:dyDescent="0.3">
      <c r="A11" s="11">
        <v>2</v>
      </c>
      <c r="B11" s="381" t="s">
        <v>500</v>
      </c>
      <c r="C11" s="381"/>
      <c r="D11" s="235"/>
      <c r="E11" s="235"/>
      <c r="F11" s="235"/>
      <c r="G11" s="235"/>
      <c r="H11" s="235"/>
      <c r="I11" s="235"/>
      <c r="J11" s="235"/>
      <c r="K11" s="235"/>
      <c r="L11" s="235"/>
      <c r="M11" s="235"/>
      <c r="N11" s="235"/>
      <c r="O11" s="235"/>
      <c r="P11" s="235"/>
      <c r="Q11" s="235"/>
      <c r="R11" s="235"/>
      <c r="S11" s="235"/>
      <c r="T11" s="235"/>
    </row>
    <row r="12" spans="1:53" ht="28.8" x14ac:dyDescent="0.3">
      <c r="A12" s="11">
        <v>5</v>
      </c>
      <c r="B12" s="381" t="s">
        <v>508</v>
      </c>
      <c r="C12" s="8"/>
      <c r="D12" s="6"/>
      <c r="E12" s="6"/>
      <c r="F12" s="6"/>
      <c r="G12" s="6"/>
      <c r="H12" s="6"/>
      <c r="I12" s="6"/>
      <c r="J12" s="6"/>
      <c r="K12" s="6"/>
      <c r="L12" s="6"/>
      <c r="M12" s="6"/>
      <c r="N12" s="6"/>
      <c r="O12" s="6"/>
      <c r="P12" s="6"/>
      <c r="Q12" s="6"/>
      <c r="R12" s="6"/>
      <c r="S12" s="6"/>
      <c r="T12" s="6"/>
    </row>
    <row r="13" spans="1:53" s="3" customFormat="1" ht="28.8" x14ac:dyDescent="0.3">
      <c r="A13" s="11">
        <v>7</v>
      </c>
      <c r="B13" s="381" t="s">
        <v>511</v>
      </c>
      <c r="C13" s="8"/>
      <c r="D13" s="8"/>
      <c r="E13" s="8"/>
      <c r="F13" s="8"/>
      <c r="G13" s="8"/>
      <c r="H13" s="8"/>
      <c r="I13" s="8"/>
      <c r="J13" s="8"/>
      <c r="K13" s="8"/>
      <c r="L13" s="8"/>
      <c r="M13" s="8"/>
      <c r="N13" s="8"/>
      <c r="O13" s="8"/>
      <c r="P13" s="8"/>
      <c r="Q13" s="8"/>
      <c r="R13" s="8"/>
      <c r="S13" s="8"/>
      <c r="T13" s="8"/>
    </row>
    <row r="15" spans="1:53" x14ac:dyDescent="0.3">
      <c r="C15" s="3" t="s">
        <v>536</v>
      </c>
      <c r="D15">
        <v>217</v>
      </c>
      <c r="E15">
        <v>217</v>
      </c>
      <c r="F15">
        <v>217</v>
      </c>
      <c r="G15">
        <v>217</v>
      </c>
      <c r="H15">
        <v>217</v>
      </c>
      <c r="I15">
        <v>376</v>
      </c>
      <c r="J15">
        <v>376</v>
      </c>
      <c r="K15">
        <v>378</v>
      </c>
      <c r="L15">
        <v>45</v>
      </c>
      <c r="M15">
        <v>151</v>
      </c>
      <c r="N15">
        <v>147</v>
      </c>
      <c r="O15">
        <v>67</v>
      </c>
      <c r="P15">
        <v>148</v>
      </c>
      <c r="Q15">
        <v>237</v>
      </c>
      <c r="R15">
        <v>29</v>
      </c>
      <c r="S15">
        <v>29</v>
      </c>
      <c r="T15" s="3">
        <v>29</v>
      </c>
      <c r="U15" s="3" t="s">
        <v>536</v>
      </c>
    </row>
    <row r="16" spans="1:53" x14ac:dyDescent="0.3">
      <c r="C16" s="3" t="s">
        <v>537</v>
      </c>
      <c r="D16">
        <v>189</v>
      </c>
      <c r="E16">
        <v>54</v>
      </c>
      <c r="F16">
        <v>189</v>
      </c>
      <c r="G16">
        <v>8</v>
      </c>
      <c r="H16">
        <v>216</v>
      </c>
      <c r="I16">
        <v>531</v>
      </c>
      <c r="J16">
        <v>73</v>
      </c>
      <c r="K16">
        <v>539</v>
      </c>
      <c r="L16">
        <v>44</v>
      </c>
      <c r="M16">
        <v>59</v>
      </c>
      <c r="N16">
        <v>116</v>
      </c>
      <c r="O16">
        <v>67</v>
      </c>
      <c r="P16">
        <v>116</v>
      </c>
      <c r="Q16">
        <v>234</v>
      </c>
      <c r="R16">
        <v>18</v>
      </c>
      <c r="S16">
        <v>18</v>
      </c>
      <c r="T16" s="3">
        <v>6</v>
      </c>
      <c r="U16" s="3" t="s">
        <v>537</v>
      </c>
    </row>
    <row r="17" spans="1:21" s="3" customFormat="1" ht="15" x14ac:dyDescent="0.3">
      <c r="A17" s="18" t="str">
        <f ca="1">MID(CELL("filename",A1),FIND("]",CELL("filename",A1))+1,255)</f>
        <v>T40</v>
      </c>
      <c r="B17"/>
      <c r="C17" s="3" t="s">
        <v>538</v>
      </c>
      <c r="D17" s="3">
        <v>217</v>
      </c>
      <c r="E17" s="3">
        <v>217</v>
      </c>
      <c r="F17" s="3">
        <v>217</v>
      </c>
      <c r="G17" s="3">
        <v>217</v>
      </c>
      <c r="H17" s="3">
        <v>217</v>
      </c>
      <c r="I17" s="3">
        <v>376</v>
      </c>
      <c r="J17" s="3">
        <v>376</v>
      </c>
      <c r="K17" s="3">
        <v>378</v>
      </c>
      <c r="L17" s="3">
        <v>45</v>
      </c>
      <c r="M17" s="3">
        <v>151</v>
      </c>
      <c r="N17" s="3">
        <v>147</v>
      </c>
      <c r="O17" s="3">
        <v>67</v>
      </c>
      <c r="P17" s="3">
        <v>148</v>
      </c>
      <c r="Q17" s="3">
        <v>237</v>
      </c>
      <c r="R17" s="3">
        <v>29</v>
      </c>
      <c r="S17" s="3">
        <v>29</v>
      </c>
      <c r="T17" s="3">
        <v>29</v>
      </c>
      <c r="U17" s="3" t="s">
        <v>538</v>
      </c>
    </row>
  </sheetData>
  <mergeCells count="26">
    <mergeCell ref="B1:C1"/>
    <mergeCell ref="B2:C2"/>
    <mergeCell ref="B3:C3"/>
    <mergeCell ref="B4:C4"/>
    <mergeCell ref="B5:C5"/>
    <mergeCell ref="T5:T8"/>
    <mergeCell ref="O5:O8"/>
    <mergeCell ref="Q5:Q8"/>
    <mergeCell ref="R5:R8"/>
    <mergeCell ref="K5:K8"/>
    <mergeCell ref="S5:S8"/>
    <mergeCell ref="N5:N8"/>
    <mergeCell ref="B6:C6"/>
    <mergeCell ref="B7:C7"/>
    <mergeCell ref="B8:C8"/>
    <mergeCell ref="D5:D8"/>
    <mergeCell ref="E5:E8"/>
    <mergeCell ref="D1:M1"/>
    <mergeCell ref="H5:H8"/>
    <mergeCell ref="P5:P8"/>
    <mergeCell ref="G5:G8"/>
    <mergeCell ref="J5:J8"/>
    <mergeCell ref="L5:L8"/>
    <mergeCell ref="M5:M8"/>
    <mergeCell ref="I5:I8"/>
    <mergeCell ref="F5:F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topLeftCell="A14" zoomScale="75" zoomScaleNormal="75" workbookViewId="0">
      <selection activeCell="D3" sqref="D3"/>
    </sheetView>
  </sheetViews>
  <sheetFormatPr defaultRowHeight="14.4" x14ac:dyDescent="0.3"/>
  <cols>
    <col min="1" max="1" width="15.44140625" style="2" customWidth="1"/>
    <col min="2" max="2" width="49.33203125" customWidth="1"/>
    <col min="3" max="3" width="23.33203125" style="3" customWidth="1"/>
    <col min="4" max="24" width="13.6640625" customWidth="1"/>
    <col min="25" max="25" width="11" customWidth="1"/>
    <col min="26" max="26" width="13.88671875" customWidth="1"/>
  </cols>
  <sheetData>
    <row r="1" spans="1:27" ht="15.6" x14ac:dyDescent="0.3">
      <c r="A1" s="19" t="str">
        <f ca="1">MID(CELL("filename",A1),FIND("]",CELL("filename",A1))+1,255)</f>
        <v>T03</v>
      </c>
      <c r="B1" s="400" t="s">
        <v>395</v>
      </c>
      <c r="C1" s="401"/>
      <c r="D1" s="279" t="s">
        <v>396</v>
      </c>
      <c r="E1" s="280"/>
      <c r="F1" s="280"/>
      <c r="G1" s="280"/>
      <c r="H1" s="280"/>
      <c r="I1" s="280"/>
      <c r="J1" s="280"/>
      <c r="K1" s="280"/>
      <c r="L1" s="280"/>
      <c r="M1" s="280"/>
      <c r="N1" s="280"/>
      <c r="O1" s="280"/>
      <c r="P1" s="280"/>
      <c r="Q1" s="280"/>
      <c r="R1" s="280"/>
      <c r="S1" s="280"/>
      <c r="T1" s="280"/>
      <c r="U1" s="280"/>
      <c r="V1" s="280"/>
      <c r="W1" s="280"/>
      <c r="X1" s="281"/>
      <c r="Y1" s="82"/>
      <c r="Z1" s="82"/>
    </row>
    <row r="2" spans="1:27" ht="15.6" x14ac:dyDescent="0.3">
      <c r="A2" s="5" t="s">
        <v>397</v>
      </c>
      <c r="B2" s="403" t="str">
        <f ca="1">VLOOKUP(A1,SystemTestList!$A$1:$G$94,1,0)</f>
        <v>T03</v>
      </c>
      <c r="C2" s="404"/>
      <c r="D2" s="82" t="s">
        <v>398</v>
      </c>
      <c r="E2" s="82" t="s">
        <v>399</v>
      </c>
      <c r="F2" s="82" t="s">
        <v>400</v>
      </c>
      <c r="G2" s="82" t="s">
        <v>401</v>
      </c>
      <c r="H2" s="82" t="s">
        <v>402</v>
      </c>
      <c r="I2" s="82" t="s">
        <v>408</v>
      </c>
      <c r="J2" s="82" t="s">
        <v>430</v>
      </c>
      <c r="K2" s="82" t="s">
        <v>222</v>
      </c>
      <c r="L2" s="82" t="s">
        <v>431</v>
      </c>
      <c r="M2" s="82" t="s">
        <v>432</v>
      </c>
      <c r="N2" s="82" t="s">
        <v>433</v>
      </c>
      <c r="O2" s="82" t="s">
        <v>434</v>
      </c>
      <c r="P2" s="82" t="s">
        <v>539</v>
      </c>
      <c r="Q2" s="82" t="s">
        <v>540</v>
      </c>
      <c r="R2" s="82" t="s">
        <v>436</v>
      </c>
      <c r="S2" s="82" t="s">
        <v>437</v>
      </c>
      <c r="T2" s="82" t="s">
        <v>438</v>
      </c>
      <c r="U2" s="82" t="s">
        <v>439</v>
      </c>
      <c r="V2" s="82" t="s">
        <v>440</v>
      </c>
      <c r="W2" s="82" t="s">
        <v>441</v>
      </c>
      <c r="X2" s="82" t="s">
        <v>442</v>
      </c>
      <c r="Y2" s="82" t="s">
        <v>443</v>
      </c>
      <c r="Z2" s="82" t="s">
        <v>444</v>
      </c>
    </row>
    <row r="3" spans="1:27" s="1" customFormat="1" ht="36.6" customHeight="1" x14ac:dyDescent="0.3">
      <c r="A3" s="5" t="s">
        <v>403</v>
      </c>
      <c r="B3" s="405" t="str">
        <f ca="1">VLOOKUP(A1,SystemTestList!$A$1:$G$94,2,0)</f>
        <v>Search - Keyword (Multiple Term)</v>
      </c>
      <c r="C3" s="406"/>
      <c r="D3" s="144" t="s">
        <v>541</v>
      </c>
      <c r="E3" s="151" t="s">
        <v>542</v>
      </c>
      <c r="F3" s="151" t="s">
        <v>543</v>
      </c>
      <c r="G3" s="151" t="s">
        <v>544</v>
      </c>
      <c r="H3" s="151" t="s">
        <v>545</v>
      </c>
      <c r="I3" s="151" t="s">
        <v>546</v>
      </c>
      <c r="J3" s="151" t="s">
        <v>547</v>
      </c>
      <c r="K3" s="151" t="s">
        <v>548</v>
      </c>
      <c r="L3" s="151" t="s">
        <v>549</v>
      </c>
      <c r="M3" s="151" t="s">
        <v>550</v>
      </c>
      <c r="N3" s="144" t="s">
        <v>551</v>
      </c>
      <c r="O3" s="144" t="s">
        <v>552</v>
      </c>
      <c r="P3" s="151" t="s">
        <v>553</v>
      </c>
      <c r="Q3" s="144" t="s">
        <v>554</v>
      </c>
      <c r="R3" s="144" t="s">
        <v>555</v>
      </c>
      <c r="S3" s="144" t="s">
        <v>556</v>
      </c>
      <c r="T3" s="144" t="s">
        <v>557</v>
      </c>
      <c r="U3" s="144" t="s">
        <v>558</v>
      </c>
      <c r="V3" s="144" t="s">
        <v>559</v>
      </c>
      <c r="W3" s="144" t="s">
        <v>560</v>
      </c>
      <c r="X3" s="144" t="s">
        <v>561</v>
      </c>
      <c r="Y3" s="144" t="s">
        <v>562</v>
      </c>
      <c r="Z3" s="144" t="s">
        <v>563</v>
      </c>
    </row>
    <row r="4" spans="1:27" s="1" customFormat="1" x14ac:dyDescent="0.3">
      <c r="A4" s="5" t="s">
        <v>314</v>
      </c>
      <c r="B4" s="405" t="str">
        <f ca="1">VLOOKUP(A1,SystemTestList!$A$1:$G$94,3,0)</f>
        <v>Search Behavior</v>
      </c>
      <c r="C4" s="406"/>
      <c r="D4" s="161"/>
      <c r="E4" s="161"/>
      <c r="F4" s="161"/>
      <c r="G4" s="161"/>
      <c r="H4" s="161"/>
      <c r="I4" s="161"/>
      <c r="J4" s="161"/>
      <c r="K4" s="161"/>
      <c r="L4" s="161"/>
      <c r="M4" s="161"/>
      <c r="N4" s="161"/>
      <c r="O4" s="161"/>
      <c r="P4" s="161"/>
      <c r="Q4" s="161"/>
      <c r="R4" s="161"/>
      <c r="S4" s="161"/>
      <c r="T4" s="161"/>
      <c r="U4" s="161"/>
      <c r="V4" s="161"/>
      <c r="W4" s="161"/>
      <c r="X4" s="161"/>
      <c r="Y4" s="161"/>
      <c r="Z4" s="161"/>
    </row>
    <row r="5" spans="1:27" ht="32.4" customHeight="1" x14ac:dyDescent="0.3">
      <c r="A5" s="5" t="s">
        <v>315</v>
      </c>
      <c r="B5" s="394" t="str">
        <f ca="1">VLOOKUP(A1,SystemTestList!$A$1:$G$94,4,0)</f>
        <v>Search - Keyword (Multiple Term)</v>
      </c>
      <c r="C5" s="395"/>
      <c r="D5" s="425"/>
      <c r="E5" s="425"/>
      <c r="F5" s="425"/>
      <c r="G5" s="425"/>
      <c r="H5" s="425" t="s">
        <v>431</v>
      </c>
      <c r="I5" s="425"/>
      <c r="J5" s="425"/>
      <c r="K5" s="425"/>
      <c r="L5" s="425"/>
      <c r="M5" s="425"/>
      <c r="N5" s="425"/>
      <c r="O5" s="425"/>
      <c r="P5" s="425"/>
      <c r="Q5" s="425"/>
      <c r="R5" s="425"/>
      <c r="S5" s="425"/>
      <c r="T5" s="425"/>
      <c r="U5" s="425"/>
      <c r="V5" s="425"/>
      <c r="W5" s="425"/>
      <c r="X5" s="425"/>
      <c r="Y5" s="425"/>
      <c r="Z5" s="425"/>
    </row>
    <row r="6" spans="1:27" ht="46.2" customHeight="1" x14ac:dyDescent="0.3">
      <c r="A6" s="5" t="s">
        <v>316</v>
      </c>
      <c r="B6" s="394" t="str">
        <f ca="1">VLOOKUP(A1,SystemTestList!$A$1:$G$94,5,0)</f>
        <v xml:space="preserve">Execute search using a multi-word term (phrase) to demonstrate search behavior as per various scenarios that cover a variety of data types and phrase characteristics. Scenarios to cover examples where terms exist in multiple different string and concept metadata elements.  </v>
      </c>
      <c r="C6" s="395"/>
      <c r="D6" s="426"/>
      <c r="E6" s="426"/>
      <c r="F6" s="426"/>
      <c r="G6" s="426"/>
      <c r="H6" s="426"/>
      <c r="I6" s="426"/>
      <c r="J6" s="426"/>
      <c r="K6" s="426"/>
      <c r="L6" s="426"/>
      <c r="M6" s="426"/>
      <c r="N6" s="426"/>
      <c r="O6" s="426"/>
      <c r="P6" s="426"/>
      <c r="Q6" s="426"/>
      <c r="R6" s="426"/>
      <c r="S6" s="426"/>
      <c r="T6" s="426"/>
      <c r="U6" s="426"/>
      <c r="V6" s="426"/>
      <c r="W6" s="426"/>
      <c r="X6" s="426"/>
      <c r="Y6" s="426"/>
      <c r="Z6" s="426"/>
    </row>
    <row r="7" spans="1:27" x14ac:dyDescent="0.3">
      <c r="A7" s="5" t="s">
        <v>404</v>
      </c>
      <c r="B7" s="396"/>
      <c r="C7" s="397"/>
      <c r="D7" s="426"/>
      <c r="E7" s="426"/>
      <c r="F7" s="426"/>
      <c r="G7" s="426"/>
      <c r="H7" s="426"/>
      <c r="I7" s="426"/>
      <c r="J7" s="426"/>
      <c r="K7" s="426"/>
      <c r="L7" s="426"/>
      <c r="M7" s="426"/>
      <c r="N7" s="426"/>
      <c r="O7" s="426"/>
      <c r="P7" s="426"/>
      <c r="Q7" s="426"/>
      <c r="R7" s="426"/>
      <c r="S7" s="426"/>
      <c r="T7" s="426"/>
      <c r="U7" s="426"/>
      <c r="V7" s="426"/>
      <c r="W7" s="426"/>
      <c r="X7" s="426"/>
      <c r="Y7" s="426"/>
      <c r="Z7" s="426"/>
    </row>
    <row r="8" spans="1:27" ht="109.95" customHeight="1" x14ac:dyDescent="0.3">
      <c r="A8" s="5" t="s">
        <v>405</v>
      </c>
      <c r="B8" s="418" t="s">
        <v>564</v>
      </c>
      <c r="C8" s="419"/>
      <c r="D8" s="427"/>
      <c r="E8" s="427"/>
      <c r="F8" s="427"/>
      <c r="G8" s="427"/>
      <c r="H8" s="427"/>
      <c r="I8" s="427"/>
      <c r="J8" s="427"/>
      <c r="K8" s="427"/>
      <c r="L8" s="427"/>
      <c r="M8" s="427"/>
      <c r="N8" s="427"/>
      <c r="O8" s="427"/>
      <c r="P8" s="427"/>
      <c r="Q8" s="427"/>
      <c r="R8" s="427"/>
      <c r="S8" s="427"/>
      <c r="T8" s="427"/>
      <c r="U8" s="427"/>
      <c r="V8" s="427"/>
      <c r="W8" s="427"/>
      <c r="X8" s="427"/>
      <c r="Y8" s="427"/>
      <c r="Z8" s="427"/>
    </row>
    <row r="9" spans="1:27" x14ac:dyDescent="0.3">
      <c r="A9" s="10" t="s">
        <v>212</v>
      </c>
      <c r="B9" s="4" t="s">
        <v>406</v>
      </c>
      <c r="C9" s="4" t="s">
        <v>407</v>
      </c>
      <c r="D9" s="153"/>
      <c r="E9" s="153"/>
      <c r="F9" s="153"/>
      <c r="G9" s="153"/>
      <c r="H9" s="153"/>
      <c r="I9" s="153"/>
      <c r="J9" s="153"/>
      <c r="K9" s="153"/>
      <c r="L9" s="153"/>
      <c r="M9" s="153"/>
      <c r="N9" s="153"/>
      <c r="O9" s="153"/>
      <c r="P9" s="153"/>
      <c r="Q9" s="153"/>
      <c r="R9" s="153"/>
      <c r="S9" s="153"/>
      <c r="T9" s="153"/>
      <c r="U9" s="153"/>
      <c r="V9" s="153"/>
      <c r="W9" s="153"/>
      <c r="X9" s="153"/>
      <c r="Y9" s="153"/>
      <c r="Z9" s="153"/>
    </row>
    <row r="10" spans="1:27" ht="28.8" x14ac:dyDescent="0.3">
      <c r="A10" s="11">
        <v>1</v>
      </c>
      <c r="B10" s="381" t="s">
        <v>497</v>
      </c>
      <c r="C10" s="381" t="s">
        <v>498</v>
      </c>
      <c r="D10" s="144" t="s">
        <v>541</v>
      </c>
      <c r="E10" s="151" t="s">
        <v>542</v>
      </c>
      <c r="F10" s="151" t="s">
        <v>543</v>
      </c>
      <c r="G10" s="151" t="s">
        <v>544</v>
      </c>
      <c r="H10" s="151" t="s">
        <v>545</v>
      </c>
      <c r="I10" s="151" t="s">
        <v>546</v>
      </c>
      <c r="J10" s="151" t="s">
        <v>547</v>
      </c>
      <c r="K10" s="151" t="s">
        <v>548</v>
      </c>
      <c r="L10" s="151" t="s">
        <v>549</v>
      </c>
      <c r="M10" s="151" t="s">
        <v>550</v>
      </c>
      <c r="N10" s="144" t="s">
        <v>551</v>
      </c>
      <c r="O10" s="144" t="s">
        <v>552</v>
      </c>
      <c r="P10" s="151" t="s">
        <v>553</v>
      </c>
      <c r="Q10" s="144" t="s">
        <v>554</v>
      </c>
      <c r="R10" s="144" t="s">
        <v>555</v>
      </c>
      <c r="S10" s="144" t="s">
        <v>556</v>
      </c>
      <c r="T10" s="144" t="s">
        <v>557</v>
      </c>
      <c r="U10" s="144" t="s">
        <v>558</v>
      </c>
      <c r="V10" s="144" t="s">
        <v>559</v>
      </c>
      <c r="W10" s="144" t="s">
        <v>560</v>
      </c>
      <c r="X10" s="144" t="s">
        <v>561</v>
      </c>
      <c r="Y10" s="144" t="s">
        <v>562</v>
      </c>
      <c r="Z10" s="144" t="s">
        <v>563</v>
      </c>
    </row>
    <row r="11" spans="1:27" ht="28.8" x14ac:dyDescent="0.3">
      <c r="A11" s="11">
        <v>2</v>
      </c>
      <c r="B11" s="381" t="s">
        <v>565</v>
      </c>
      <c r="C11" s="381"/>
      <c r="D11" s="235"/>
      <c r="E11" s="235"/>
      <c r="F11" s="235"/>
      <c r="G11" s="235"/>
      <c r="H11" s="235"/>
      <c r="I11" s="235"/>
      <c r="J11" s="235"/>
      <c r="K11" s="235"/>
      <c r="L11" s="235"/>
      <c r="M11" s="235"/>
      <c r="N11" s="235"/>
      <c r="O11" s="235"/>
      <c r="P11" s="235"/>
      <c r="Q11" s="235"/>
      <c r="R11" s="235"/>
      <c r="S11" s="235"/>
      <c r="T11" s="235"/>
      <c r="U11" s="235"/>
      <c r="V11" s="235"/>
      <c r="W11" s="235"/>
      <c r="X11" s="235"/>
      <c r="Y11" s="235"/>
      <c r="Z11" s="235"/>
    </row>
    <row r="12" spans="1:27" ht="57.6" x14ac:dyDescent="0.3">
      <c r="A12" s="11">
        <v>3</v>
      </c>
      <c r="B12" s="381" t="s">
        <v>501</v>
      </c>
      <c r="C12" s="381" t="s">
        <v>502</v>
      </c>
      <c r="D12" s="144" t="s">
        <v>503</v>
      </c>
      <c r="E12" s="144" t="s">
        <v>503</v>
      </c>
      <c r="F12" s="144" t="s">
        <v>503</v>
      </c>
      <c r="G12" s="144" t="s">
        <v>503</v>
      </c>
      <c r="H12" s="144" t="s">
        <v>503</v>
      </c>
      <c r="I12" s="144" t="s">
        <v>503</v>
      </c>
      <c r="J12" s="144" t="s">
        <v>503</v>
      </c>
      <c r="K12" s="144" t="s">
        <v>503</v>
      </c>
      <c r="L12" s="144" t="s">
        <v>503</v>
      </c>
      <c r="M12" s="144" t="s">
        <v>503</v>
      </c>
      <c r="N12" s="144" t="s">
        <v>503</v>
      </c>
      <c r="O12" s="144" t="s">
        <v>503</v>
      </c>
      <c r="P12" s="144" t="s">
        <v>503</v>
      </c>
      <c r="Q12" s="144" t="s">
        <v>503</v>
      </c>
      <c r="R12" s="151" t="s">
        <v>506</v>
      </c>
      <c r="S12" s="151" t="s">
        <v>506</v>
      </c>
      <c r="T12" s="151" t="s">
        <v>506</v>
      </c>
      <c r="U12" s="151" t="s">
        <v>506</v>
      </c>
      <c r="V12" s="151" t="s">
        <v>506</v>
      </c>
      <c r="W12" s="151" t="s">
        <v>506</v>
      </c>
      <c r="X12" s="151" t="s">
        <v>506</v>
      </c>
      <c r="Y12" s="151" t="s">
        <v>506</v>
      </c>
      <c r="Z12" s="151" t="s">
        <v>506</v>
      </c>
      <c r="AA12" s="151"/>
    </row>
    <row r="13" spans="1:27" ht="28.8" x14ac:dyDescent="0.3">
      <c r="A13" s="11">
        <v>4</v>
      </c>
      <c r="B13" s="381" t="s">
        <v>507</v>
      </c>
      <c r="C13" s="381"/>
      <c r="D13" s="235"/>
      <c r="E13" s="235"/>
      <c r="F13" s="235"/>
      <c r="G13" s="235"/>
      <c r="H13" s="235"/>
      <c r="I13" s="235"/>
      <c r="J13" s="235"/>
      <c r="K13" s="235"/>
      <c r="L13" s="235"/>
      <c r="M13" s="235"/>
      <c r="N13" s="235"/>
      <c r="O13" s="235"/>
      <c r="P13" s="235"/>
      <c r="Q13" s="235"/>
      <c r="R13" s="235"/>
      <c r="S13" s="235"/>
      <c r="T13" s="235"/>
      <c r="U13" s="235"/>
      <c r="V13" s="235"/>
      <c r="W13" s="235"/>
      <c r="X13" s="235"/>
      <c r="Y13" s="235"/>
      <c r="Z13" s="235"/>
    </row>
    <row r="14" spans="1:27" ht="57.6" x14ac:dyDescent="0.3">
      <c r="A14" s="11">
        <v>5</v>
      </c>
      <c r="B14" s="381" t="s">
        <v>566</v>
      </c>
      <c r="C14" s="381" t="s">
        <v>565</v>
      </c>
      <c r="D14" s="235"/>
      <c r="E14" s="235"/>
      <c r="F14" s="235"/>
      <c r="G14" s="235"/>
      <c r="H14" s="235"/>
      <c r="I14" s="235"/>
      <c r="J14" s="235"/>
      <c r="K14" s="235"/>
      <c r="L14" s="235"/>
      <c r="M14" s="235"/>
      <c r="N14" s="235"/>
      <c r="O14" s="235"/>
      <c r="P14" s="235"/>
      <c r="Q14" s="235"/>
      <c r="R14" s="235"/>
      <c r="S14" s="235"/>
      <c r="T14" s="235"/>
      <c r="U14" s="235"/>
      <c r="V14" s="235"/>
      <c r="W14" s="235"/>
      <c r="X14" s="235"/>
      <c r="Y14" s="235"/>
      <c r="Z14" s="235"/>
    </row>
    <row r="15" spans="1:27" ht="57.6" x14ac:dyDescent="0.3">
      <c r="A15" s="11">
        <v>6</v>
      </c>
      <c r="B15" s="381" t="s">
        <v>567</v>
      </c>
      <c r="C15" s="381" t="s">
        <v>502</v>
      </c>
      <c r="D15" s="144" t="s">
        <v>503</v>
      </c>
      <c r="E15" s="144" t="s">
        <v>503</v>
      </c>
      <c r="F15" s="144" t="s">
        <v>503</v>
      </c>
      <c r="G15" s="144" t="s">
        <v>503</v>
      </c>
      <c r="H15" s="144" t="s">
        <v>503</v>
      </c>
      <c r="I15" s="144" t="s">
        <v>503</v>
      </c>
      <c r="J15" s="144" t="s">
        <v>503</v>
      </c>
      <c r="K15" s="144" t="s">
        <v>503</v>
      </c>
      <c r="L15" s="144" t="s">
        <v>503</v>
      </c>
      <c r="M15" s="144" t="s">
        <v>503</v>
      </c>
      <c r="N15" s="144" t="s">
        <v>503</v>
      </c>
      <c r="O15" s="144" t="s">
        <v>503</v>
      </c>
      <c r="P15" s="144" t="s">
        <v>503</v>
      </c>
      <c r="Q15" s="144" t="s">
        <v>503</v>
      </c>
      <c r="R15" s="151" t="s">
        <v>506</v>
      </c>
      <c r="S15" s="151" t="s">
        <v>506</v>
      </c>
      <c r="T15" s="151" t="s">
        <v>506</v>
      </c>
      <c r="U15" s="151" t="s">
        <v>506</v>
      </c>
      <c r="V15" s="151" t="s">
        <v>506</v>
      </c>
      <c r="W15" s="151" t="s">
        <v>506</v>
      </c>
      <c r="X15" s="151" t="s">
        <v>506</v>
      </c>
      <c r="Y15" s="151" t="s">
        <v>506</v>
      </c>
      <c r="Z15" s="151" t="s">
        <v>506</v>
      </c>
    </row>
    <row r="16" spans="1:27" ht="28.8" x14ac:dyDescent="0.3">
      <c r="A16" s="11">
        <v>7</v>
      </c>
      <c r="B16" s="381" t="s">
        <v>507</v>
      </c>
      <c r="C16" s="381"/>
      <c r="D16" s="235"/>
      <c r="E16" s="235"/>
      <c r="F16" s="235"/>
      <c r="G16" s="235"/>
      <c r="H16" s="235"/>
      <c r="I16" s="235"/>
      <c r="J16" s="235"/>
      <c r="K16" s="235"/>
      <c r="L16" s="235"/>
      <c r="M16" s="235"/>
      <c r="N16" s="235"/>
      <c r="O16" s="235"/>
      <c r="P16" s="235"/>
      <c r="Q16" s="235"/>
      <c r="R16" s="235"/>
      <c r="S16" s="235"/>
      <c r="T16" s="235"/>
      <c r="U16" s="235"/>
      <c r="V16" s="235"/>
      <c r="W16" s="235"/>
      <c r="X16" s="235"/>
      <c r="Y16" s="235"/>
      <c r="Z16" s="235"/>
    </row>
    <row r="17" spans="1:26" ht="28.8" x14ac:dyDescent="0.3">
      <c r="A17" s="11">
        <v>8</v>
      </c>
      <c r="B17" s="381" t="s">
        <v>508</v>
      </c>
      <c r="C17" s="8"/>
      <c r="D17" s="6"/>
      <c r="E17" s="6"/>
      <c r="F17" s="6"/>
      <c r="G17" s="6"/>
      <c r="H17" s="6"/>
      <c r="I17" s="6"/>
      <c r="J17" s="6"/>
      <c r="K17" s="6"/>
      <c r="L17" s="6"/>
      <c r="M17" s="6"/>
      <c r="N17" s="6"/>
      <c r="O17" s="6"/>
      <c r="P17" s="6"/>
      <c r="Q17" s="6"/>
      <c r="R17" s="6"/>
      <c r="S17" s="6"/>
      <c r="T17" s="6"/>
      <c r="U17" s="6"/>
      <c r="V17" s="6"/>
      <c r="W17" s="6"/>
      <c r="X17" s="6"/>
      <c r="Y17" s="6"/>
      <c r="Z17" s="6"/>
    </row>
    <row r="18" spans="1:26" ht="57.6" x14ac:dyDescent="0.3">
      <c r="A18" s="11">
        <v>9</v>
      </c>
      <c r="B18" s="381" t="s">
        <v>568</v>
      </c>
      <c r="C18" s="8"/>
      <c r="D18" s="6"/>
      <c r="E18" s="6"/>
      <c r="F18" s="6"/>
      <c r="G18" s="6"/>
      <c r="H18" s="6"/>
      <c r="I18" s="6"/>
      <c r="J18" s="6"/>
      <c r="K18" s="6"/>
      <c r="L18" s="6"/>
      <c r="M18" s="6"/>
      <c r="N18" s="6"/>
      <c r="O18" s="6"/>
      <c r="P18" s="6"/>
      <c r="Q18" s="6"/>
      <c r="R18" s="6"/>
      <c r="S18" s="6"/>
      <c r="T18" s="6"/>
      <c r="U18" s="6"/>
      <c r="V18" s="6"/>
      <c r="W18" s="6"/>
      <c r="X18" s="6"/>
      <c r="Y18" s="6"/>
      <c r="Z18" s="6"/>
    </row>
    <row r="19" spans="1:26" ht="28.8" x14ac:dyDescent="0.3">
      <c r="A19" s="11">
        <v>10</v>
      </c>
      <c r="B19" s="381" t="s">
        <v>511</v>
      </c>
      <c r="C19" s="8"/>
      <c r="D19" s="6"/>
      <c r="E19" s="6"/>
      <c r="F19" s="6"/>
      <c r="G19" s="6"/>
      <c r="H19" s="6"/>
      <c r="I19" s="6"/>
      <c r="J19" s="6"/>
      <c r="K19" s="6"/>
      <c r="L19" s="6"/>
      <c r="M19" s="6"/>
      <c r="N19" s="6"/>
      <c r="O19" s="6"/>
      <c r="P19" s="6"/>
      <c r="Q19" s="6"/>
      <c r="R19" s="6"/>
      <c r="S19" s="6"/>
      <c r="T19" s="6"/>
      <c r="U19" s="6"/>
      <c r="V19" s="6"/>
      <c r="W19" s="6"/>
      <c r="X19" s="6"/>
      <c r="Y19" s="6"/>
      <c r="Z19" s="6"/>
    </row>
    <row r="20" spans="1:26" x14ac:dyDescent="0.3">
      <c r="A20" s="356"/>
      <c r="B20" s="28"/>
      <c r="C20" s="171"/>
      <c r="D20" s="6"/>
      <c r="E20" s="6"/>
      <c r="F20" s="6"/>
      <c r="G20" s="6"/>
      <c r="H20" s="6"/>
      <c r="I20" s="6"/>
      <c r="J20" s="6"/>
      <c r="K20" s="6"/>
      <c r="L20" s="6"/>
      <c r="M20" s="6"/>
      <c r="N20" s="6"/>
      <c r="O20" s="6"/>
      <c r="P20" s="6"/>
      <c r="Q20" s="6"/>
      <c r="R20" s="6"/>
      <c r="S20" s="6"/>
      <c r="T20" s="6"/>
      <c r="U20" s="6"/>
      <c r="V20" s="6"/>
      <c r="W20" s="6"/>
      <c r="X20" s="6"/>
      <c r="Y20" s="6"/>
      <c r="Z20" s="6"/>
    </row>
    <row r="21" spans="1:26" ht="28.8" x14ac:dyDescent="0.3">
      <c r="C21" s="3" t="s">
        <v>569</v>
      </c>
      <c r="D21" s="144" t="s">
        <v>541</v>
      </c>
      <c r="E21" s="151" t="s">
        <v>542</v>
      </c>
      <c r="F21" s="151" t="s">
        <v>543</v>
      </c>
      <c r="G21" s="151" t="s">
        <v>544</v>
      </c>
      <c r="H21" s="151" t="s">
        <v>545</v>
      </c>
      <c r="I21" s="151" t="s">
        <v>546</v>
      </c>
      <c r="J21" s="151" t="s">
        <v>547</v>
      </c>
      <c r="K21" s="151" t="s">
        <v>548</v>
      </c>
      <c r="L21" s="151" t="s">
        <v>549</v>
      </c>
      <c r="M21" s="151" t="s">
        <v>550</v>
      </c>
      <c r="N21" s="144" t="s">
        <v>551</v>
      </c>
      <c r="O21" s="144" t="s">
        <v>552</v>
      </c>
      <c r="P21" s="151" t="s">
        <v>553</v>
      </c>
      <c r="Q21" s="144" t="s">
        <v>554</v>
      </c>
      <c r="R21" s="144" t="s">
        <v>555</v>
      </c>
      <c r="S21" s="144" t="s">
        <v>556</v>
      </c>
      <c r="T21" s="144" t="s">
        <v>557</v>
      </c>
      <c r="U21" s="144" t="s">
        <v>558</v>
      </c>
      <c r="V21" s="144" t="s">
        <v>559</v>
      </c>
      <c r="W21" s="144" t="s">
        <v>560</v>
      </c>
      <c r="X21" s="144" t="s">
        <v>561</v>
      </c>
      <c r="Y21" s="144" t="s">
        <v>562</v>
      </c>
      <c r="Z21" s="144" t="s">
        <v>563</v>
      </c>
    </row>
    <row r="22" spans="1:26" x14ac:dyDescent="0.3">
      <c r="B22" s="428" t="s">
        <v>570</v>
      </c>
      <c r="C22" s="352" t="s">
        <v>571</v>
      </c>
      <c r="D22" s="235">
        <v>77</v>
      </c>
      <c r="E22" s="235">
        <v>320</v>
      </c>
      <c r="F22" s="235">
        <v>60</v>
      </c>
      <c r="G22" s="235">
        <v>178</v>
      </c>
      <c r="H22" s="235">
        <v>69</v>
      </c>
      <c r="I22" s="235">
        <v>55</v>
      </c>
      <c r="J22" s="235">
        <v>439</v>
      </c>
      <c r="K22" s="235">
        <v>19</v>
      </c>
      <c r="L22" s="235">
        <v>40</v>
      </c>
      <c r="M22" s="235"/>
      <c r="N22" s="235"/>
      <c r="O22" s="235"/>
      <c r="P22" s="235"/>
      <c r="Q22" s="235"/>
      <c r="R22" s="235"/>
      <c r="S22" s="235"/>
      <c r="T22" s="235"/>
      <c r="U22" s="235"/>
      <c r="V22" s="235"/>
      <c r="W22" s="235"/>
      <c r="X22" s="235"/>
      <c r="Y22" s="235"/>
      <c r="Z22" s="235"/>
    </row>
    <row r="23" spans="1:26" x14ac:dyDescent="0.3">
      <c r="B23" s="428"/>
      <c r="C23" s="353" t="s">
        <v>572</v>
      </c>
      <c r="D23" s="348">
        <v>77</v>
      </c>
      <c r="E23" s="348">
        <v>320</v>
      </c>
      <c r="F23" s="348">
        <v>60</v>
      </c>
      <c r="G23" s="348">
        <v>178</v>
      </c>
      <c r="H23" s="348"/>
      <c r="I23" s="348"/>
      <c r="J23" s="348">
        <v>439</v>
      </c>
      <c r="K23" s="348"/>
      <c r="L23" s="348">
        <v>40</v>
      </c>
      <c r="M23" s="348"/>
      <c r="N23" s="348">
        <v>117</v>
      </c>
      <c r="O23" s="348">
        <v>14</v>
      </c>
      <c r="P23" s="348"/>
      <c r="Q23" s="348">
        <v>28</v>
      </c>
      <c r="R23" s="348"/>
      <c r="S23" s="348">
        <v>38</v>
      </c>
      <c r="T23" s="348"/>
      <c r="U23" s="348"/>
      <c r="V23" s="348">
        <v>56</v>
      </c>
      <c r="W23" s="348"/>
      <c r="X23" s="348">
        <v>131</v>
      </c>
      <c r="Y23" s="348">
        <v>51</v>
      </c>
      <c r="Z23" s="348">
        <v>10</v>
      </c>
    </row>
    <row r="24" spans="1:26" x14ac:dyDescent="0.3">
      <c r="B24" s="428"/>
      <c r="C24" s="354" t="s">
        <v>573</v>
      </c>
      <c r="D24" s="355">
        <v>77</v>
      </c>
      <c r="E24" s="349">
        <v>319</v>
      </c>
      <c r="F24" s="355">
        <v>60</v>
      </c>
      <c r="G24" s="355">
        <v>178</v>
      </c>
      <c r="H24" s="355">
        <v>69</v>
      </c>
      <c r="I24" s="355">
        <v>55</v>
      </c>
      <c r="J24" s="355">
        <v>439</v>
      </c>
      <c r="K24" s="355">
        <v>19</v>
      </c>
      <c r="L24" s="349">
        <v>39</v>
      </c>
      <c r="M24" s="355"/>
      <c r="N24" s="355">
        <v>117</v>
      </c>
      <c r="O24" s="355">
        <v>14</v>
      </c>
      <c r="P24" s="355"/>
      <c r="Q24" s="355">
        <v>28</v>
      </c>
      <c r="R24" s="355"/>
      <c r="S24" s="355">
        <v>38</v>
      </c>
      <c r="T24" s="355"/>
      <c r="U24" s="355"/>
      <c r="V24" s="355">
        <v>56</v>
      </c>
      <c r="W24" s="355"/>
      <c r="X24" s="355">
        <v>131</v>
      </c>
      <c r="Y24" s="355">
        <v>51</v>
      </c>
      <c r="Z24" s="355">
        <v>10</v>
      </c>
    </row>
    <row r="25" spans="1:26" x14ac:dyDescent="0.3">
      <c r="B25" s="6"/>
      <c r="C25" s="381"/>
      <c r="D25" s="144" t="s">
        <v>503</v>
      </c>
      <c r="E25" s="144" t="s">
        <v>503</v>
      </c>
      <c r="F25" s="144" t="s">
        <v>503</v>
      </c>
      <c r="G25" s="144" t="s">
        <v>503</v>
      </c>
      <c r="H25" s="144" t="s">
        <v>503</v>
      </c>
      <c r="I25" s="144" t="s">
        <v>503</v>
      </c>
      <c r="J25" s="144" t="s">
        <v>503</v>
      </c>
      <c r="K25" s="144" t="s">
        <v>503</v>
      </c>
      <c r="L25" s="144" t="s">
        <v>503</v>
      </c>
      <c r="M25" s="144" t="s">
        <v>503</v>
      </c>
      <c r="N25" s="144" t="s">
        <v>503</v>
      </c>
      <c r="O25" s="144" t="s">
        <v>503</v>
      </c>
      <c r="P25" s="144" t="s">
        <v>503</v>
      </c>
      <c r="Q25" s="144" t="s">
        <v>503</v>
      </c>
      <c r="R25" s="151" t="s">
        <v>506</v>
      </c>
      <c r="S25" s="151" t="s">
        <v>506</v>
      </c>
      <c r="T25" s="151" t="s">
        <v>506</v>
      </c>
      <c r="U25" s="151" t="s">
        <v>506</v>
      </c>
      <c r="V25" s="151" t="s">
        <v>506</v>
      </c>
      <c r="W25" s="151" t="s">
        <v>506</v>
      </c>
      <c r="X25" s="151" t="s">
        <v>506</v>
      </c>
      <c r="Y25" s="151" t="s">
        <v>506</v>
      </c>
      <c r="Z25" s="151" t="s">
        <v>506</v>
      </c>
    </row>
    <row r="26" spans="1:26" s="3" customFormat="1" ht="15" x14ac:dyDescent="0.3">
      <c r="A26" s="18" t="str">
        <f ca="1">MID(CELL("filename",A1),FIND("]",CELL("filename",A1))+1,255)</f>
        <v>T03</v>
      </c>
      <c r="B26" s="428" t="s">
        <v>574</v>
      </c>
      <c r="C26" s="352" t="s">
        <v>571</v>
      </c>
      <c r="D26" s="235">
        <v>60</v>
      </c>
      <c r="E26" s="235">
        <v>79</v>
      </c>
      <c r="F26" s="235">
        <v>60</v>
      </c>
      <c r="G26" s="235">
        <v>65</v>
      </c>
      <c r="H26" s="235">
        <v>69</v>
      </c>
      <c r="I26" s="235">
        <v>49</v>
      </c>
      <c r="J26" s="235">
        <v>252</v>
      </c>
      <c r="K26" s="235">
        <v>7</v>
      </c>
      <c r="L26" s="235">
        <v>32</v>
      </c>
      <c r="M26" s="235"/>
      <c r="N26" s="235"/>
      <c r="O26" s="235"/>
      <c r="P26" s="235"/>
      <c r="Q26" s="235"/>
      <c r="R26" s="235"/>
      <c r="S26" s="235"/>
      <c r="T26" s="235"/>
      <c r="U26" s="235"/>
      <c r="V26" s="235"/>
      <c r="W26" s="235"/>
      <c r="X26" s="235"/>
      <c r="Y26" s="235"/>
      <c r="Z26" s="235"/>
    </row>
    <row r="27" spans="1:26" x14ac:dyDescent="0.3">
      <c r="B27" s="428"/>
      <c r="C27" s="353" t="s">
        <v>572</v>
      </c>
      <c r="D27" s="348">
        <v>60</v>
      </c>
      <c r="E27" s="348">
        <v>79</v>
      </c>
      <c r="F27" s="348">
        <v>60</v>
      </c>
      <c r="G27" s="348">
        <v>65</v>
      </c>
      <c r="H27" s="348"/>
      <c r="I27" s="348"/>
      <c r="J27" s="348">
        <v>252</v>
      </c>
      <c r="K27" s="348"/>
      <c r="L27" s="348">
        <v>32</v>
      </c>
      <c r="M27" s="348"/>
      <c r="N27" s="348">
        <v>91</v>
      </c>
      <c r="O27" s="348">
        <v>12</v>
      </c>
      <c r="P27" s="348"/>
      <c r="Q27" s="348">
        <v>28</v>
      </c>
      <c r="R27" s="348"/>
      <c r="S27" s="348">
        <v>18</v>
      </c>
      <c r="T27" s="348"/>
      <c r="U27" s="348"/>
      <c r="V27" s="348">
        <v>40</v>
      </c>
      <c r="W27" s="348"/>
      <c r="X27" s="348">
        <v>82</v>
      </c>
      <c r="Y27" s="348">
        <v>35</v>
      </c>
      <c r="Z27" s="348">
        <v>4</v>
      </c>
    </row>
    <row r="28" spans="1:26" x14ac:dyDescent="0.3">
      <c r="B28" s="428"/>
      <c r="C28" s="354" t="s">
        <v>573</v>
      </c>
      <c r="D28" s="355">
        <v>60</v>
      </c>
      <c r="E28" s="355">
        <v>78</v>
      </c>
      <c r="F28" s="355">
        <v>60</v>
      </c>
      <c r="G28" s="355">
        <v>65</v>
      </c>
      <c r="H28" s="355">
        <v>69</v>
      </c>
      <c r="I28" s="355">
        <v>49</v>
      </c>
      <c r="J28" s="355">
        <v>252</v>
      </c>
      <c r="K28" s="355">
        <v>7</v>
      </c>
      <c r="L28" s="355">
        <v>31</v>
      </c>
      <c r="M28" s="355"/>
      <c r="N28" s="355">
        <v>91</v>
      </c>
      <c r="O28" s="355">
        <v>12</v>
      </c>
      <c r="P28" s="355"/>
      <c r="Q28" s="355">
        <v>28</v>
      </c>
      <c r="R28" s="355"/>
      <c r="S28" s="355">
        <v>18</v>
      </c>
      <c r="T28" s="355"/>
      <c r="U28" s="355"/>
      <c r="V28" s="355">
        <v>40</v>
      </c>
      <c r="W28" s="355"/>
      <c r="X28" s="355">
        <v>82</v>
      </c>
      <c r="Y28" s="355">
        <v>35</v>
      </c>
      <c r="Z28" s="355">
        <v>4</v>
      </c>
    </row>
    <row r="29" spans="1:26" x14ac:dyDescent="0.3">
      <c r="B29" s="428" t="s">
        <v>575</v>
      </c>
      <c r="C29" s="352" t="s">
        <v>571</v>
      </c>
      <c r="D29" s="235">
        <v>39</v>
      </c>
      <c r="E29" s="235">
        <v>45</v>
      </c>
      <c r="F29" s="235">
        <v>51</v>
      </c>
      <c r="G29" s="235">
        <v>9</v>
      </c>
      <c r="H29" s="235">
        <v>68</v>
      </c>
      <c r="I29" s="235">
        <v>44</v>
      </c>
      <c r="J29" s="235">
        <v>49</v>
      </c>
      <c r="K29" s="235">
        <v>2</v>
      </c>
      <c r="L29" s="235">
        <v>5</v>
      </c>
      <c r="M29" s="235"/>
      <c r="N29" s="235"/>
      <c r="O29" s="235"/>
      <c r="P29" s="235"/>
      <c r="Q29" s="235"/>
      <c r="R29" s="235"/>
      <c r="S29" s="235"/>
      <c r="T29" s="235"/>
      <c r="U29" s="235"/>
      <c r="V29" s="235"/>
      <c r="W29" s="235"/>
      <c r="X29" s="235"/>
      <c r="Y29" s="235"/>
      <c r="Z29" s="235"/>
    </row>
    <row r="30" spans="1:26" x14ac:dyDescent="0.3">
      <c r="B30" s="428"/>
      <c r="C30" s="353" t="s">
        <v>572</v>
      </c>
      <c r="D30" s="348">
        <v>39</v>
      </c>
      <c r="E30" s="348">
        <v>45</v>
      </c>
      <c r="F30" s="348">
        <v>51</v>
      </c>
      <c r="G30" s="348">
        <v>9</v>
      </c>
      <c r="H30" s="348"/>
      <c r="I30" s="348"/>
      <c r="J30" s="348">
        <v>49</v>
      </c>
      <c r="K30" s="348"/>
      <c r="L30" s="348">
        <v>5</v>
      </c>
      <c r="M30" s="348"/>
      <c r="N30" s="348">
        <v>107</v>
      </c>
      <c r="O30" s="348">
        <v>14</v>
      </c>
      <c r="P30" s="348"/>
      <c r="Q30" s="348">
        <v>1</v>
      </c>
      <c r="R30" s="348"/>
      <c r="S30" s="348">
        <v>27</v>
      </c>
      <c r="T30" s="348"/>
      <c r="U30" s="348"/>
      <c r="V30" s="348">
        <v>4</v>
      </c>
      <c r="W30" s="348"/>
      <c r="X30" s="348">
        <v>13</v>
      </c>
      <c r="Y30" s="348">
        <v>19</v>
      </c>
      <c r="Z30" s="348">
        <v>10</v>
      </c>
    </row>
    <row r="31" spans="1:26" x14ac:dyDescent="0.3">
      <c r="B31" s="428"/>
      <c r="C31" s="354" t="s">
        <v>573</v>
      </c>
      <c r="D31" s="355">
        <v>39</v>
      </c>
      <c r="E31" s="355">
        <v>45</v>
      </c>
      <c r="F31" s="355">
        <v>51</v>
      </c>
      <c r="G31" s="355">
        <v>9</v>
      </c>
      <c r="H31" s="355">
        <v>68</v>
      </c>
      <c r="I31" s="355">
        <v>44</v>
      </c>
      <c r="J31" s="355">
        <v>49</v>
      </c>
      <c r="K31" s="355">
        <v>2</v>
      </c>
      <c r="L31" s="355">
        <v>5</v>
      </c>
      <c r="M31" s="355"/>
      <c r="N31" s="355">
        <v>107</v>
      </c>
      <c r="O31" s="355">
        <v>14</v>
      </c>
      <c r="P31" s="355"/>
      <c r="Q31" s="355">
        <v>1</v>
      </c>
      <c r="R31" s="355"/>
      <c r="S31" s="355">
        <v>27</v>
      </c>
      <c r="T31" s="355"/>
      <c r="U31" s="355"/>
      <c r="V31" s="355">
        <v>4</v>
      </c>
      <c r="W31" s="355"/>
      <c r="X31" s="355">
        <v>13</v>
      </c>
      <c r="Y31" s="355">
        <v>19</v>
      </c>
      <c r="Z31" s="355">
        <v>10</v>
      </c>
    </row>
    <row r="32" spans="1:26" x14ac:dyDescent="0.3">
      <c r="B32" s="428" t="s">
        <v>576</v>
      </c>
      <c r="C32" s="381"/>
      <c r="D32" s="144" t="s">
        <v>503</v>
      </c>
      <c r="E32" s="144" t="s">
        <v>503</v>
      </c>
      <c r="F32" s="144" t="s">
        <v>503</v>
      </c>
      <c r="G32" s="144" t="s">
        <v>503</v>
      </c>
      <c r="H32" s="144" t="s">
        <v>503</v>
      </c>
      <c r="I32" s="144" t="s">
        <v>503</v>
      </c>
      <c r="J32" s="144" t="s">
        <v>503</v>
      </c>
      <c r="K32" s="144" t="s">
        <v>503</v>
      </c>
      <c r="L32" s="144" t="s">
        <v>503</v>
      </c>
      <c r="M32" s="144" t="s">
        <v>503</v>
      </c>
      <c r="N32" s="144" t="s">
        <v>503</v>
      </c>
      <c r="O32" s="144" t="s">
        <v>503</v>
      </c>
      <c r="P32" s="144" t="s">
        <v>503</v>
      </c>
      <c r="Q32" s="144" t="s">
        <v>503</v>
      </c>
      <c r="R32" s="151" t="s">
        <v>506</v>
      </c>
      <c r="S32" s="151" t="s">
        <v>506</v>
      </c>
      <c r="T32" s="151" t="s">
        <v>506</v>
      </c>
      <c r="U32" s="151" t="s">
        <v>506</v>
      </c>
      <c r="V32" s="151" t="s">
        <v>506</v>
      </c>
      <c r="W32" s="151" t="s">
        <v>506</v>
      </c>
      <c r="X32" s="151" t="s">
        <v>506</v>
      </c>
      <c r="Y32" s="151" t="s">
        <v>506</v>
      </c>
      <c r="Z32" s="151" t="s">
        <v>506</v>
      </c>
    </row>
    <row r="33" spans="2:26" x14ac:dyDescent="0.3">
      <c r="B33" s="428"/>
      <c r="C33" s="352" t="s">
        <v>571</v>
      </c>
      <c r="D33" s="235">
        <v>39</v>
      </c>
      <c r="E33" s="235">
        <v>13</v>
      </c>
      <c r="F33" s="235">
        <v>51</v>
      </c>
      <c r="G33" s="235">
        <v>3</v>
      </c>
      <c r="H33" s="235">
        <v>68</v>
      </c>
      <c r="I33" s="235">
        <v>38</v>
      </c>
      <c r="J33" s="235">
        <v>44</v>
      </c>
      <c r="K33" s="235">
        <v>2</v>
      </c>
      <c r="L33" s="235">
        <v>5</v>
      </c>
      <c r="M33" s="235"/>
      <c r="N33" s="235"/>
      <c r="O33" s="235"/>
      <c r="P33" s="235"/>
      <c r="Q33" s="235"/>
      <c r="R33" s="235"/>
      <c r="S33" s="235"/>
      <c r="T33" s="235"/>
      <c r="U33" s="235"/>
      <c r="V33" s="235"/>
      <c r="W33" s="235"/>
      <c r="X33" s="235"/>
      <c r="Y33" s="235"/>
      <c r="Z33" s="235"/>
    </row>
    <row r="34" spans="2:26" x14ac:dyDescent="0.3">
      <c r="B34" s="428"/>
      <c r="C34" s="353" t="s">
        <v>572</v>
      </c>
      <c r="D34" s="348">
        <v>39</v>
      </c>
      <c r="E34" s="348">
        <v>13</v>
      </c>
      <c r="F34" s="348">
        <v>51</v>
      </c>
      <c r="G34" s="348">
        <v>3</v>
      </c>
      <c r="H34" s="348"/>
      <c r="I34" s="348"/>
      <c r="J34" s="348">
        <v>44</v>
      </c>
      <c r="K34" s="348"/>
      <c r="L34" s="348">
        <v>5</v>
      </c>
      <c r="M34" s="348"/>
      <c r="N34" s="348">
        <v>81</v>
      </c>
      <c r="O34" s="348">
        <v>12</v>
      </c>
      <c r="P34" s="348"/>
      <c r="Q34" s="348">
        <v>1</v>
      </c>
      <c r="R34" s="348"/>
      <c r="S34" s="348">
        <v>8</v>
      </c>
      <c r="T34" s="348"/>
      <c r="U34" s="348"/>
      <c r="V34" s="348">
        <v>4</v>
      </c>
      <c r="W34" s="348"/>
      <c r="X34" s="348">
        <v>13</v>
      </c>
      <c r="Y34" s="348">
        <v>19</v>
      </c>
      <c r="Z34" s="348">
        <v>4</v>
      </c>
    </row>
    <row r="35" spans="2:26" x14ac:dyDescent="0.3">
      <c r="B35" s="428"/>
      <c r="C35" s="354" t="s">
        <v>577</v>
      </c>
      <c r="D35" s="355">
        <v>39</v>
      </c>
      <c r="E35" s="355">
        <v>13</v>
      </c>
      <c r="F35" s="355">
        <v>51</v>
      </c>
      <c r="G35" s="355">
        <v>3</v>
      </c>
      <c r="H35" s="355">
        <v>68</v>
      </c>
      <c r="I35" s="355">
        <v>38</v>
      </c>
      <c r="J35" s="355">
        <v>44</v>
      </c>
      <c r="K35" s="355">
        <v>2</v>
      </c>
      <c r="L35" s="355">
        <v>5</v>
      </c>
      <c r="M35" s="355"/>
      <c r="N35" s="355">
        <v>81</v>
      </c>
      <c r="O35" s="355">
        <v>12</v>
      </c>
      <c r="P35" s="355"/>
      <c r="Q35" s="355">
        <v>1</v>
      </c>
      <c r="R35" s="355"/>
      <c r="S35" s="355">
        <v>8</v>
      </c>
      <c r="T35" s="355"/>
      <c r="U35" s="355"/>
      <c r="V35" s="355">
        <v>4</v>
      </c>
      <c r="W35" s="355"/>
      <c r="X35" s="355">
        <v>13</v>
      </c>
      <c r="Y35" s="355">
        <v>19</v>
      </c>
      <c r="Z35" s="355">
        <v>4</v>
      </c>
    </row>
  </sheetData>
  <mergeCells count="35">
    <mergeCell ref="B32:B35"/>
    <mergeCell ref="Y5:Y8"/>
    <mergeCell ref="J5:J8"/>
    <mergeCell ref="K5:K8"/>
    <mergeCell ref="L5:L8"/>
    <mergeCell ref="B5:C5"/>
    <mergeCell ref="O5:O8"/>
    <mergeCell ref="P5:P8"/>
    <mergeCell ref="Q5:Q8"/>
    <mergeCell ref="R5:R8"/>
    <mergeCell ref="S5:S8"/>
    <mergeCell ref="T5:T8"/>
    <mergeCell ref="U5:U8"/>
    <mergeCell ref="G5:G8"/>
    <mergeCell ref="H5:H8"/>
    <mergeCell ref="B22:B24"/>
    <mergeCell ref="B26:B28"/>
    <mergeCell ref="V5:V8"/>
    <mergeCell ref="W5:W8"/>
    <mergeCell ref="B29:B31"/>
    <mergeCell ref="X5:X8"/>
    <mergeCell ref="Z5:Z8"/>
    <mergeCell ref="B1:C1"/>
    <mergeCell ref="B2:C2"/>
    <mergeCell ref="B3:C3"/>
    <mergeCell ref="B4:C4"/>
    <mergeCell ref="M5:M8"/>
    <mergeCell ref="N5:N8"/>
    <mergeCell ref="B6:C6"/>
    <mergeCell ref="B7:C7"/>
    <mergeCell ref="B8:C8"/>
    <mergeCell ref="D5:D8"/>
    <mergeCell ref="E5:E8"/>
    <mergeCell ref="F5:F8"/>
    <mergeCell ref="I5:I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79ECCC07229F4B9C4D0131F67A9B47" ma:contentTypeVersion="1" ma:contentTypeDescription="Create a new document." ma:contentTypeScope="" ma:versionID="47385fabecf396408f0cf7e7e2ba71d8">
  <xsd:schema xmlns:xsd="http://www.w3.org/2001/XMLSchema" xmlns:xs="http://www.w3.org/2001/XMLSchema" xmlns:p="http://schemas.microsoft.com/office/2006/metadata/properties" xmlns:ns2="fa3ec68a-5783-4395-980e-286bc07d3a36" xmlns:ns3="1c550f2a-4d31-4615-b3fd-50195ba5bbf1" targetNamespace="http://schemas.microsoft.com/office/2006/metadata/properties" ma:root="true" ma:fieldsID="b01b72e0c61ee7c25d9d224fa93e5d2e" ns2:_="" ns3:_="">
    <xsd:import namespace="fa3ec68a-5783-4395-980e-286bc07d3a36"/>
    <xsd:import namespace="1c550f2a-4d31-4615-b3fd-50195ba5bbf1"/>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ec68a-5783-4395-980e-286bc07d3a3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c550f2a-4d31-4615-b3fd-50195ba5bbf1"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fa3ec68a-5783-4395-980e-286bc07d3a36">3E2E3TZUDFCJ-918532726-7033</_dlc_DocId>
    <_dlc_DocIdUrl xmlns="fa3ec68a-5783-4395-980e-286bc07d3a36">
      <Url>https://team.frb.gov/sites/ocdo/dsp/DataNexus/_layouts/15/DocIdRedir.aspx?ID=3E2E3TZUDFCJ-918532726-7033</Url>
      <Description>3E2E3TZUDFCJ-918532726-7033</Description>
    </_dlc_DocIdUrl>
  </documentManagement>
</p:properties>
</file>

<file path=customXml/itemProps1.xml><?xml version="1.0" encoding="utf-8"?>
<ds:datastoreItem xmlns:ds="http://schemas.openxmlformats.org/officeDocument/2006/customXml" ds:itemID="{E1D120EF-B805-4B8B-8722-9A17F91C6B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3ec68a-5783-4395-980e-286bc07d3a36"/>
    <ds:schemaRef ds:uri="1c550f2a-4d31-4615-b3fd-50195ba5bb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49EEF5-ECE3-49DD-BD42-C656A37901DA}">
  <ds:schemaRefs>
    <ds:schemaRef ds:uri="http://schemas.microsoft.com/sharepoint/v3/contenttype/forms"/>
  </ds:schemaRefs>
</ds:datastoreItem>
</file>

<file path=customXml/itemProps3.xml><?xml version="1.0" encoding="utf-8"?>
<ds:datastoreItem xmlns:ds="http://schemas.openxmlformats.org/officeDocument/2006/customXml" ds:itemID="{DFC2D924-7B8F-49A3-AEBD-584FA7B5201B}">
  <ds:schemaRefs>
    <ds:schemaRef ds:uri="http://schemas.microsoft.com/sharepoint/events"/>
  </ds:schemaRefs>
</ds:datastoreItem>
</file>

<file path=customXml/itemProps4.xml><?xml version="1.0" encoding="utf-8"?>
<ds:datastoreItem xmlns:ds="http://schemas.openxmlformats.org/officeDocument/2006/customXml" ds:itemID="{908058B7-AEC1-48E6-80BA-9981D8C43ABA}">
  <ds:schemaRefs>
    <ds:schemaRef ds:uri="http://www.w3.org/XML/1998/namespace"/>
    <ds:schemaRef ds:uri="http://schemas.microsoft.com/office/infopath/2007/PartnerControls"/>
    <ds:schemaRef ds:uri="http://purl.org/dc/terms/"/>
    <ds:schemaRef ds:uri="http://schemas.openxmlformats.org/package/2006/metadata/core-properties"/>
    <ds:schemaRef ds:uri="http://purl.org/dc/elements/1.1/"/>
    <ds:schemaRef ds:uri="http://purl.org/dc/dcmitype/"/>
    <ds:schemaRef ds:uri="http://schemas.microsoft.com/office/2006/documentManagement/types"/>
    <ds:schemaRef ds:uri="1c550f2a-4d31-4615-b3fd-50195ba5bbf1"/>
    <ds:schemaRef ds:uri="fa3ec68a-5783-4395-980e-286bc07d3a36"/>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Features</vt:lpstr>
      <vt:lpstr>DataFinder</vt:lpstr>
      <vt:lpstr>FeaturesTestMatrix</vt:lpstr>
      <vt:lpstr>SystemTestList</vt:lpstr>
      <vt:lpstr>T00</vt:lpstr>
      <vt:lpstr>T01</vt:lpstr>
      <vt:lpstr>T02</vt:lpstr>
      <vt:lpstr>T40</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T18</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T37</vt:lpstr>
      <vt:lpstr>T38</vt:lpstr>
      <vt:lpstr>T39</vt:lpstr>
    </vt:vector>
  </TitlesOfParts>
  <Manager/>
  <Company>Federal Reserve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Peta Gay Tessy</dc:creator>
  <cp:keywords/>
  <dc:description/>
  <cp:lastModifiedBy>Ben Whitfield</cp:lastModifiedBy>
  <cp:revision/>
  <dcterms:created xsi:type="dcterms:W3CDTF">2017-07-11T14:29:54Z</dcterms:created>
  <dcterms:modified xsi:type="dcterms:W3CDTF">2018-05-03T19:16:53Z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0x0101007779ECCC07229F4B9C4D0131F67A9B47</vt:lpwstr>
  </property>
  <property fmtid="{D5CDD505-2E9C-101B-9397-08002B2CF9AE}" pid="3" name="_dlc_DocIdItemGuid">
    <vt:lpwstr>dee7d7d9-8603-414f-b831-8861d7ebe93d</vt:lpwstr>
  </property>
</Properties>
</file>