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CAX\"/>
    </mc:Choice>
  </mc:AlternateContent>
  <xr:revisionPtr revIDLastSave="0" documentId="13_ncr:1_{90732153-5BA9-46B7-83AA-3B2A8F68A996}" xr6:coauthVersionLast="46" xr6:coauthVersionMax="46" xr10:uidLastSave="{00000000-0000-0000-0000-000000000000}"/>
  <bookViews>
    <workbookView xWindow="-108" yWindow="-108" windowWidth="23256" windowHeight="12576" tabRatio="821" xr2:uid="{00000000-000D-0000-FFFF-FFFF00000000}"/>
  </bookViews>
  <sheets>
    <sheet name="INSTITUTIONAL FACT SHEET" sheetId="2" r:id="rId1"/>
    <sheet name="Data" sheetId="1" r:id="rId2"/>
    <sheet name="Rolling 36M Periods" sheetId="4" r:id="rId3"/>
    <sheet name="CAX_I_EXPORT_AnnualReturnsTable" sheetId="5" r:id="rId4"/>
    <sheet name="CAX_I_EXPORT_GrowthOf10k" sheetId="6" r:id="rId5"/>
    <sheet name="CAX_I_EXPORT_Perf&amp;RiskStats" sheetId="7" r:id="rId6"/>
    <sheet name="CAX_I_EXPORT_PerformanceTable" sheetId="8" r:id="rId7"/>
    <sheet name="CAX_I_EXPORT_36MonthReturns" sheetId="9" r:id="rId8"/>
  </sheets>
  <externalReferences>
    <externalReference r:id="rId9"/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7" i="6" l="1"/>
  <c r="B237" i="6"/>
  <c r="C237" i="6"/>
  <c r="A238" i="6"/>
  <c r="B238" i="6"/>
  <c r="C238" i="6"/>
  <c r="A239" i="6"/>
  <c r="B239" i="6"/>
  <c r="C239" i="6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A209" i="4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G3" i="4" s="1"/>
  <c r="E40" i="4"/>
  <c r="D40" i="4"/>
  <c r="E39" i="4"/>
  <c r="H3" i="4" s="1"/>
  <c r="D39" i="4"/>
  <c r="E38" i="4"/>
  <c r="D38" i="4"/>
  <c r="G10" i="4"/>
  <c r="H8" i="4"/>
  <c r="G8" i="4"/>
  <c r="G6" i="4"/>
  <c r="H4" i="4"/>
  <c r="G4" i="4"/>
  <c r="G2" i="4"/>
  <c r="G7" i="4" s="1"/>
  <c r="A202" i="1"/>
  <c r="A203" i="1" s="1"/>
  <c r="I22" i="1"/>
  <c r="H22" i="1"/>
  <c r="H21" i="1"/>
  <c r="I19" i="1"/>
  <c r="H18" i="1"/>
  <c r="E4" i="1"/>
  <c r="E5" i="1" s="1"/>
  <c r="E6" i="1" s="1"/>
  <c r="E7" i="1" s="1"/>
  <c r="E8" i="1" s="1"/>
  <c r="E9" i="1" s="1"/>
  <c r="E10" i="1" s="1"/>
  <c r="E11" i="1" s="1"/>
  <c r="E12" i="1" s="1"/>
  <c r="D4" i="1"/>
  <c r="D5" i="1" s="1"/>
  <c r="D6" i="1" s="1"/>
  <c r="D7" i="1" s="1"/>
  <c r="D8" i="1" s="1"/>
  <c r="D9" i="1" s="1"/>
  <c r="D10" i="1" s="1"/>
  <c r="D11" i="1" s="1"/>
  <c r="D12" i="1" s="1"/>
  <c r="C38" i="2"/>
  <c r="B38" i="2"/>
  <c r="C37" i="2"/>
  <c r="B37" i="2"/>
  <c r="H36" i="2"/>
  <c r="G36" i="2"/>
  <c r="C36" i="2"/>
  <c r="B36" i="2"/>
  <c r="H35" i="2"/>
  <c r="G35" i="2"/>
  <c r="C35" i="2"/>
  <c r="B35" i="2"/>
  <c r="H34" i="2"/>
  <c r="G34" i="2"/>
  <c r="C34" i="2"/>
  <c r="B34" i="2"/>
  <c r="H33" i="2"/>
  <c r="G33" i="2"/>
  <c r="C33" i="2"/>
  <c r="B33" i="2"/>
  <c r="H32" i="2"/>
  <c r="G32" i="2"/>
  <c r="C32" i="2"/>
  <c r="B32" i="2"/>
  <c r="H31" i="2"/>
  <c r="G31" i="2"/>
  <c r="C31" i="2"/>
  <c r="B31" i="2"/>
  <c r="H30" i="2"/>
  <c r="G30" i="2"/>
  <c r="C30" i="2"/>
  <c r="B30" i="2"/>
  <c r="H29" i="2"/>
  <c r="G29" i="2"/>
  <c r="C29" i="2"/>
  <c r="B29" i="2"/>
  <c r="H28" i="2"/>
  <c r="G28" i="2"/>
  <c r="C28" i="2"/>
  <c r="B28" i="2"/>
  <c r="C27" i="2"/>
  <c r="B27" i="2"/>
  <c r="C26" i="2"/>
  <c r="B26" i="2"/>
  <c r="C25" i="2"/>
  <c r="B25" i="2"/>
  <c r="C24" i="2"/>
  <c r="B24" i="2"/>
  <c r="L23" i="2"/>
  <c r="K23" i="2"/>
  <c r="J23" i="2"/>
  <c r="I23" i="2"/>
  <c r="H23" i="2"/>
  <c r="G23" i="2"/>
  <c r="C23" i="2"/>
  <c r="B23" i="2"/>
  <c r="O22" i="2"/>
  <c r="L22" i="2"/>
  <c r="K22" i="2"/>
  <c r="J22" i="2"/>
  <c r="I22" i="2"/>
  <c r="H22" i="2"/>
  <c r="G22" i="2"/>
  <c r="C22" i="2"/>
  <c r="B22" i="2"/>
  <c r="O21" i="2"/>
  <c r="C21" i="2"/>
  <c r="B21" i="2"/>
  <c r="O20" i="2"/>
  <c r="C20" i="2"/>
  <c r="B20" i="2"/>
  <c r="G3" i="2"/>
  <c r="G2" i="2"/>
  <c r="G5" i="4" l="1"/>
  <c r="G9" i="4"/>
  <c r="H5" i="4"/>
  <c r="H10" i="4"/>
  <c r="H6" i="4"/>
  <c r="H2" i="4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I26" i="1"/>
  <c r="H26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A204" i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H7" i="4" l="1"/>
  <c r="H9" i="4"/>
  <c r="H27" i="1"/>
  <c r="J27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I27" i="1"/>
  <c r="K27" i="1" s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D37" i="1" l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H28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I28" i="1"/>
  <c r="K28" i="1" s="1"/>
  <c r="A234" i="6"/>
  <c r="A235" i="6"/>
  <c r="A236" i="6"/>
  <c r="I29" i="1" l="1"/>
  <c r="K29" i="1" s="1"/>
  <c r="E49" i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H29" i="1"/>
  <c r="D49" i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A231" i="6"/>
  <c r="A232" i="6"/>
  <c r="A233" i="6"/>
  <c r="H30" i="1" l="1"/>
  <c r="D61" i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E61" i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I30" i="1"/>
  <c r="K30" i="1" s="1"/>
  <c r="C1" i="9"/>
  <c r="C2" i="9"/>
  <c r="C3" i="9"/>
  <c r="C4" i="9"/>
  <c r="C5" i="9"/>
  <c r="C6" i="9"/>
  <c r="C7" i="9"/>
  <c r="C8" i="9"/>
  <c r="C9" i="9"/>
  <c r="C10" i="9"/>
  <c r="B2" i="9"/>
  <c r="B3" i="9"/>
  <c r="B4" i="9"/>
  <c r="B5" i="9"/>
  <c r="B6" i="9"/>
  <c r="B7" i="9"/>
  <c r="B8" i="9"/>
  <c r="B9" i="9"/>
  <c r="B10" i="9"/>
  <c r="B1" i="9"/>
  <c r="A10" i="9"/>
  <c r="A9" i="9"/>
  <c r="A3" i="9"/>
  <c r="A4" i="9"/>
  <c r="A5" i="9"/>
  <c r="A6" i="9"/>
  <c r="A7" i="9"/>
  <c r="A8" i="9"/>
  <c r="A2" i="9"/>
  <c r="A2" i="8"/>
  <c r="B2" i="8"/>
  <c r="C2" i="8"/>
  <c r="D2" i="8"/>
  <c r="E2" i="8"/>
  <c r="F2" i="8"/>
  <c r="G2" i="8"/>
  <c r="A3" i="8"/>
  <c r="B3" i="8"/>
  <c r="C3" i="8"/>
  <c r="D3" i="8"/>
  <c r="E3" i="8"/>
  <c r="F3" i="8"/>
  <c r="G3" i="8"/>
  <c r="G1" i="8"/>
  <c r="F1" i="8"/>
  <c r="B1" i="8"/>
  <c r="C1" i="8"/>
  <c r="D1" i="8"/>
  <c r="E1" i="8"/>
  <c r="A1" i="8"/>
  <c r="C3" i="7"/>
  <c r="C4" i="7"/>
  <c r="C2" i="7"/>
  <c r="B3" i="7"/>
  <c r="B4" i="7"/>
  <c r="B2" i="7"/>
  <c r="A4" i="7"/>
  <c r="A3" i="7"/>
  <c r="A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" i="5"/>
  <c r="I31" i="1" l="1"/>
  <c r="K31" i="1" s="1"/>
  <c r="E73" i="1"/>
  <c r="D73" i="1"/>
  <c r="H31" i="1"/>
  <c r="J31" i="1" s="1"/>
  <c r="D74" i="1" l="1"/>
  <c r="B72" i="6"/>
  <c r="E74" i="1"/>
  <c r="C72" i="6"/>
  <c r="E75" i="1" l="1"/>
  <c r="C73" i="6"/>
  <c r="D75" i="1"/>
  <c r="B73" i="6"/>
  <c r="D76" i="1" l="1"/>
  <c r="B74" i="6"/>
  <c r="E76" i="1"/>
  <c r="C74" i="6"/>
  <c r="E77" i="1" l="1"/>
  <c r="C75" i="6"/>
  <c r="D77" i="1"/>
  <c r="B75" i="6"/>
  <c r="D78" i="1" l="1"/>
  <c r="B76" i="6"/>
  <c r="E78" i="1"/>
  <c r="C76" i="6"/>
  <c r="E79" i="1" l="1"/>
  <c r="C77" i="6"/>
  <c r="D79" i="1"/>
  <c r="B77" i="6"/>
  <c r="D80" i="1" l="1"/>
  <c r="B78" i="6"/>
  <c r="E80" i="1"/>
  <c r="C78" i="6"/>
  <c r="E81" i="1" l="1"/>
  <c r="C79" i="6"/>
  <c r="D81" i="1"/>
  <c r="B79" i="6"/>
  <c r="D82" i="1" l="1"/>
  <c r="B80" i="6"/>
  <c r="E82" i="1"/>
  <c r="C80" i="6"/>
  <c r="E83" i="1" l="1"/>
  <c r="C81" i="6"/>
  <c r="D83" i="1"/>
  <c r="B81" i="6"/>
  <c r="D84" i="1" l="1"/>
  <c r="B82" i="6"/>
  <c r="E84" i="1"/>
  <c r="C82" i="6"/>
  <c r="I32" i="1" l="1"/>
  <c r="K32" i="1" s="1"/>
  <c r="E85" i="1"/>
  <c r="C83" i="6"/>
  <c r="H32" i="1"/>
  <c r="J32" i="1" s="1"/>
  <c r="D85" i="1"/>
  <c r="B83" i="6"/>
  <c r="D86" i="1" l="1"/>
  <c r="B84" i="6"/>
  <c r="E86" i="1"/>
  <c r="C84" i="6"/>
  <c r="E87" i="1" l="1"/>
  <c r="C85" i="6"/>
  <c r="D87" i="1"/>
  <c r="B85" i="6"/>
  <c r="D88" i="1" l="1"/>
  <c r="B86" i="6"/>
  <c r="E88" i="1"/>
  <c r="C86" i="6"/>
  <c r="E89" i="1" l="1"/>
  <c r="C87" i="6"/>
  <c r="D89" i="1"/>
  <c r="B87" i="6"/>
  <c r="D90" i="1" l="1"/>
  <c r="B88" i="6"/>
  <c r="E90" i="1"/>
  <c r="C88" i="6"/>
  <c r="E91" i="1" l="1"/>
  <c r="C89" i="6"/>
  <c r="D91" i="1"/>
  <c r="B89" i="6"/>
  <c r="D92" i="1" l="1"/>
  <c r="B90" i="6"/>
  <c r="E92" i="1"/>
  <c r="C90" i="6"/>
  <c r="E93" i="1" l="1"/>
  <c r="C91" i="6"/>
  <c r="D93" i="1"/>
  <c r="B91" i="6"/>
  <c r="D94" i="1" l="1"/>
  <c r="B92" i="6"/>
  <c r="E94" i="1"/>
  <c r="C92" i="6"/>
  <c r="E95" i="1" l="1"/>
  <c r="C93" i="6"/>
  <c r="D95" i="1"/>
  <c r="B93" i="6"/>
  <c r="D96" i="1" l="1"/>
  <c r="B94" i="6"/>
  <c r="E96" i="1"/>
  <c r="C94" i="6"/>
  <c r="E97" i="1" l="1"/>
  <c r="I33" i="1"/>
  <c r="K33" i="1" s="1"/>
  <c r="C95" i="6"/>
  <c r="H33" i="1"/>
  <c r="J33" i="1" s="1"/>
  <c r="D97" i="1"/>
  <c r="B95" i="6"/>
  <c r="D98" i="1" l="1"/>
  <c r="B96" i="6"/>
  <c r="E98" i="1"/>
  <c r="C96" i="6"/>
  <c r="E99" i="1" l="1"/>
  <c r="C97" i="6"/>
  <c r="D99" i="1"/>
  <c r="B97" i="6"/>
  <c r="D100" i="1" l="1"/>
  <c r="B98" i="6"/>
  <c r="E100" i="1"/>
  <c r="C98" i="6"/>
  <c r="E101" i="1" l="1"/>
  <c r="C99" i="6"/>
  <c r="D101" i="1"/>
  <c r="B99" i="6"/>
  <c r="D102" i="1" l="1"/>
  <c r="B100" i="6"/>
  <c r="E102" i="1"/>
  <c r="C100" i="6"/>
  <c r="E103" i="1" l="1"/>
  <c r="C101" i="6"/>
  <c r="D103" i="1"/>
  <c r="B101" i="6"/>
  <c r="D104" i="1" l="1"/>
  <c r="B102" i="6"/>
  <c r="E104" i="1"/>
  <c r="C102" i="6"/>
  <c r="E105" i="1" l="1"/>
  <c r="C103" i="6"/>
  <c r="D105" i="1"/>
  <c r="B103" i="6"/>
  <c r="D106" i="1" l="1"/>
  <c r="B104" i="6"/>
  <c r="E106" i="1"/>
  <c r="C104" i="6"/>
  <c r="E107" i="1" l="1"/>
  <c r="C105" i="6"/>
  <c r="D107" i="1"/>
  <c r="B105" i="6"/>
  <c r="D108" i="1" l="1"/>
  <c r="B106" i="6"/>
  <c r="E108" i="1"/>
  <c r="C106" i="6"/>
  <c r="I34" i="1" l="1"/>
  <c r="K34" i="1" s="1"/>
  <c r="E109" i="1"/>
  <c r="C107" i="6"/>
  <c r="H34" i="1"/>
  <c r="J34" i="1" s="1"/>
  <c r="D109" i="1"/>
  <c r="B107" i="6"/>
  <c r="D110" i="1" l="1"/>
  <c r="B108" i="6"/>
  <c r="E110" i="1"/>
  <c r="C108" i="6"/>
  <c r="E111" i="1" l="1"/>
  <c r="C109" i="6"/>
  <c r="D111" i="1"/>
  <c r="B109" i="6"/>
  <c r="D112" i="1" l="1"/>
  <c r="B110" i="6"/>
  <c r="E112" i="1"/>
  <c r="C110" i="6"/>
  <c r="E113" i="1" l="1"/>
  <c r="C111" i="6"/>
  <c r="D113" i="1"/>
  <c r="B111" i="6"/>
  <c r="D114" i="1" l="1"/>
  <c r="B112" i="6"/>
  <c r="E114" i="1"/>
  <c r="C112" i="6"/>
  <c r="E115" i="1" l="1"/>
  <c r="C113" i="6"/>
  <c r="D115" i="1"/>
  <c r="B113" i="6"/>
  <c r="D116" i="1" l="1"/>
  <c r="B114" i="6"/>
  <c r="E116" i="1"/>
  <c r="C114" i="6"/>
  <c r="E117" i="1" l="1"/>
  <c r="C115" i="6"/>
  <c r="D117" i="1"/>
  <c r="B115" i="6"/>
  <c r="D118" i="1" l="1"/>
  <c r="B116" i="6"/>
  <c r="E118" i="1"/>
  <c r="C116" i="6"/>
  <c r="E119" i="1" l="1"/>
  <c r="C117" i="6"/>
  <c r="D119" i="1"/>
  <c r="B117" i="6"/>
  <c r="D120" i="1" l="1"/>
  <c r="B118" i="6"/>
  <c r="E120" i="1"/>
  <c r="C118" i="6"/>
  <c r="I35" i="1" l="1"/>
  <c r="K35" i="1" s="1"/>
  <c r="E121" i="1"/>
  <c r="C119" i="6"/>
  <c r="H35" i="1"/>
  <c r="J35" i="1" s="1"/>
  <c r="D121" i="1"/>
  <c r="B119" i="6"/>
  <c r="D122" i="1" l="1"/>
  <c r="B120" i="6"/>
  <c r="E122" i="1"/>
  <c r="C120" i="6"/>
  <c r="E123" i="1" l="1"/>
  <c r="C121" i="6"/>
  <c r="D123" i="1"/>
  <c r="B121" i="6"/>
  <c r="D124" i="1" l="1"/>
  <c r="B122" i="6"/>
  <c r="E124" i="1"/>
  <c r="C122" i="6"/>
  <c r="D125" i="1" l="1"/>
  <c r="B123" i="6"/>
  <c r="E125" i="1"/>
  <c r="C123" i="6"/>
  <c r="E126" i="1" l="1"/>
  <c r="C124" i="6"/>
  <c r="D126" i="1"/>
  <c r="B124" i="6"/>
  <c r="D127" i="1" l="1"/>
  <c r="B125" i="6"/>
  <c r="E127" i="1"/>
  <c r="C125" i="6"/>
  <c r="E128" i="1" l="1"/>
  <c r="C126" i="6"/>
  <c r="D128" i="1"/>
  <c r="B126" i="6"/>
  <c r="D129" i="1" l="1"/>
  <c r="B127" i="6"/>
  <c r="E129" i="1"/>
  <c r="C127" i="6"/>
  <c r="E130" i="1" l="1"/>
  <c r="C128" i="6"/>
  <c r="D130" i="1"/>
  <c r="B128" i="6"/>
  <c r="D131" i="1" l="1"/>
  <c r="B129" i="6"/>
  <c r="E131" i="1"/>
  <c r="C129" i="6"/>
  <c r="E132" i="1" l="1"/>
  <c r="C130" i="6"/>
  <c r="D132" i="1"/>
  <c r="B130" i="6"/>
  <c r="H36" i="1" l="1"/>
  <c r="J36" i="1" s="1"/>
  <c r="D133" i="1"/>
  <c r="B131" i="6"/>
  <c r="I36" i="1"/>
  <c r="K36" i="1" s="1"/>
  <c r="E133" i="1"/>
  <c r="C131" i="6"/>
  <c r="E134" i="1" l="1"/>
  <c r="C132" i="6"/>
  <c r="D134" i="1"/>
  <c r="B132" i="6"/>
  <c r="D135" i="1" l="1"/>
  <c r="B133" i="6"/>
  <c r="E135" i="1"/>
  <c r="C133" i="6"/>
  <c r="E136" i="1" l="1"/>
  <c r="C134" i="6"/>
  <c r="D136" i="1"/>
  <c r="B134" i="6"/>
  <c r="D137" i="1" l="1"/>
  <c r="B135" i="6"/>
  <c r="E137" i="1"/>
  <c r="C135" i="6"/>
  <c r="E138" i="1" l="1"/>
  <c r="C136" i="6"/>
  <c r="D138" i="1"/>
  <c r="B136" i="6"/>
  <c r="D139" i="1" l="1"/>
  <c r="B137" i="6"/>
  <c r="E139" i="1"/>
  <c r="C137" i="6"/>
  <c r="E140" i="1" l="1"/>
  <c r="C138" i="6"/>
  <c r="D140" i="1"/>
  <c r="B138" i="6"/>
  <c r="D141" i="1" l="1"/>
  <c r="B139" i="6"/>
  <c r="E141" i="1"/>
  <c r="C139" i="6"/>
  <c r="E142" i="1" l="1"/>
  <c r="C140" i="6"/>
  <c r="D142" i="1"/>
  <c r="B140" i="6"/>
  <c r="D143" i="1" l="1"/>
  <c r="B141" i="6"/>
  <c r="E143" i="1"/>
  <c r="C141" i="6"/>
  <c r="E144" i="1" l="1"/>
  <c r="C142" i="6"/>
  <c r="D144" i="1"/>
  <c r="B142" i="6"/>
  <c r="H37" i="1" l="1"/>
  <c r="J37" i="1" s="1"/>
  <c r="D145" i="1"/>
  <c r="B143" i="6"/>
  <c r="E145" i="1"/>
  <c r="I37" i="1"/>
  <c r="K37" i="1" s="1"/>
  <c r="C143" i="6"/>
  <c r="E146" i="1" l="1"/>
  <c r="C144" i="6"/>
  <c r="D146" i="1"/>
  <c r="B144" i="6"/>
  <c r="D147" i="1" l="1"/>
  <c r="B145" i="6"/>
  <c r="E147" i="1"/>
  <c r="C145" i="6"/>
  <c r="E148" i="1" l="1"/>
  <c r="C146" i="6"/>
  <c r="D148" i="1"/>
  <c r="B146" i="6"/>
  <c r="D149" i="1" l="1"/>
  <c r="B147" i="6"/>
  <c r="E149" i="1"/>
  <c r="C147" i="6"/>
  <c r="E150" i="1" l="1"/>
  <c r="C148" i="6"/>
  <c r="D150" i="1"/>
  <c r="B148" i="6"/>
  <c r="D151" i="1" l="1"/>
  <c r="B149" i="6"/>
  <c r="E151" i="1"/>
  <c r="C149" i="6"/>
  <c r="E152" i="1" l="1"/>
  <c r="C150" i="6"/>
  <c r="D152" i="1"/>
  <c r="B150" i="6"/>
  <c r="D153" i="1" l="1"/>
  <c r="B151" i="6"/>
  <c r="E153" i="1"/>
  <c r="C151" i="6"/>
  <c r="E154" i="1" l="1"/>
  <c r="C152" i="6"/>
  <c r="D154" i="1"/>
  <c r="B152" i="6"/>
  <c r="D155" i="1" l="1"/>
  <c r="B153" i="6"/>
  <c r="E155" i="1"/>
  <c r="C153" i="6"/>
  <c r="E156" i="1" l="1"/>
  <c r="C154" i="6"/>
  <c r="D156" i="1"/>
  <c r="B154" i="6"/>
  <c r="H38" i="1" l="1"/>
  <c r="J38" i="1" s="1"/>
  <c r="D157" i="1"/>
  <c r="B155" i="6"/>
  <c r="I38" i="1"/>
  <c r="K38" i="1" s="1"/>
  <c r="E157" i="1"/>
  <c r="C155" i="6"/>
  <c r="E158" i="1" l="1"/>
  <c r="C156" i="6"/>
  <c r="D158" i="1"/>
  <c r="B156" i="6"/>
  <c r="D159" i="1" l="1"/>
  <c r="B157" i="6"/>
  <c r="E159" i="1"/>
  <c r="C157" i="6"/>
  <c r="E160" i="1" l="1"/>
  <c r="C158" i="6"/>
  <c r="D160" i="1"/>
  <c r="B158" i="6"/>
  <c r="D161" i="1" l="1"/>
  <c r="B159" i="6"/>
  <c r="E161" i="1"/>
  <c r="C159" i="6"/>
  <c r="E162" i="1" l="1"/>
  <c r="C160" i="6"/>
  <c r="D162" i="1"/>
  <c r="B160" i="6"/>
  <c r="D163" i="1" l="1"/>
  <c r="B161" i="6"/>
  <c r="E163" i="1"/>
  <c r="C161" i="6"/>
  <c r="E164" i="1" l="1"/>
  <c r="C162" i="6"/>
  <c r="D164" i="1"/>
  <c r="B162" i="6"/>
  <c r="D165" i="1" l="1"/>
  <c r="B163" i="6"/>
  <c r="E165" i="1"/>
  <c r="C163" i="6"/>
  <c r="E166" i="1" l="1"/>
  <c r="C164" i="6"/>
  <c r="D166" i="1"/>
  <c r="B164" i="6"/>
  <c r="D167" i="1" l="1"/>
  <c r="B165" i="6"/>
  <c r="E167" i="1"/>
  <c r="C165" i="6"/>
  <c r="E168" i="1" l="1"/>
  <c r="C166" i="6"/>
  <c r="D168" i="1"/>
  <c r="B166" i="6"/>
  <c r="H39" i="1" l="1"/>
  <c r="J39" i="1" s="1"/>
  <c r="D169" i="1"/>
  <c r="B167" i="6"/>
  <c r="I39" i="1"/>
  <c r="K39" i="1" s="1"/>
  <c r="E169" i="1"/>
  <c r="C167" i="6"/>
  <c r="E170" i="1" l="1"/>
  <c r="C168" i="6"/>
  <c r="D170" i="1"/>
  <c r="B168" i="6"/>
  <c r="D171" i="1" l="1"/>
  <c r="B169" i="6"/>
  <c r="E171" i="1"/>
  <c r="C169" i="6"/>
  <c r="E172" i="1" l="1"/>
  <c r="C170" i="6"/>
  <c r="D172" i="1"/>
  <c r="B170" i="6"/>
  <c r="D173" i="1" l="1"/>
  <c r="B171" i="6"/>
  <c r="E173" i="1"/>
  <c r="C171" i="6"/>
  <c r="E174" i="1" l="1"/>
  <c r="C172" i="6"/>
  <c r="D174" i="1"/>
  <c r="B172" i="6"/>
  <c r="D175" i="1" l="1"/>
  <c r="B173" i="6"/>
  <c r="E175" i="1"/>
  <c r="C173" i="6"/>
  <c r="E176" i="1" l="1"/>
  <c r="C174" i="6"/>
  <c r="D176" i="1"/>
  <c r="B174" i="6"/>
  <c r="D177" i="1" l="1"/>
  <c r="B175" i="6"/>
  <c r="E177" i="1"/>
  <c r="C175" i="6"/>
  <c r="E178" i="1" l="1"/>
  <c r="C176" i="6"/>
  <c r="D178" i="1"/>
  <c r="B176" i="6"/>
  <c r="D179" i="1" l="1"/>
  <c r="B177" i="6"/>
  <c r="E179" i="1"/>
  <c r="C177" i="6"/>
  <c r="E180" i="1" l="1"/>
  <c r="C178" i="6"/>
  <c r="D180" i="1"/>
  <c r="B178" i="6"/>
  <c r="H40" i="1" l="1"/>
  <c r="J40" i="1" s="1"/>
  <c r="D181" i="1"/>
  <c r="B179" i="6"/>
  <c r="I40" i="1"/>
  <c r="K40" i="1" s="1"/>
  <c r="E181" i="1"/>
  <c r="C179" i="6"/>
  <c r="E182" i="1" l="1"/>
  <c r="C180" i="6"/>
  <c r="D182" i="1"/>
  <c r="B180" i="6"/>
  <c r="D183" i="1" l="1"/>
  <c r="B181" i="6"/>
  <c r="E183" i="1"/>
  <c r="C181" i="6"/>
  <c r="E184" i="1" l="1"/>
  <c r="C182" i="6"/>
  <c r="D184" i="1"/>
  <c r="B182" i="6"/>
  <c r="D185" i="1" l="1"/>
  <c r="B183" i="6"/>
  <c r="E185" i="1"/>
  <c r="C183" i="6"/>
  <c r="E186" i="1" l="1"/>
  <c r="C184" i="6"/>
  <c r="D186" i="1"/>
  <c r="B184" i="6"/>
  <c r="D187" i="1" l="1"/>
  <c r="B185" i="6"/>
  <c r="E187" i="1"/>
  <c r="C185" i="6"/>
  <c r="E188" i="1" l="1"/>
  <c r="C186" i="6"/>
  <c r="D188" i="1"/>
  <c r="B186" i="6"/>
  <c r="D189" i="1" l="1"/>
  <c r="B187" i="6"/>
  <c r="E189" i="1"/>
  <c r="C187" i="6"/>
  <c r="E190" i="1" l="1"/>
  <c r="C188" i="6"/>
  <c r="D190" i="1"/>
  <c r="B188" i="6"/>
  <c r="D191" i="1" l="1"/>
  <c r="B189" i="6"/>
  <c r="E191" i="1"/>
  <c r="C189" i="6"/>
  <c r="E192" i="1" l="1"/>
  <c r="C190" i="6"/>
  <c r="D192" i="1"/>
  <c r="B190" i="6"/>
  <c r="H41" i="1" l="1"/>
  <c r="J41" i="1" s="1"/>
  <c r="D193" i="1"/>
  <c r="B191" i="6"/>
  <c r="E193" i="1"/>
  <c r="I41" i="1"/>
  <c r="C191" i="6"/>
  <c r="E194" i="1" l="1"/>
  <c r="C192" i="6"/>
  <c r="D194" i="1"/>
  <c r="B192" i="6"/>
  <c r="D195" i="1" l="1"/>
  <c r="B193" i="6"/>
  <c r="E195" i="1"/>
  <c r="C193" i="6"/>
  <c r="E196" i="1" l="1"/>
  <c r="C194" i="6"/>
  <c r="D196" i="1"/>
  <c r="B194" i="6"/>
  <c r="D197" i="1" l="1"/>
  <c r="B195" i="6"/>
  <c r="E197" i="1"/>
  <c r="C195" i="6"/>
  <c r="E198" i="1" l="1"/>
  <c r="C196" i="6"/>
  <c r="D198" i="1"/>
  <c r="B196" i="6"/>
  <c r="D199" i="1" l="1"/>
  <c r="B197" i="6"/>
  <c r="E199" i="1"/>
  <c r="C197" i="6"/>
  <c r="E200" i="1" l="1"/>
  <c r="C198" i="6"/>
  <c r="D200" i="1"/>
  <c r="B198" i="6"/>
  <c r="D201" i="1" l="1"/>
  <c r="B199" i="6"/>
  <c r="E201" i="1"/>
  <c r="C199" i="6"/>
  <c r="E202" i="1" l="1"/>
  <c r="C200" i="6"/>
  <c r="D202" i="1"/>
  <c r="B200" i="6"/>
  <c r="D203" i="1" l="1"/>
  <c r="B201" i="6"/>
  <c r="E203" i="1"/>
  <c r="C201" i="6"/>
  <c r="E204" i="1" l="1"/>
  <c r="C202" i="6"/>
  <c r="D204" i="1"/>
  <c r="B202" i="6"/>
  <c r="D205" i="1" l="1"/>
  <c r="H42" i="1"/>
  <c r="J42" i="1" s="1"/>
  <c r="B203" i="6"/>
  <c r="E205" i="1"/>
  <c r="I42" i="1"/>
  <c r="K42" i="1" s="1"/>
  <c r="C203" i="6"/>
  <c r="E206" i="1" l="1"/>
  <c r="C204" i="6"/>
  <c r="D206" i="1"/>
  <c r="B204" i="6"/>
  <c r="D207" i="1" l="1"/>
  <c r="B205" i="6"/>
  <c r="E207" i="1"/>
  <c r="C205" i="6"/>
  <c r="E208" i="1" l="1"/>
  <c r="C206" i="6"/>
  <c r="D208" i="1"/>
  <c r="B206" i="6"/>
  <c r="D209" i="1" l="1"/>
  <c r="B207" i="6"/>
  <c r="E209" i="1"/>
  <c r="C207" i="6"/>
  <c r="E210" i="1" l="1"/>
  <c r="C208" i="6"/>
  <c r="D210" i="1"/>
  <c r="B208" i="6"/>
  <c r="D211" i="1" l="1"/>
  <c r="B209" i="6"/>
  <c r="E211" i="1"/>
  <c r="C209" i="6"/>
  <c r="E212" i="1" l="1"/>
  <c r="C210" i="6"/>
  <c r="D212" i="1"/>
  <c r="B210" i="6"/>
  <c r="D213" i="1" l="1"/>
  <c r="B211" i="6"/>
  <c r="E213" i="1"/>
  <c r="C211" i="6"/>
  <c r="E214" i="1" l="1"/>
  <c r="C212" i="6"/>
  <c r="D214" i="1"/>
  <c r="B212" i="6"/>
  <c r="D215" i="1" l="1"/>
  <c r="B213" i="6"/>
  <c r="E215" i="1"/>
  <c r="C213" i="6"/>
  <c r="E216" i="1" l="1"/>
  <c r="C214" i="6"/>
  <c r="D216" i="1"/>
  <c r="B214" i="6"/>
  <c r="D217" i="1" l="1"/>
  <c r="H43" i="1"/>
  <c r="J43" i="1" s="1"/>
  <c r="B215" i="6"/>
  <c r="E217" i="1"/>
  <c r="I43" i="1"/>
  <c r="K43" i="1" s="1"/>
  <c r="C215" i="6"/>
  <c r="E218" i="1" l="1"/>
  <c r="C216" i="6"/>
  <c r="D218" i="1"/>
  <c r="B216" i="6"/>
  <c r="D219" i="1" l="1"/>
  <c r="B217" i="6"/>
  <c r="E219" i="1"/>
  <c r="C217" i="6"/>
  <c r="E220" i="1" l="1"/>
  <c r="C218" i="6"/>
  <c r="D220" i="1"/>
  <c r="B218" i="6"/>
  <c r="D221" i="1" l="1"/>
  <c r="B219" i="6"/>
  <c r="E221" i="1"/>
  <c r="C219" i="6"/>
  <c r="E222" i="1" l="1"/>
  <c r="C220" i="6"/>
  <c r="D222" i="1"/>
  <c r="B220" i="6"/>
  <c r="D223" i="1" l="1"/>
  <c r="B221" i="6"/>
  <c r="E223" i="1"/>
  <c r="C221" i="6"/>
  <c r="E224" i="1" l="1"/>
  <c r="C222" i="6"/>
  <c r="D224" i="1"/>
  <c r="B222" i="6"/>
  <c r="D225" i="1" l="1"/>
  <c r="B223" i="6"/>
  <c r="E225" i="1"/>
  <c r="C223" i="6"/>
  <c r="E226" i="1" l="1"/>
  <c r="C224" i="6"/>
  <c r="D226" i="1"/>
  <c r="B224" i="6"/>
  <c r="D227" i="1" l="1"/>
  <c r="B225" i="6"/>
  <c r="E227" i="1"/>
  <c r="C225" i="6"/>
  <c r="E228" i="1" l="1"/>
  <c r="C226" i="6"/>
  <c r="D228" i="1"/>
  <c r="B226" i="6"/>
  <c r="D229" i="1" l="1"/>
  <c r="H44" i="1"/>
  <c r="J44" i="1" s="1"/>
  <c r="B227" i="6"/>
  <c r="E229" i="1"/>
  <c r="I44" i="1"/>
  <c r="K44" i="1" s="1"/>
  <c r="C227" i="6"/>
  <c r="E230" i="1" l="1"/>
  <c r="C228" i="6"/>
  <c r="D230" i="1"/>
  <c r="B228" i="6"/>
  <c r="D231" i="1" l="1"/>
  <c r="B229" i="6"/>
  <c r="E231" i="1"/>
  <c r="C229" i="6"/>
  <c r="E232" i="1" l="1"/>
  <c r="C230" i="6"/>
  <c r="D232" i="1"/>
  <c r="B230" i="6"/>
  <c r="D233" i="1" l="1"/>
  <c r="B231" i="6"/>
  <c r="E233" i="1"/>
  <c r="C231" i="6"/>
  <c r="E234" i="1" l="1"/>
  <c r="C232" i="6"/>
  <c r="D234" i="1"/>
  <c r="B232" i="6"/>
  <c r="D235" i="1" l="1"/>
  <c r="B233" i="6"/>
  <c r="E235" i="1"/>
  <c r="C233" i="6"/>
  <c r="E236" i="1" l="1"/>
  <c r="C234" i="6"/>
  <c r="D236" i="1"/>
  <c r="B234" i="6"/>
  <c r="D237" i="1" l="1"/>
  <c r="B235" i="6"/>
  <c r="E237" i="1"/>
  <c r="C235" i="6"/>
  <c r="E238" i="1" l="1"/>
  <c r="E239" i="1" s="1"/>
  <c r="E240" i="1" s="1"/>
  <c r="C236" i="6"/>
  <c r="D238" i="1"/>
  <c r="D239" i="1" s="1"/>
  <c r="D240" i="1" s="1"/>
  <c r="B236" i="6"/>
  <c r="H4" i="1" l="1"/>
  <c r="M5" i="1" s="1"/>
  <c r="H12" i="1"/>
  <c r="H13" i="1" s="1"/>
  <c r="H5" i="1"/>
  <c r="N5" i="1" s="1"/>
  <c r="H8" i="1"/>
  <c r="H9" i="1" s="1"/>
  <c r="P5" i="1" s="1"/>
  <c r="H6" i="1"/>
  <c r="H7" i="1" s="1"/>
  <c r="O5" i="1" s="1"/>
  <c r="H10" i="1"/>
  <c r="H11" i="1" s="1"/>
  <c r="Q5" i="1" s="1"/>
  <c r="H45" i="1"/>
  <c r="J45" i="1" s="1"/>
  <c r="I4" i="1"/>
  <c r="M6" i="1" s="1"/>
  <c r="I12" i="1"/>
  <c r="I13" i="1" s="1"/>
  <c r="I10" i="1"/>
  <c r="I11" i="1" s="1"/>
  <c r="Q6" i="1" s="1"/>
  <c r="I8" i="1"/>
  <c r="I9" i="1" s="1"/>
  <c r="P6" i="1" s="1"/>
  <c r="I5" i="1"/>
  <c r="N6" i="1" s="1"/>
  <c r="I6" i="1"/>
  <c r="I7" i="1" s="1"/>
  <c r="O6" i="1" s="1"/>
  <c r="I45" i="1"/>
  <c r="K45" i="1" s="1"/>
  <c r="H17" i="1" l="1"/>
  <c r="R5" i="1"/>
  <c r="R6" i="1"/>
  <c r="I17" i="1"/>
  <c r="I23" i="1" s="1"/>
  <c r="H23" i="1" l="1"/>
  <c r="H20" i="1"/>
</calcChain>
</file>

<file path=xl/sharedStrings.xml><?xml version="1.0" encoding="utf-8"?>
<sst xmlns="http://schemas.openxmlformats.org/spreadsheetml/2006/main" count="110" uniqueCount="58">
  <si>
    <t>Date</t>
  </si>
  <si>
    <t>MAP Global Equity Composite</t>
  </si>
  <si>
    <t>MSCI ACWI</t>
  </si>
  <si>
    <t>Monthly Return</t>
  </si>
  <si>
    <t>1 Year</t>
  </si>
  <si>
    <t>10 Year Agg.</t>
  </si>
  <si>
    <t>10 Year Ann.</t>
  </si>
  <si>
    <t>Since 3/31/01 Agg.</t>
  </si>
  <si>
    <t>Since 3/31/01 Ann.</t>
  </si>
  <si>
    <t>Growth of 10K</t>
  </si>
  <si>
    <t>MPT Stats</t>
  </si>
  <si>
    <t>Annualized Return</t>
  </si>
  <si>
    <t>Beta</t>
  </si>
  <si>
    <t>Risk-Free Rate</t>
  </si>
  <si>
    <t>Alpha</t>
  </si>
  <si>
    <t>R-Squared</t>
  </si>
  <si>
    <t>Sharpe Ratio</t>
  </si>
  <si>
    <t>Volatility</t>
  </si>
  <si>
    <t>YTD</t>
  </si>
  <si>
    <t>3 Year Agg.</t>
  </si>
  <si>
    <t>3 Year Ann.</t>
  </si>
  <si>
    <t>Annual Returns</t>
  </si>
  <si>
    <t>Standard Performance (Use MAP values below which eliminate minor rounding errors from Growth of 10K)</t>
  </si>
  <si>
    <t>5 Year Agg.</t>
  </si>
  <si>
    <t>5 Year Ann.</t>
  </si>
  <si>
    <t>Number of 36-Month Periods</t>
  </si>
  <si>
    <t>Average 36-Month Return</t>
  </si>
  <si>
    <t>Best 36-Month Return</t>
  </si>
  <si>
    <t>Worst 36-Month Return</t>
  </si>
  <si>
    <t>Standard Deviation of 36-Month Returns</t>
  </si>
  <si>
    <t>Profitable Periods (%)</t>
  </si>
  <si>
    <t>Average Profitable Period 36-Month Return</t>
  </si>
  <si>
    <t>Unprofitable Periods (%)</t>
  </si>
  <si>
    <t>Average Unprofitable Period 36-Month Return</t>
  </si>
  <si>
    <t>MAP Global Equity Composite (Net)</t>
  </si>
  <si>
    <t>MSCI ACWI (Gross)</t>
  </si>
  <si>
    <t>Annualized if greater than a year</t>
  </si>
  <si>
    <t>Share Class/Benchmark</t>
  </si>
  <si>
    <t>3 Years</t>
  </si>
  <si>
    <t>5 Years</t>
  </si>
  <si>
    <t>10 Years</t>
  </si>
  <si>
    <t>Since Inception*</t>
  </si>
  <si>
    <t>MAP Global Equitiy Composite (Net)</t>
  </si>
  <si>
    <t>*Inception: 3/31/2001</t>
  </si>
  <si>
    <t>Standard Deviation of 36-Month Returns (%)</t>
  </si>
  <si>
    <t>MAP:</t>
  </si>
  <si>
    <t>MSCI:</t>
  </si>
  <si>
    <t>M2WD Index</t>
  </si>
  <si>
    <t>Year</t>
  </si>
  <si>
    <t>ID</t>
  </si>
  <si>
    <t>Label</t>
  </si>
  <si>
    <r>
      <t xml:space="preserve">Alpha </t>
    </r>
    <r>
      <rPr>
        <sz val="7"/>
        <color theme="1"/>
        <rFont val="Calibri"/>
        <family val="2"/>
        <charset val="1"/>
        <scheme val="minor"/>
      </rPr>
      <t>(vs. S&amp;P 500 TR)</t>
    </r>
  </si>
  <si>
    <r>
      <t xml:space="preserve">Beta </t>
    </r>
    <r>
      <rPr>
        <sz val="7"/>
        <color theme="1"/>
        <rFont val="Calibri"/>
        <family val="2"/>
        <charset val="1"/>
        <scheme val="minor"/>
      </rPr>
      <t>(vs. S&amp;P 500 TR)</t>
    </r>
  </si>
  <si>
    <r>
      <t xml:space="preserve">R-squared </t>
    </r>
    <r>
      <rPr>
        <sz val="7"/>
        <color theme="1"/>
        <rFont val="Calibri"/>
        <family val="2"/>
        <charset val="1"/>
        <scheme val="minor"/>
      </rPr>
      <t>(vs. S&amp;P 500 TR)</t>
    </r>
  </si>
  <si>
    <t>MAP</t>
  </si>
  <si>
    <r>
      <t xml:space="preserve">Performance &amp; Risk Statistics: </t>
    </r>
    <r>
      <rPr>
        <sz val="8"/>
        <color theme="1"/>
        <rFont val="Calibri"/>
        <family val="2"/>
        <charset val="1"/>
        <scheme val="minor"/>
      </rPr>
      <t>as of December 31, 2020</t>
    </r>
  </si>
  <si>
    <r>
      <t xml:space="preserve">Performance (%): </t>
    </r>
    <r>
      <rPr>
        <sz val="9"/>
        <color theme="1"/>
        <rFont val="Calibri"/>
        <family val="2"/>
        <charset val="1"/>
        <scheme val="minor"/>
      </rPr>
      <t>Ending December 31, 2020</t>
    </r>
  </si>
  <si>
    <r>
      <t xml:space="preserve">Rolling 36-Month Returns: </t>
    </r>
    <r>
      <rPr>
        <sz val="8"/>
        <color theme="1"/>
        <rFont val="Calibri"/>
        <family val="2"/>
        <charset val="1"/>
        <scheme val="minor"/>
      </rPr>
      <t>as of December 31,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</si>
</sst>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Univers LT Std 47 Cn Lt"/>
      <family val="2"/>
    </font>
    <font>
      <sz val="8"/>
      <color theme="1"/>
      <name val="Calibri"/>
      <family val="2"/>
      <charset val="1"/>
      <scheme val="minor"/>
    </font>
    <font>
      <sz val="18"/>
      <name val="Arial"/>
      <family val="2"/>
    </font>
    <font>
      <b/>
      <sz val="7.5"/>
      <color rgb="FF000000"/>
      <name val="Roboto Condensed"/>
    </font>
    <font>
      <sz val="7.5"/>
      <color rgb="FF000000"/>
      <name val="Roboto Condensed"/>
    </font>
    <font>
      <sz val="9"/>
      <color theme="1"/>
      <name val="Calibri"/>
      <family val="2"/>
      <charset val="1"/>
      <scheme val="minor"/>
    </font>
    <font>
      <b/>
      <sz val="8"/>
      <color rgb="FF000000"/>
      <name val="Roboto Condensed"/>
    </font>
    <font>
      <sz val="7"/>
      <color rgb="FF000000"/>
      <name val="Roboto Condensed"/>
    </font>
    <font>
      <sz val="8"/>
      <color rgb="FF000000"/>
      <name val="Univers LT Std 57 Cn"/>
      <family val="2"/>
    </font>
    <font>
      <sz val="8"/>
      <color rgb="FF000000"/>
      <name val="Univers LT Std 47 Cn Lt"/>
      <family val="2"/>
    </font>
    <font>
      <i/>
      <sz val="7"/>
      <color rgb="FF000000"/>
      <name val="Univers LT Std 47 Cn Lt"/>
      <family val="2"/>
    </font>
    <font>
      <sz val="8.5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Univers LT Std 47 Cn Lt"/>
      <family val="2"/>
    </font>
    <font>
      <b/>
      <sz val="7"/>
      <color rgb="FF000000"/>
      <name val="Univers LT Std 47 Cn Lt"/>
      <family val="2"/>
    </font>
    <font>
      <sz val="8.5"/>
      <color rgb="FF000000"/>
      <name val="Roboto Condensed Light"/>
    </font>
    <font>
      <sz val="7.5"/>
      <color rgb="FF000000"/>
      <name val="Roboto Condensed Light"/>
    </font>
    <font>
      <sz val="8"/>
      <color rgb="FF000000"/>
      <name val="Roboto Condensed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8"/>
      <color rgb="FFFF0000"/>
      <name val="Calibri"/>
      <family val="2"/>
      <scheme val="minor"/>
    </font>
    <font>
      <sz val="7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F2F2F2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FFFFFF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/>
      <top style="thin">
        <color rgb="FFF2F2F2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D9D9D9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4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2" fillId="0" borderId="0" xfId="0" applyFont="1" applyAlignment="1">
      <alignment vertical="center" readingOrder="1"/>
    </xf>
    <xf numFmtId="0" fontId="4" fillId="0" borderId="5" xfId="0" applyFont="1" applyBorder="1" applyAlignment="1">
      <alignment vertical="center" wrapText="1" readingOrder="1"/>
    </xf>
    <xf numFmtId="0" fontId="8" fillId="0" borderId="5" xfId="0" applyFont="1" applyBorder="1" applyAlignment="1">
      <alignment vertical="center" wrapText="1" readingOrder="1"/>
    </xf>
    <xf numFmtId="0" fontId="9" fillId="0" borderId="2" xfId="0" applyFont="1" applyBorder="1" applyAlignment="1">
      <alignment horizontal="center" vertical="center" wrapText="1" readingOrder="1"/>
    </xf>
    <xf numFmtId="2" fontId="10" fillId="0" borderId="2" xfId="0" applyNumberFormat="1" applyFont="1" applyBorder="1" applyAlignment="1">
      <alignment horizontal="center" vertical="center" wrapText="1" readingOrder="1"/>
    </xf>
    <xf numFmtId="2" fontId="11" fillId="0" borderId="3" xfId="0" applyNumberFormat="1" applyFont="1" applyBorder="1" applyAlignment="1">
      <alignment horizontal="center" vertical="center" wrapText="1" readingOrder="1"/>
    </xf>
    <xf numFmtId="0" fontId="12" fillId="0" borderId="0" xfId="0" applyFont="1" applyAlignment="1">
      <alignment vertical="center" readingOrder="1"/>
    </xf>
    <xf numFmtId="0" fontId="13" fillId="0" borderId="2" xfId="0" applyFont="1" applyBorder="1" applyAlignment="1">
      <alignment vertical="center" wrapText="1" readingOrder="1"/>
    </xf>
    <xf numFmtId="2" fontId="14" fillId="0" borderId="2" xfId="0" applyNumberFormat="1" applyFont="1" applyBorder="1" applyAlignment="1">
      <alignment vertical="center" wrapText="1" readingOrder="1"/>
    </xf>
    <xf numFmtId="2" fontId="15" fillId="0" borderId="2" xfId="0" applyNumberFormat="1" applyFont="1" applyBorder="1" applyAlignment="1">
      <alignment vertical="center" wrapText="1" readingOrder="1"/>
    </xf>
    <xf numFmtId="0" fontId="9" fillId="0" borderId="3" xfId="0" applyFont="1" applyBorder="1" applyAlignment="1">
      <alignment horizontal="center" vertical="center" wrapText="1" readingOrder="1"/>
    </xf>
    <xf numFmtId="2" fontId="10" fillId="0" borderId="3" xfId="0" applyNumberFormat="1" applyFont="1" applyBorder="1" applyAlignment="1">
      <alignment horizontal="center" vertical="center" wrapText="1" readingOrder="1"/>
    </xf>
    <xf numFmtId="0" fontId="16" fillId="0" borderId="5" xfId="0" applyFont="1" applyBorder="1" applyAlignment="1">
      <alignment vertical="center" wrapText="1" readingOrder="1"/>
    </xf>
    <xf numFmtId="0" fontId="16" fillId="0" borderId="6" xfId="0" applyFont="1" applyBorder="1" applyAlignment="1">
      <alignment vertical="center" wrapText="1" readingOrder="1"/>
    </xf>
    <xf numFmtId="0" fontId="13" fillId="0" borderId="3" xfId="0" applyFont="1" applyBorder="1" applyAlignment="1">
      <alignment vertical="center" wrapText="1" readingOrder="1"/>
    </xf>
    <xf numFmtId="2" fontId="14" fillId="0" borderId="3" xfId="0" applyNumberFormat="1" applyFont="1" applyBorder="1" applyAlignment="1">
      <alignment vertical="center" wrapText="1" readingOrder="1"/>
    </xf>
    <xf numFmtId="2" fontId="15" fillId="0" borderId="3" xfId="0" applyNumberFormat="1" applyFont="1" applyBorder="1" applyAlignment="1">
      <alignment vertical="center" wrapText="1" readingOrder="1"/>
    </xf>
    <xf numFmtId="2" fontId="14" fillId="0" borderId="7" xfId="0" applyNumberFormat="1" applyFont="1" applyBorder="1" applyAlignment="1">
      <alignment vertical="center" wrapText="1" readingOrder="1"/>
    </xf>
    <xf numFmtId="0" fontId="13" fillId="0" borderId="8" xfId="0" applyFont="1" applyBorder="1" applyAlignment="1">
      <alignment vertical="center" wrapText="1" readingOrder="1"/>
    </xf>
    <xf numFmtId="2" fontId="14" fillId="0" borderId="8" xfId="0" applyNumberFormat="1" applyFont="1" applyBorder="1" applyAlignment="1">
      <alignment vertical="center" wrapText="1" readingOrder="1"/>
    </xf>
    <xf numFmtId="2" fontId="15" fillId="0" borderId="8" xfId="0" applyNumberFormat="1" applyFont="1" applyBorder="1" applyAlignment="1">
      <alignment vertical="center" wrapText="1" readingOrder="1"/>
    </xf>
    <xf numFmtId="0" fontId="17" fillId="0" borderId="9" xfId="0" applyFont="1" applyBorder="1" applyAlignment="1">
      <alignment vertical="center" wrapText="1" readingOrder="1"/>
    </xf>
    <xf numFmtId="2" fontId="15" fillId="0" borderId="9" xfId="0" applyNumberFormat="1" applyFont="1" applyBorder="1" applyAlignment="1">
      <alignment vertical="center" wrapText="1" readingOrder="1"/>
    </xf>
    <xf numFmtId="0" fontId="9" fillId="0" borderId="4" xfId="0" applyFont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 wrapText="1" readingOrder="1"/>
    </xf>
    <xf numFmtId="0" fontId="19" fillId="0" borderId="2" xfId="0" applyFont="1" applyBorder="1" applyAlignment="1">
      <alignment vertical="center" wrapText="1" readingOrder="1"/>
    </xf>
    <xf numFmtId="1" fontId="14" fillId="0" borderId="2" xfId="0" applyNumberFormat="1" applyFont="1" applyBorder="1" applyAlignment="1">
      <alignment vertical="center" wrapText="1" readingOrder="1"/>
    </xf>
    <xf numFmtId="1" fontId="15" fillId="0" borderId="2" xfId="0" applyNumberFormat="1" applyFont="1" applyBorder="1" applyAlignment="1">
      <alignment vertical="center" wrapText="1" readingOrder="1"/>
    </xf>
    <xf numFmtId="0" fontId="19" fillId="0" borderId="3" xfId="0" applyFont="1" applyBorder="1" applyAlignment="1">
      <alignment vertical="center" wrapText="1" readingOrder="1"/>
    </xf>
    <xf numFmtId="0" fontId="19" fillId="0" borderId="8" xfId="0" applyFont="1" applyBorder="1" applyAlignment="1">
      <alignment vertical="center" wrapText="1" readingOrder="1"/>
    </xf>
    <xf numFmtId="2" fontId="14" fillId="0" borderId="11" xfId="0" applyNumberFormat="1" applyFont="1" applyBorder="1" applyAlignment="1">
      <alignment vertical="center" wrapText="1" readingOrder="1"/>
    </xf>
    <xf numFmtId="2" fontId="15" fillId="0" borderId="11" xfId="0" applyNumberFormat="1" applyFont="1" applyBorder="1" applyAlignment="1">
      <alignment vertical="center" wrapText="1" readingOrder="1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9" fillId="0" borderId="12" xfId="0" applyFont="1" applyBorder="1" applyAlignment="1">
      <alignment horizontal="center" vertical="center" wrapText="1" readingOrder="1"/>
    </xf>
    <xf numFmtId="2" fontId="10" fillId="0" borderId="11" xfId="0" applyNumberFormat="1" applyFont="1" applyBorder="1" applyAlignment="1">
      <alignment horizontal="center" vertical="center" wrapText="1" readingOrder="1"/>
    </xf>
    <xf numFmtId="2" fontId="11" fillId="0" borderId="11" xfId="0" applyNumberFormat="1" applyFont="1" applyBorder="1" applyAlignment="1">
      <alignment horizontal="center" vertical="center" wrapText="1" readingOrder="1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3" fillId="0" borderId="7" xfId="0" applyFont="1" applyBorder="1" applyAlignment="1">
      <alignment vertical="center" wrapText="1" readingOrder="1"/>
    </xf>
    <xf numFmtId="14" fontId="1" fillId="0" borderId="0" xfId="0" applyNumberFormat="1" applyFont="1"/>
    <xf numFmtId="10" fontId="1" fillId="0" borderId="0" xfId="1" applyNumberFormat="1" applyFont="1"/>
    <xf numFmtId="10" fontId="1" fillId="2" borderId="0" xfId="1" applyNumberFormat="1" applyFont="1" applyFill="1"/>
    <xf numFmtId="10" fontId="1" fillId="0" borderId="0" xfId="0" applyNumberFormat="1" applyFont="1"/>
    <xf numFmtId="2" fontId="1" fillId="2" borderId="0" xfId="0" applyNumberFormat="1" applyFont="1" applyFill="1"/>
    <xf numFmtId="2" fontId="1" fillId="0" borderId="0" xfId="0" applyNumberFormat="1" applyFont="1"/>
    <xf numFmtId="164" fontId="1" fillId="2" borderId="0" xfId="0" applyNumberFormat="1" applyFont="1" applyFill="1"/>
    <xf numFmtId="10" fontId="1" fillId="3" borderId="0" xfId="1" applyNumberFormat="1" applyFont="1" applyFill="1"/>
    <xf numFmtId="14" fontId="1" fillId="2" borderId="0" xfId="0" applyNumberFormat="1" applyFont="1" applyFill="1"/>
    <xf numFmtId="0" fontId="2" fillId="0" borderId="0" xfId="0" applyFont="1" applyAlignment="1">
      <alignment vertical="center" wrapText="1" readingOrder="1"/>
    </xf>
    <xf numFmtId="0" fontId="18" fillId="0" borderId="10" xfId="0" applyFont="1" applyBorder="1" applyAlignment="1">
      <alignment vertical="center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CC"/>
      <color rgb="FF0804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MAP Global Equity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[1]Data!$A$3:$A$237</c:f>
              <c:numCache>
                <c:formatCode>General</c:formatCode>
                <c:ptCount val="235"/>
                <c:pt idx="0">
                  <c:v>36981</c:v>
                </c:pt>
                <c:pt idx="1">
                  <c:v>37011</c:v>
                </c:pt>
                <c:pt idx="2">
                  <c:v>37042</c:v>
                </c:pt>
                <c:pt idx="3">
                  <c:v>37072</c:v>
                </c:pt>
                <c:pt idx="4">
                  <c:v>37103</c:v>
                </c:pt>
                <c:pt idx="5">
                  <c:v>37134</c:v>
                </c:pt>
                <c:pt idx="6">
                  <c:v>37164</c:v>
                </c:pt>
                <c:pt idx="7">
                  <c:v>37195</c:v>
                </c:pt>
                <c:pt idx="8">
                  <c:v>37225</c:v>
                </c:pt>
                <c:pt idx="9">
                  <c:v>37256</c:v>
                </c:pt>
                <c:pt idx="10">
                  <c:v>37287</c:v>
                </c:pt>
                <c:pt idx="11">
                  <c:v>37315</c:v>
                </c:pt>
                <c:pt idx="12">
                  <c:v>37346</c:v>
                </c:pt>
                <c:pt idx="13">
                  <c:v>37376</c:v>
                </c:pt>
                <c:pt idx="14">
                  <c:v>37407</c:v>
                </c:pt>
                <c:pt idx="15">
                  <c:v>37437</c:v>
                </c:pt>
                <c:pt idx="16">
                  <c:v>37468</c:v>
                </c:pt>
                <c:pt idx="17">
                  <c:v>37499</c:v>
                </c:pt>
                <c:pt idx="18">
                  <c:v>37529</c:v>
                </c:pt>
                <c:pt idx="19">
                  <c:v>37560</c:v>
                </c:pt>
                <c:pt idx="20">
                  <c:v>37590</c:v>
                </c:pt>
                <c:pt idx="21">
                  <c:v>37621</c:v>
                </c:pt>
                <c:pt idx="22">
                  <c:v>37652</c:v>
                </c:pt>
                <c:pt idx="23">
                  <c:v>37680</c:v>
                </c:pt>
                <c:pt idx="24">
                  <c:v>37711</c:v>
                </c:pt>
                <c:pt idx="25">
                  <c:v>37741</c:v>
                </c:pt>
                <c:pt idx="26">
                  <c:v>37772</c:v>
                </c:pt>
                <c:pt idx="27">
                  <c:v>37802</c:v>
                </c:pt>
                <c:pt idx="28">
                  <c:v>37833</c:v>
                </c:pt>
                <c:pt idx="29">
                  <c:v>37864</c:v>
                </c:pt>
                <c:pt idx="30">
                  <c:v>37894</c:v>
                </c:pt>
                <c:pt idx="31">
                  <c:v>37925</c:v>
                </c:pt>
                <c:pt idx="32">
                  <c:v>37955</c:v>
                </c:pt>
                <c:pt idx="33">
                  <c:v>37986</c:v>
                </c:pt>
                <c:pt idx="34">
                  <c:v>38017</c:v>
                </c:pt>
                <c:pt idx="35">
                  <c:v>38046</c:v>
                </c:pt>
                <c:pt idx="36">
                  <c:v>38077</c:v>
                </c:pt>
                <c:pt idx="37">
                  <c:v>38107</c:v>
                </c:pt>
                <c:pt idx="38">
                  <c:v>38138</c:v>
                </c:pt>
                <c:pt idx="39">
                  <c:v>38168</c:v>
                </c:pt>
                <c:pt idx="40">
                  <c:v>38199</c:v>
                </c:pt>
                <c:pt idx="41">
                  <c:v>38230</c:v>
                </c:pt>
                <c:pt idx="42">
                  <c:v>38260</c:v>
                </c:pt>
                <c:pt idx="43">
                  <c:v>38291</c:v>
                </c:pt>
                <c:pt idx="44">
                  <c:v>38321</c:v>
                </c:pt>
                <c:pt idx="45">
                  <c:v>38352</c:v>
                </c:pt>
                <c:pt idx="46">
                  <c:v>38383</c:v>
                </c:pt>
                <c:pt idx="47">
                  <c:v>38411</c:v>
                </c:pt>
                <c:pt idx="48">
                  <c:v>38442</c:v>
                </c:pt>
                <c:pt idx="49">
                  <c:v>38472</c:v>
                </c:pt>
                <c:pt idx="50">
                  <c:v>38503</c:v>
                </c:pt>
                <c:pt idx="51">
                  <c:v>38533</c:v>
                </c:pt>
                <c:pt idx="52">
                  <c:v>38564</c:v>
                </c:pt>
                <c:pt idx="53">
                  <c:v>38595</c:v>
                </c:pt>
                <c:pt idx="54">
                  <c:v>38625</c:v>
                </c:pt>
                <c:pt idx="55">
                  <c:v>38656</c:v>
                </c:pt>
                <c:pt idx="56">
                  <c:v>38686</c:v>
                </c:pt>
                <c:pt idx="57">
                  <c:v>38717</c:v>
                </c:pt>
                <c:pt idx="58">
                  <c:v>38748</c:v>
                </c:pt>
                <c:pt idx="59">
                  <c:v>38776</c:v>
                </c:pt>
                <c:pt idx="60">
                  <c:v>38807</c:v>
                </c:pt>
                <c:pt idx="61">
                  <c:v>38837</c:v>
                </c:pt>
                <c:pt idx="62">
                  <c:v>38868</c:v>
                </c:pt>
                <c:pt idx="63">
                  <c:v>38898</c:v>
                </c:pt>
                <c:pt idx="64">
                  <c:v>38929</c:v>
                </c:pt>
                <c:pt idx="65">
                  <c:v>38960</c:v>
                </c:pt>
                <c:pt idx="66">
                  <c:v>38990</c:v>
                </c:pt>
                <c:pt idx="67">
                  <c:v>39021</c:v>
                </c:pt>
                <c:pt idx="68">
                  <c:v>39051</c:v>
                </c:pt>
                <c:pt idx="69">
                  <c:v>39082</c:v>
                </c:pt>
                <c:pt idx="70">
                  <c:v>39113</c:v>
                </c:pt>
                <c:pt idx="71">
                  <c:v>39141</c:v>
                </c:pt>
                <c:pt idx="72">
                  <c:v>39172</c:v>
                </c:pt>
                <c:pt idx="73">
                  <c:v>39202</c:v>
                </c:pt>
                <c:pt idx="74">
                  <c:v>39233</c:v>
                </c:pt>
                <c:pt idx="75">
                  <c:v>39263</c:v>
                </c:pt>
                <c:pt idx="76">
                  <c:v>39294</c:v>
                </c:pt>
                <c:pt idx="77">
                  <c:v>39325</c:v>
                </c:pt>
                <c:pt idx="78">
                  <c:v>39355</c:v>
                </c:pt>
                <c:pt idx="79">
                  <c:v>39386</c:v>
                </c:pt>
                <c:pt idx="80">
                  <c:v>39416</c:v>
                </c:pt>
                <c:pt idx="81">
                  <c:v>39447</c:v>
                </c:pt>
                <c:pt idx="82">
                  <c:v>39478</c:v>
                </c:pt>
                <c:pt idx="83">
                  <c:v>39507</c:v>
                </c:pt>
                <c:pt idx="84">
                  <c:v>39538</c:v>
                </c:pt>
                <c:pt idx="85">
                  <c:v>39568</c:v>
                </c:pt>
                <c:pt idx="86">
                  <c:v>39599</c:v>
                </c:pt>
                <c:pt idx="87">
                  <c:v>39629</c:v>
                </c:pt>
                <c:pt idx="88">
                  <c:v>39660</c:v>
                </c:pt>
                <c:pt idx="89">
                  <c:v>39691</c:v>
                </c:pt>
                <c:pt idx="90">
                  <c:v>39721</c:v>
                </c:pt>
                <c:pt idx="91">
                  <c:v>39752</c:v>
                </c:pt>
                <c:pt idx="92">
                  <c:v>39782</c:v>
                </c:pt>
                <c:pt idx="93">
                  <c:v>39813</c:v>
                </c:pt>
                <c:pt idx="94">
                  <c:v>39844</c:v>
                </c:pt>
                <c:pt idx="95">
                  <c:v>39872</c:v>
                </c:pt>
                <c:pt idx="96">
                  <c:v>39903</c:v>
                </c:pt>
                <c:pt idx="97">
                  <c:v>39933</c:v>
                </c:pt>
                <c:pt idx="98">
                  <c:v>39964</c:v>
                </c:pt>
                <c:pt idx="99">
                  <c:v>39994</c:v>
                </c:pt>
                <c:pt idx="100">
                  <c:v>40025</c:v>
                </c:pt>
                <c:pt idx="101">
                  <c:v>40056</c:v>
                </c:pt>
                <c:pt idx="102">
                  <c:v>40086</c:v>
                </c:pt>
                <c:pt idx="103">
                  <c:v>40117</c:v>
                </c:pt>
                <c:pt idx="104">
                  <c:v>40147</c:v>
                </c:pt>
                <c:pt idx="105">
                  <c:v>40178</c:v>
                </c:pt>
                <c:pt idx="106">
                  <c:v>40209</c:v>
                </c:pt>
                <c:pt idx="107">
                  <c:v>40237</c:v>
                </c:pt>
                <c:pt idx="108">
                  <c:v>40268</c:v>
                </c:pt>
                <c:pt idx="109">
                  <c:v>40298</c:v>
                </c:pt>
                <c:pt idx="110">
                  <c:v>40329</c:v>
                </c:pt>
                <c:pt idx="111">
                  <c:v>40359</c:v>
                </c:pt>
                <c:pt idx="112">
                  <c:v>40390</c:v>
                </c:pt>
                <c:pt idx="113">
                  <c:v>40421</c:v>
                </c:pt>
                <c:pt idx="114">
                  <c:v>40451</c:v>
                </c:pt>
                <c:pt idx="115">
                  <c:v>40482</c:v>
                </c:pt>
                <c:pt idx="116">
                  <c:v>40512</c:v>
                </c:pt>
                <c:pt idx="117">
                  <c:v>40543</c:v>
                </c:pt>
                <c:pt idx="118">
                  <c:v>40574</c:v>
                </c:pt>
                <c:pt idx="119">
                  <c:v>40602</c:v>
                </c:pt>
                <c:pt idx="120">
                  <c:v>40633</c:v>
                </c:pt>
                <c:pt idx="121">
                  <c:v>40663</c:v>
                </c:pt>
                <c:pt idx="122">
                  <c:v>40694</c:v>
                </c:pt>
                <c:pt idx="123">
                  <c:v>40724</c:v>
                </c:pt>
                <c:pt idx="124">
                  <c:v>40755</c:v>
                </c:pt>
                <c:pt idx="125">
                  <c:v>40786</c:v>
                </c:pt>
                <c:pt idx="126">
                  <c:v>40816</c:v>
                </c:pt>
                <c:pt idx="127">
                  <c:v>40847</c:v>
                </c:pt>
                <c:pt idx="128">
                  <c:v>40877</c:v>
                </c:pt>
                <c:pt idx="129">
                  <c:v>40908</c:v>
                </c:pt>
                <c:pt idx="130">
                  <c:v>40939</c:v>
                </c:pt>
                <c:pt idx="131">
                  <c:v>40968</c:v>
                </c:pt>
                <c:pt idx="132">
                  <c:v>40999</c:v>
                </c:pt>
                <c:pt idx="133">
                  <c:v>41029</c:v>
                </c:pt>
                <c:pt idx="134">
                  <c:v>41060</c:v>
                </c:pt>
                <c:pt idx="135">
                  <c:v>41090</c:v>
                </c:pt>
                <c:pt idx="136">
                  <c:v>41121</c:v>
                </c:pt>
                <c:pt idx="137">
                  <c:v>41152</c:v>
                </c:pt>
                <c:pt idx="138">
                  <c:v>41182</c:v>
                </c:pt>
                <c:pt idx="139">
                  <c:v>41213</c:v>
                </c:pt>
                <c:pt idx="140">
                  <c:v>41243</c:v>
                </c:pt>
                <c:pt idx="141">
                  <c:v>41274</c:v>
                </c:pt>
                <c:pt idx="142">
                  <c:v>41305</c:v>
                </c:pt>
                <c:pt idx="143">
                  <c:v>41333</c:v>
                </c:pt>
                <c:pt idx="144">
                  <c:v>41364</c:v>
                </c:pt>
                <c:pt idx="145">
                  <c:v>41394</c:v>
                </c:pt>
                <c:pt idx="146">
                  <c:v>41425</c:v>
                </c:pt>
                <c:pt idx="147">
                  <c:v>41455</c:v>
                </c:pt>
                <c:pt idx="148">
                  <c:v>41486</c:v>
                </c:pt>
                <c:pt idx="149">
                  <c:v>41517</c:v>
                </c:pt>
                <c:pt idx="150">
                  <c:v>41547</c:v>
                </c:pt>
                <c:pt idx="151">
                  <c:v>41578</c:v>
                </c:pt>
                <c:pt idx="152">
                  <c:v>41608</c:v>
                </c:pt>
                <c:pt idx="153">
                  <c:v>41639</c:v>
                </c:pt>
                <c:pt idx="154">
                  <c:v>41670</c:v>
                </c:pt>
                <c:pt idx="155">
                  <c:v>41698</c:v>
                </c:pt>
                <c:pt idx="156">
                  <c:v>41729</c:v>
                </c:pt>
                <c:pt idx="157">
                  <c:v>41759</c:v>
                </c:pt>
                <c:pt idx="158">
                  <c:v>41790</c:v>
                </c:pt>
                <c:pt idx="159">
                  <c:v>41820</c:v>
                </c:pt>
                <c:pt idx="160">
                  <c:v>41851</c:v>
                </c:pt>
                <c:pt idx="161">
                  <c:v>41882</c:v>
                </c:pt>
                <c:pt idx="162">
                  <c:v>41912</c:v>
                </c:pt>
                <c:pt idx="163">
                  <c:v>41943</c:v>
                </c:pt>
                <c:pt idx="164">
                  <c:v>41973</c:v>
                </c:pt>
                <c:pt idx="165">
                  <c:v>42004</c:v>
                </c:pt>
                <c:pt idx="166">
                  <c:v>42035</c:v>
                </c:pt>
                <c:pt idx="167">
                  <c:v>42063</c:v>
                </c:pt>
                <c:pt idx="168">
                  <c:v>42094</c:v>
                </c:pt>
                <c:pt idx="169">
                  <c:v>42124</c:v>
                </c:pt>
                <c:pt idx="170">
                  <c:v>42155</c:v>
                </c:pt>
                <c:pt idx="171">
                  <c:v>42185</c:v>
                </c:pt>
                <c:pt idx="172">
                  <c:v>42216</c:v>
                </c:pt>
                <c:pt idx="173">
                  <c:v>42247</c:v>
                </c:pt>
                <c:pt idx="174">
                  <c:v>42277</c:v>
                </c:pt>
                <c:pt idx="175">
                  <c:v>42308</c:v>
                </c:pt>
                <c:pt idx="176">
                  <c:v>42338</c:v>
                </c:pt>
                <c:pt idx="177">
                  <c:v>42369</c:v>
                </c:pt>
                <c:pt idx="178">
                  <c:v>42400</c:v>
                </c:pt>
                <c:pt idx="179">
                  <c:v>42429</c:v>
                </c:pt>
                <c:pt idx="180">
                  <c:v>42460</c:v>
                </c:pt>
                <c:pt idx="181">
                  <c:v>42490</c:v>
                </c:pt>
                <c:pt idx="182">
                  <c:v>42521</c:v>
                </c:pt>
                <c:pt idx="183">
                  <c:v>42551</c:v>
                </c:pt>
                <c:pt idx="184">
                  <c:v>42582</c:v>
                </c:pt>
                <c:pt idx="185">
                  <c:v>42613</c:v>
                </c:pt>
                <c:pt idx="186">
                  <c:v>42643</c:v>
                </c:pt>
                <c:pt idx="187">
                  <c:v>42674</c:v>
                </c:pt>
                <c:pt idx="188">
                  <c:v>42704</c:v>
                </c:pt>
                <c:pt idx="189">
                  <c:v>42735</c:v>
                </c:pt>
                <c:pt idx="190">
                  <c:v>42766</c:v>
                </c:pt>
                <c:pt idx="191">
                  <c:v>42794</c:v>
                </c:pt>
                <c:pt idx="192">
                  <c:v>42825</c:v>
                </c:pt>
                <c:pt idx="193">
                  <c:v>42855</c:v>
                </c:pt>
                <c:pt idx="194">
                  <c:v>42886</c:v>
                </c:pt>
                <c:pt idx="195">
                  <c:v>42916</c:v>
                </c:pt>
                <c:pt idx="196">
                  <c:v>42947</c:v>
                </c:pt>
                <c:pt idx="197">
                  <c:v>42978</c:v>
                </c:pt>
                <c:pt idx="198">
                  <c:v>43008</c:v>
                </c:pt>
                <c:pt idx="199">
                  <c:v>43039</c:v>
                </c:pt>
                <c:pt idx="200">
                  <c:v>43069</c:v>
                </c:pt>
                <c:pt idx="201">
                  <c:v>43100</c:v>
                </c:pt>
                <c:pt idx="202">
                  <c:v>43131</c:v>
                </c:pt>
                <c:pt idx="203">
                  <c:v>43159</c:v>
                </c:pt>
                <c:pt idx="204">
                  <c:v>43190</c:v>
                </c:pt>
                <c:pt idx="205">
                  <c:v>43220</c:v>
                </c:pt>
                <c:pt idx="206">
                  <c:v>43251</c:v>
                </c:pt>
                <c:pt idx="207">
                  <c:v>43281</c:v>
                </c:pt>
                <c:pt idx="208">
                  <c:v>43312</c:v>
                </c:pt>
                <c:pt idx="209">
                  <c:v>43343</c:v>
                </c:pt>
                <c:pt idx="210">
                  <c:v>43373</c:v>
                </c:pt>
                <c:pt idx="211">
                  <c:v>43404</c:v>
                </c:pt>
                <c:pt idx="212">
                  <c:v>43434</c:v>
                </c:pt>
                <c:pt idx="213">
                  <c:v>43465</c:v>
                </c:pt>
                <c:pt idx="214">
                  <c:v>43496</c:v>
                </c:pt>
                <c:pt idx="215">
                  <c:v>43524</c:v>
                </c:pt>
                <c:pt idx="216">
                  <c:v>43555</c:v>
                </c:pt>
                <c:pt idx="217">
                  <c:v>43585</c:v>
                </c:pt>
                <c:pt idx="218">
                  <c:v>43616</c:v>
                </c:pt>
                <c:pt idx="219">
                  <c:v>43646</c:v>
                </c:pt>
                <c:pt idx="220">
                  <c:v>43677</c:v>
                </c:pt>
                <c:pt idx="221">
                  <c:v>43708</c:v>
                </c:pt>
                <c:pt idx="222">
                  <c:v>43738</c:v>
                </c:pt>
                <c:pt idx="223">
                  <c:v>43769</c:v>
                </c:pt>
                <c:pt idx="224">
                  <c:v>43799</c:v>
                </c:pt>
                <c:pt idx="225">
                  <c:v>43830</c:v>
                </c:pt>
                <c:pt idx="226">
                  <c:v>43861</c:v>
                </c:pt>
                <c:pt idx="227">
                  <c:v>43890</c:v>
                </c:pt>
                <c:pt idx="228">
                  <c:v>43921</c:v>
                </c:pt>
                <c:pt idx="229">
                  <c:v>43951</c:v>
                </c:pt>
                <c:pt idx="230">
                  <c:v>43982</c:v>
                </c:pt>
                <c:pt idx="231">
                  <c:v>44012</c:v>
                </c:pt>
                <c:pt idx="232">
                  <c:v>44043</c:v>
                </c:pt>
                <c:pt idx="233">
                  <c:v>44074</c:v>
                </c:pt>
                <c:pt idx="234">
                  <c:v>44104</c:v>
                </c:pt>
              </c:numCache>
            </c:numRef>
          </c:cat>
          <c:val>
            <c:numRef>
              <c:f>[1]Data!$D$3:$D$237</c:f>
              <c:numCache>
                <c:formatCode>General</c:formatCode>
                <c:ptCount val="235"/>
                <c:pt idx="0">
                  <c:v>10000</c:v>
                </c:pt>
                <c:pt idx="1">
                  <c:v>11549</c:v>
                </c:pt>
                <c:pt idx="2">
                  <c:v>11455.453100000001</c:v>
                </c:pt>
                <c:pt idx="3">
                  <c:v>13067.235351170002</c:v>
                </c:pt>
                <c:pt idx="4">
                  <c:v>12045.377546708507</c:v>
                </c:pt>
                <c:pt idx="5">
                  <c:v>11756.288485587502</c:v>
                </c:pt>
                <c:pt idx="6">
                  <c:v>10431.35477326179</c:v>
                </c:pt>
                <c:pt idx="7">
                  <c:v>11499.525502043798</c:v>
                </c:pt>
                <c:pt idx="8">
                  <c:v>12519.533414075084</c:v>
                </c:pt>
                <c:pt idx="9">
                  <c:v>12920.158483325487</c:v>
                </c:pt>
                <c:pt idx="10">
                  <c:v>12691.471678170625</c:v>
                </c:pt>
                <c:pt idx="11">
                  <c:v>11922.368494473485</c:v>
                </c:pt>
                <c:pt idx="12">
                  <c:v>12957.230079793784</c:v>
                </c:pt>
                <c:pt idx="13">
                  <c:v>12624.229266743085</c:v>
                </c:pt>
                <c:pt idx="14">
                  <c:v>12242.977542887444</c:v>
                </c:pt>
                <c:pt idx="15">
                  <c:v>11137.436670764708</c:v>
                </c:pt>
                <c:pt idx="16">
                  <c:v>10268.716610445061</c:v>
                </c:pt>
                <c:pt idx="17">
                  <c:v>10274.877840411327</c:v>
                </c:pt>
                <c:pt idx="18">
                  <c:v>9262.8023731308112</c:v>
                </c:pt>
                <c:pt idx="19">
                  <c:v>9721.3110906007878</c:v>
                </c:pt>
                <c:pt idx="20">
                  <c:v>10665.250397498125</c:v>
                </c:pt>
                <c:pt idx="21">
                  <c:v>10249.305631995698</c:v>
                </c:pt>
                <c:pt idx="22">
                  <c:v>10393.820841406838</c:v>
                </c:pt>
                <c:pt idx="23">
                  <c:v>10382.38763848129</c:v>
                </c:pt>
                <c:pt idx="24">
                  <c:v>10397.961219939012</c:v>
                </c:pt>
                <c:pt idx="25">
                  <c:v>10874.18784381222</c:v>
                </c:pt>
                <c:pt idx="26">
                  <c:v>11604.933266916401</c:v>
                </c:pt>
                <c:pt idx="27">
                  <c:v>11853.278838828413</c:v>
                </c:pt>
                <c:pt idx="28">
                  <c:v>12288.294172213416</c:v>
                </c:pt>
                <c:pt idx="29">
                  <c:v>12647.112362042048</c:v>
                </c:pt>
                <c:pt idx="30">
                  <c:v>13082.173027296294</c:v>
                </c:pt>
                <c:pt idx="31">
                  <c:v>14014.931964142519</c:v>
                </c:pt>
                <c:pt idx="32">
                  <c:v>14333.070919728554</c:v>
                </c:pt>
                <c:pt idx="33">
                  <c:v>15283.353521706558</c:v>
                </c:pt>
                <c:pt idx="34">
                  <c:v>15838.139254544507</c:v>
                </c:pt>
                <c:pt idx="35">
                  <c:v>16082.046599064493</c:v>
                </c:pt>
                <c:pt idx="36">
                  <c:v>15686.428252727508</c:v>
                </c:pt>
                <c:pt idx="37">
                  <c:v>15388.386115925685</c:v>
                </c:pt>
                <c:pt idx="38">
                  <c:v>15514.570882076276</c:v>
                </c:pt>
                <c:pt idx="39">
                  <c:v>15941.221581333375</c:v>
                </c:pt>
                <c:pt idx="40">
                  <c:v>15424.726002098174</c:v>
                </c:pt>
                <c:pt idx="41">
                  <c:v>15478.712543105519</c:v>
                </c:pt>
                <c:pt idx="42">
                  <c:v>16062.260005980599</c:v>
                </c:pt>
                <c:pt idx="43">
                  <c:v>15983.554931951294</c:v>
                </c:pt>
                <c:pt idx="44">
                  <c:v>16845.068542783469</c:v>
                </c:pt>
                <c:pt idx="45">
                  <c:v>17343.682571649861</c:v>
                </c:pt>
                <c:pt idx="46">
                  <c:v>16913.559243872944</c:v>
                </c:pt>
                <c:pt idx="47">
                  <c:v>17522.44737665237</c:v>
                </c:pt>
                <c:pt idx="48">
                  <c:v>17357.736371311839</c:v>
                </c:pt>
                <c:pt idx="49">
                  <c:v>17154.65085576749</c:v>
                </c:pt>
                <c:pt idx="50">
                  <c:v>17658.997590927054</c:v>
                </c:pt>
                <c:pt idx="51">
                  <c:v>18347.698496973208</c:v>
                </c:pt>
                <c:pt idx="52">
                  <c:v>19132.979992643661</c:v>
                </c:pt>
                <c:pt idx="53">
                  <c:v>19385.535328546561</c:v>
                </c:pt>
                <c:pt idx="54">
                  <c:v>20040.766422651435</c:v>
                </c:pt>
                <c:pt idx="55">
                  <c:v>18950.548729259197</c:v>
                </c:pt>
                <c:pt idx="56">
                  <c:v>19229.121795579307</c:v>
                </c:pt>
                <c:pt idx="57">
                  <c:v>19546.402305206364</c:v>
                </c:pt>
                <c:pt idx="58">
                  <c:v>20847.493992749009</c:v>
                </c:pt>
                <c:pt idx="59">
                  <c:v>20669.545078983956</c:v>
                </c:pt>
                <c:pt idx="60">
                  <c:v>21398.441166409888</c:v>
                </c:pt>
                <c:pt idx="61">
                  <c:v>21949.756039510805</c:v>
                </c:pt>
                <c:pt idx="62">
                  <c:v>21158.780205786403</c:v>
                </c:pt>
                <c:pt idx="63">
                  <c:v>21183.41439996511</c:v>
                </c:pt>
                <c:pt idx="64">
                  <c:v>21464.396588842141</c:v>
                </c:pt>
                <c:pt idx="65">
                  <c:v>21777.009512403281</c:v>
                </c:pt>
                <c:pt idx="66">
                  <c:v>21778.408772052408</c:v>
                </c:pt>
                <c:pt idx="67">
                  <c:v>22533.341065122553</c:v>
                </c:pt>
                <c:pt idx="68">
                  <c:v>23226.562492787412</c:v>
                </c:pt>
                <c:pt idx="69">
                  <c:v>23650.778329361165</c:v>
                </c:pt>
                <c:pt idx="70">
                  <c:v>23711.424931947717</c:v>
                </c:pt>
                <c:pt idx="71">
                  <c:v>23658.412208153295</c:v>
                </c:pt>
                <c:pt idx="72">
                  <c:v>24544.756972008512</c:v>
                </c:pt>
                <c:pt idx="73">
                  <c:v>25317.03943938329</c:v>
                </c:pt>
                <c:pt idx="74">
                  <c:v>25916.148290832753</c:v>
                </c:pt>
                <c:pt idx="75">
                  <c:v>25974.829032883939</c:v>
                </c:pt>
                <c:pt idx="76">
                  <c:v>25088.1588662422</c:v>
                </c:pt>
                <c:pt idx="77">
                  <c:v>24926.697847802665</c:v>
                </c:pt>
                <c:pt idx="78">
                  <c:v>26194.575738148174</c:v>
                </c:pt>
                <c:pt idx="79">
                  <c:v>26691.336325483637</c:v>
                </c:pt>
                <c:pt idx="80">
                  <c:v>25761.523712456194</c:v>
                </c:pt>
                <c:pt idx="81">
                  <c:v>26128.992629739041</c:v>
                </c:pt>
                <c:pt idx="82">
                  <c:v>24257.22275009513</c:v>
                </c:pt>
                <c:pt idx="83">
                  <c:v>24501.353600830127</c:v>
                </c:pt>
                <c:pt idx="84">
                  <c:v>24400.022225320779</c:v>
                </c:pt>
                <c:pt idx="85">
                  <c:v>25348.310886332652</c:v>
                </c:pt>
                <c:pt idx="86">
                  <c:v>26272.618132590276</c:v>
                </c:pt>
                <c:pt idx="87">
                  <c:v>25462.482352712563</c:v>
                </c:pt>
                <c:pt idx="88">
                  <c:v>24654.411479863138</c:v>
                </c:pt>
                <c:pt idx="89">
                  <c:v>24557.377978136534</c:v>
                </c:pt>
                <c:pt idx="90">
                  <c:v>22540.339417737367</c:v>
                </c:pt>
                <c:pt idx="91">
                  <c:v>19063.813352218131</c:v>
                </c:pt>
                <c:pt idx="92">
                  <c:v>18273.890024084005</c:v>
                </c:pt>
                <c:pt idx="93">
                  <c:v>18757.494890980834</c:v>
                </c:pt>
                <c:pt idx="94">
                  <c:v>18141.578552868585</c:v>
                </c:pt>
                <c:pt idx="95">
                  <c:v>17097.78929694504</c:v>
                </c:pt>
                <c:pt idx="96">
                  <c:v>17676.793176283958</c:v>
                </c:pt>
                <c:pt idx="97">
                  <c:v>18369.091593885591</c:v>
                </c:pt>
                <c:pt idx="98">
                  <c:v>19353.018281499746</c:v>
                </c:pt>
                <c:pt idx="99">
                  <c:v>19621.333442336643</c:v>
                </c:pt>
                <c:pt idx="100">
                  <c:v>20499.667796079695</c:v>
                </c:pt>
                <c:pt idx="101">
                  <c:v>21097.525314298873</c:v>
                </c:pt>
                <c:pt idx="102">
                  <c:v>21776.111476969312</c:v>
                </c:pt>
                <c:pt idx="103">
                  <c:v>21910.344958925594</c:v>
                </c:pt>
                <c:pt idx="104">
                  <c:v>22544.961755221488</c:v>
                </c:pt>
                <c:pt idx="105">
                  <c:v>23033.381532775518</c:v>
                </c:pt>
                <c:pt idx="106">
                  <c:v>22544.250492685853</c:v>
                </c:pt>
                <c:pt idx="107">
                  <c:v>22750.851730109087</c:v>
                </c:pt>
                <c:pt idx="108">
                  <c:v>23596.370162188799</c:v>
                </c:pt>
                <c:pt idx="109">
                  <c:v>23918.796957216138</c:v>
                </c:pt>
                <c:pt idx="110">
                  <c:v>22403.882108156755</c:v>
                </c:pt>
                <c:pt idx="111">
                  <c:v>22396.360094025171</c:v>
                </c:pt>
                <c:pt idx="112">
                  <c:v>23858.041827547906</c:v>
                </c:pt>
                <c:pt idx="113">
                  <c:v>23394.342986179636</c:v>
                </c:pt>
                <c:pt idx="114">
                  <c:v>25405.420228462841</c:v>
                </c:pt>
                <c:pt idx="115">
                  <c:v>26410.566726985064</c:v>
                </c:pt>
                <c:pt idx="116">
                  <c:v>25878.770263266248</c:v>
                </c:pt>
                <c:pt idx="117">
                  <c:v>27122.614050027147</c:v>
                </c:pt>
                <c:pt idx="118">
                  <c:v>27360.323528306897</c:v>
                </c:pt>
                <c:pt idx="119">
                  <c:v>28037.881529281916</c:v>
                </c:pt>
                <c:pt idx="120">
                  <c:v>28292.024008673125</c:v>
                </c:pt>
                <c:pt idx="121">
                  <c:v>29476.448487530466</c:v>
                </c:pt>
                <c:pt idx="122">
                  <c:v>29442.970728633292</c:v>
                </c:pt>
                <c:pt idx="123">
                  <c:v>28841.281656904746</c:v>
                </c:pt>
                <c:pt idx="124">
                  <c:v>28880.628490346386</c:v>
                </c:pt>
                <c:pt idx="125">
                  <c:v>27317.154121648131</c:v>
                </c:pt>
                <c:pt idx="126">
                  <c:v>25166.317612881674</c:v>
                </c:pt>
                <c:pt idx="127">
                  <c:v>26954.74319959827</c:v>
                </c:pt>
                <c:pt idx="128">
                  <c:v>26395.816490719983</c:v>
                </c:pt>
                <c:pt idx="129">
                  <c:v>26540.049936174688</c:v>
                </c:pt>
                <c:pt idx="130">
                  <c:v>27348.572758212904</c:v>
                </c:pt>
                <c:pt idx="131">
                  <c:v>28354.022633231347</c:v>
                </c:pt>
                <c:pt idx="132">
                  <c:v>28905.912531269551</c:v>
                </c:pt>
                <c:pt idx="133">
                  <c:v>28598.476587263878</c:v>
                </c:pt>
                <c:pt idx="134">
                  <c:v>26615.57987820205</c:v>
                </c:pt>
                <c:pt idx="135">
                  <c:v>27759.098412055209</c:v>
                </c:pt>
                <c:pt idx="136">
                  <c:v>28238.338537443913</c:v>
                </c:pt>
                <c:pt idx="137">
                  <c:v>29022.354940720434</c:v>
                </c:pt>
                <c:pt idx="138">
                  <c:v>29860.063564980963</c:v>
                </c:pt>
                <c:pt idx="139">
                  <c:v>29850.038167640381</c:v>
                </c:pt>
                <c:pt idx="140">
                  <c:v>29911.656227889343</c:v>
                </c:pt>
                <c:pt idx="141">
                  <c:v>30652.396079837825</c:v>
                </c:pt>
                <c:pt idx="142">
                  <c:v>31920.309576542302</c:v>
                </c:pt>
                <c:pt idx="143">
                  <c:v>31532.932806810841</c:v>
                </c:pt>
                <c:pt idx="144">
                  <c:v>32140.391233302696</c:v>
                </c:pt>
                <c:pt idx="145">
                  <c:v>32348.154885421729</c:v>
                </c:pt>
                <c:pt idx="146">
                  <c:v>32249.954103145465</c:v>
                </c:pt>
                <c:pt idx="147">
                  <c:v>31597.352222928534</c:v>
                </c:pt>
                <c:pt idx="148">
                  <c:v>33596.335139222923</c:v>
                </c:pt>
                <c:pt idx="149">
                  <c:v>33454.029596548491</c:v>
                </c:pt>
                <c:pt idx="150">
                  <c:v>35286.114570205675</c:v>
                </c:pt>
                <c:pt idx="151">
                  <c:v>36456.352235966428</c:v>
                </c:pt>
                <c:pt idx="152">
                  <c:v>36382.136362191617</c:v>
                </c:pt>
                <c:pt idx="153">
                  <c:v>37093.92571850941</c:v>
                </c:pt>
                <c:pt idx="154">
                  <c:v>36128.157689814208</c:v>
                </c:pt>
                <c:pt idx="155">
                  <c:v>37463.608086681532</c:v>
                </c:pt>
                <c:pt idx="156">
                  <c:v>38346.410062841896</c:v>
                </c:pt>
                <c:pt idx="157">
                  <c:v>38724.668791126292</c:v>
                </c:pt>
                <c:pt idx="158">
                  <c:v>39551.992450676596</c:v>
                </c:pt>
                <c:pt idx="159">
                  <c:v>40416.767259242923</c:v>
                </c:pt>
                <c:pt idx="160">
                  <c:v>39194.736149657278</c:v>
                </c:pt>
                <c:pt idx="161">
                  <c:v>40294.707179848141</c:v>
                </c:pt>
                <c:pt idx="162">
                  <c:v>39197.250769361155</c:v>
                </c:pt>
                <c:pt idx="163">
                  <c:v>38968.505569396722</c:v>
                </c:pt>
                <c:pt idx="164">
                  <c:v>39368.488207988652</c:v>
                </c:pt>
                <c:pt idx="165">
                  <c:v>38599.395421374742</c:v>
                </c:pt>
                <c:pt idx="166">
                  <c:v>38331.679818411176</c:v>
                </c:pt>
                <c:pt idx="167">
                  <c:v>39852.077302411897</c:v>
                </c:pt>
                <c:pt idx="168">
                  <c:v>38439.889212965507</c:v>
                </c:pt>
                <c:pt idx="169">
                  <c:v>39230.376857907788</c:v>
                </c:pt>
                <c:pt idx="170">
                  <c:v>39786.045879662299</c:v>
                </c:pt>
                <c:pt idx="171">
                  <c:v>39064.496256659608</c:v>
                </c:pt>
                <c:pt idx="172">
                  <c:v>39508.43511392815</c:v>
                </c:pt>
                <c:pt idx="173">
                  <c:v>36954.777936466104</c:v>
                </c:pt>
                <c:pt idx="174">
                  <c:v>36546.954393129687</c:v>
                </c:pt>
                <c:pt idx="175">
                  <c:v>39155.100528830233</c:v>
                </c:pt>
                <c:pt idx="176">
                  <c:v>38824.798045589043</c:v>
                </c:pt>
                <c:pt idx="177">
                  <c:v>38163.388647012427</c:v>
                </c:pt>
                <c:pt idx="178">
                  <c:v>37150.694658815082</c:v>
                </c:pt>
                <c:pt idx="179">
                  <c:v>36707.273403097854</c:v>
                </c:pt>
                <c:pt idx="180">
                  <c:v>39275.470402580097</c:v>
                </c:pt>
                <c:pt idx="181">
                  <c:v>39694.313994345408</c:v>
                </c:pt>
                <c:pt idx="182">
                  <c:v>39688.925649414494</c:v>
                </c:pt>
                <c:pt idx="183">
                  <c:v>39612.09796976098</c:v>
                </c:pt>
                <c:pt idx="184">
                  <c:v>40597.023234571767</c:v>
                </c:pt>
                <c:pt idx="185">
                  <c:v>41346.616982622094</c:v>
                </c:pt>
                <c:pt idx="186">
                  <c:v>41159.079229421906</c:v>
                </c:pt>
                <c:pt idx="187">
                  <c:v>40210.949134094095</c:v>
                </c:pt>
                <c:pt idx="188">
                  <c:v>40394.482118932145</c:v>
                </c:pt>
                <c:pt idx="189">
                  <c:v>42004.778013725976</c:v>
                </c:pt>
                <c:pt idx="190">
                  <c:v>43120.603605478813</c:v>
                </c:pt>
                <c:pt idx="191">
                  <c:v>43873.672778844404</c:v>
                </c:pt>
                <c:pt idx="192">
                  <c:v>44587.245336187545</c:v>
                </c:pt>
                <c:pt idx="193">
                  <c:v>45245.542750835979</c:v>
                </c:pt>
                <c:pt idx="194">
                  <c:v>46994.927907457131</c:v>
                </c:pt>
                <c:pt idx="195">
                  <c:v>46791.169836071342</c:v>
                </c:pt>
                <c:pt idx="196">
                  <c:v>47042.16955534141</c:v>
                </c:pt>
                <c:pt idx="197">
                  <c:v>47115.755456545587</c:v>
                </c:pt>
                <c:pt idx="198">
                  <c:v>47806.672861269733</c:v>
                </c:pt>
                <c:pt idx="199">
                  <c:v>47685.447281085784</c:v>
                </c:pt>
                <c:pt idx="200">
                  <c:v>47841.104692413959</c:v>
                </c:pt>
                <c:pt idx="201">
                  <c:v>49135.888500746856</c:v>
                </c:pt>
                <c:pt idx="202">
                  <c:v>51281.370416036931</c:v>
                </c:pt>
                <c:pt idx="203">
                  <c:v>49976.990502848952</c:v>
                </c:pt>
                <c:pt idx="204">
                  <c:v>49730.316771147896</c:v>
                </c:pt>
                <c:pt idx="205">
                  <c:v>50235.788341579355</c:v>
                </c:pt>
                <c:pt idx="206">
                  <c:v>49631.16315225196</c:v>
                </c:pt>
                <c:pt idx="207">
                  <c:v>50850.315649509823</c:v>
                </c:pt>
                <c:pt idx="208">
                  <c:v>51001.048900327733</c:v>
                </c:pt>
                <c:pt idx="209">
                  <c:v>51917.244696290007</c:v>
                </c:pt>
                <c:pt idx="210">
                  <c:v>52154.20818730093</c:v>
                </c:pt>
                <c:pt idx="211">
                  <c:v>49753.250305592643</c:v>
                </c:pt>
                <c:pt idx="212">
                  <c:v>50522.64720491261</c:v>
                </c:pt>
                <c:pt idx="213">
                  <c:v>48040.179243861814</c:v>
                </c:pt>
                <c:pt idx="214">
                  <c:v>51021.757129952268</c:v>
                </c:pt>
                <c:pt idx="215">
                  <c:v>52412.827275119664</c:v>
                </c:pt>
                <c:pt idx="216">
                  <c:v>52636.328882708527</c:v>
                </c:pt>
                <c:pt idx="217">
                  <c:v>53481.892238734217</c:v>
                </c:pt>
                <c:pt idx="218">
                  <c:v>51747.167165693165</c:v>
                </c:pt>
                <c:pt idx="219">
                  <c:v>54855.322157353214</c:v>
                </c:pt>
                <c:pt idx="220">
                  <c:v>55544.538357383746</c:v>
                </c:pt>
                <c:pt idx="221">
                  <c:v>54553.86007873778</c:v>
                </c:pt>
                <c:pt idx="222">
                  <c:v>55037.439350354318</c:v>
                </c:pt>
                <c:pt idx="223">
                  <c:v>54485.097587734796</c:v>
                </c:pt>
                <c:pt idx="224">
                  <c:v>54891.788194543595</c:v>
                </c:pt>
                <c:pt idx="225">
                  <c:v>56937.289731532452</c:v>
                </c:pt>
                <c:pt idx="226">
                  <c:v>55984.401711820232</c:v>
                </c:pt>
                <c:pt idx="227">
                  <c:v>51050.1747017624</c:v>
                </c:pt>
                <c:pt idx="228">
                  <c:v>45080.584438831131</c:v>
                </c:pt>
                <c:pt idx="229">
                  <c:v>48676.211853672306</c:v>
                </c:pt>
                <c:pt idx="230">
                  <c:v>51249.236412257422</c:v>
                </c:pt>
                <c:pt idx="231">
                  <c:v>52015.9249889848</c:v>
                </c:pt>
                <c:pt idx="232">
                  <c:v>53746.195929098787</c:v>
                </c:pt>
                <c:pt idx="233">
                  <c:v>55765.131683723237</c:v>
                </c:pt>
                <c:pt idx="234">
                  <c:v>53878.276851596573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1F4-4C74-A272-8413CFE688C5}"/>
            </c:ext>
          </c:extLst>
        </c:ser>
        <c:ser>
          <c:idx val="2"/>
          <c:order val="1"/>
          <c:tx>
            <c:v>MSCI ACWI (Gross)</c:v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[1]Data!$A$3:$A$237</c:f>
              <c:numCache>
                <c:formatCode>General</c:formatCode>
                <c:ptCount val="235"/>
                <c:pt idx="0">
                  <c:v>36981</c:v>
                </c:pt>
                <c:pt idx="1">
                  <c:v>37011</c:v>
                </c:pt>
                <c:pt idx="2">
                  <c:v>37042</c:v>
                </c:pt>
                <c:pt idx="3">
                  <c:v>37072</c:v>
                </c:pt>
                <c:pt idx="4">
                  <c:v>37103</c:v>
                </c:pt>
                <c:pt idx="5">
                  <c:v>37134</c:v>
                </c:pt>
                <c:pt idx="6">
                  <c:v>37164</c:v>
                </c:pt>
                <c:pt idx="7">
                  <c:v>37195</c:v>
                </c:pt>
                <c:pt idx="8">
                  <c:v>37225</c:v>
                </c:pt>
                <c:pt idx="9">
                  <c:v>37256</c:v>
                </c:pt>
                <c:pt idx="10">
                  <c:v>37287</c:v>
                </c:pt>
                <c:pt idx="11">
                  <c:v>37315</c:v>
                </c:pt>
                <c:pt idx="12">
                  <c:v>37346</c:v>
                </c:pt>
                <c:pt idx="13">
                  <c:v>37376</c:v>
                </c:pt>
                <c:pt idx="14">
                  <c:v>37407</c:v>
                </c:pt>
                <c:pt idx="15">
                  <c:v>37437</c:v>
                </c:pt>
                <c:pt idx="16">
                  <c:v>37468</c:v>
                </c:pt>
                <c:pt idx="17">
                  <c:v>37499</c:v>
                </c:pt>
                <c:pt idx="18">
                  <c:v>37529</c:v>
                </c:pt>
                <c:pt idx="19">
                  <c:v>37560</c:v>
                </c:pt>
                <c:pt idx="20">
                  <c:v>37590</c:v>
                </c:pt>
                <c:pt idx="21">
                  <c:v>37621</c:v>
                </c:pt>
                <c:pt idx="22">
                  <c:v>37652</c:v>
                </c:pt>
                <c:pt idx="23">
                  <c:v>37680</c:v>
                </c:pt>
                <c:pt idx="24">
                  <c:v>37711</c:v>
                </c:pt>
                <c:pt idx="25">
                  <c:v>37741</c:v>
                </c:pt>
                <c:pt idx="26">
                  <c:v>37772</c:v>
                </c:pt>
                <c:pt idx="27">
                  <c:v>37802</c:v>
                </c:pt>
                <c:pt idx="28">
                  <c:v>37833</c:v>
                </c:pt>
                <c:pt idx="29">
                  <c:v>37864</c:v>
                </c:pt>
                <c:pt idx="30">
                  <c:v>37894</c:v>
                </c:pt>
                <c:pt idx="31">
                  <c:v>37925</c:v>
                </c:pt>
                <c:pt idx="32">
                  <c:v>37955</c:v>
                </c:pt>
                <c:pt idx="33">
                  <c:v>37986</c:v>
                </c:pt>
                <c:pt idx="34">
                  <c:v>38017</c:v>
                </c:pt>
                <c:pt idx="35">
                  <c:v>38046</c:v>
                </c:pt>
                <c:pt idx="36">
                  <c:v>38077</c:v>
                </c:pt>
                <c:pt idx="37">
                  <c:v>38107</c:v>
                </c:pt>
                <c:pt idx="38">
                  <c:v>38138</c:v>
                </c:pt>
                <c:pt idx="39">
                  <c:v>38168</c:v>
                </c:pt>
                <c:pt idx="40">
                  <c:v>38199</c:v>
                </c:pt>
                <c:pt idx="41">
                  <c:v>38230</c:v>
                </c:pt>
                <c:pt idx="42">
                  <c:v>38260</c:v>
                </c:pt>
                <c:pt idx="43">
                  <c:v>38291</c:v>
                </c:pt>
                <c:pt idx="44">
                  <c:v>38321</c:v>
                </c:pt>
                <c:pt idx="45">
                  <c:v>38352</c:v>
                </c:pt>
                <c:pt idx="46">
                  <c:v>38383</c:v>
                </c:pt>
                <c:pt idx="47">
                  <c:v>38411</c:v>
                </c:pt>
                <c:pt idx="48">
                  <c:v>38442</c:v>
                </c:pt>
                <c:pt idx="49">
                  <c:v>38472</c:v>
                </c:pt>
                <c:pt idx="50">
                  <c:v>38503</c:v>
                </c:pt>
                <c:pt idx="51">
                  <c:v>38533</c:v>
                </c:pt>
                <c:pt idx="52">
                  <c:v>38564</c:v>
                </c:pt>
                <c:pt idx="53">
                  <c:v>38595</c:v>
                </c:pt>
                <c:pt idx="54">
                  <c:v>38625</c:v>
                </c:pt>
                <c:pt idx="55">
                  <c:v>38656</c:v>
                </c:pt>
                <c:pt idx="56">
                  <c:v>38686</c:v>
                </c:pt>
                <c:pt idx="57">
                  <c:v>38717</c:v>
                </c:pt>
                <c:pt idx="58">
                  <c:v>38748</c:v>
                </c:pt>
                <c:pt idx="59">
                  <c:v>38776</c:v>
                </c:pt>
                <c:pt idx="60">
                  <c:v>38807</c:v>
                </c:pt>
                <c:pt idx="61">
                  <c:v>38837</c:v>
                </c:pt>
                <c:pt idx="62">
                  <c:v>38868</c:v>
                </c:pt>
                <c:pt idx="63">
                  <c:v>38898</c:v>
                </c:pt>
                <c:pt idx="64">
                  <c:v>38929</c:v>
                </c:pt>
                <c:pt idx="65">
                  <c:v>38960</c:v>
                </c:pt>
                <c:pt idx="66">
                  <c:v>38990</c:v>
                </c:pt>
                <c:pt idx="67">
                  <c:v>39021</c:v>
                </c:pt>
                <c:pt idx="68">
                  <c:v>39051</c:v>
                </c:pt>
                <c:pt idx="69">
                  <c:v>39082</c:v>
                </c:pt>
                <c:pt idx="70">
                  <c:v>39113</c:v>
                </c:pt>
                <c:pt idx="71">
                  <c:v>39141</c:v>
                </c:pt>
                <c:pt idx="72">
                  <c:v>39172</c:v>
                </c:pt>
                <c:pt idx="73">
                  <c:v>39202</c:v>
                </c:pt>
                <c:pt idx="74">
                  <c:v>39233</c:v>
                </c:pt>
                <c:pt idx="75">
                  <c:v>39263</c:v>
                </c:pt>
                <c:pt idx="76">
                  <c:v>39294</c:v>
                </c:pt>
                <c:pt idx="77">
                  <c:v>39325</c:v>
                </c:pt>
                <c:pt idx="78">
                  <c:v>39355</c:v>
                </c:pt>
                <c:pt idx="79">
                  <c:v>39386</c:v>
                </c:pt>
                <c:pt idx="80">
                  <c:v>39416</c:v>
                </c:pt>
                <c:pt idx="81">
                  <c:v>39447</c:v>
                </c:pt>
                <c:pt idx="82">
                  <c:v>39478</c:v>
                </c:pt>
                <c:pt idx="83">
                  <c:v>39507</c:v>
                </c:pt>
                <c:pt idx="84">
                  <c:v>39538</c:v>
                </c:pt>
                <c:pt idx="85">
                  <c:v>39568</c:v>
                </c:pt>
                <c:pt idx="86">
                  <c:v>39599</c:v>
                </c:pt>
                <c:pt idx="87">
                  <c:v>39629</c:v>
                </c:pt>
                <c:pt idx="88">
                  <c:v>39660</c:v>
                </c:pt>
                <c:pt idx="89">
                  <c:v>39691</c:v>
                </c:pt>
                <c:pt idx="90">
                  <c:v>39721</c:v>
                </c:pt>
                <c:pt idx="91">
                  <c:v>39752</c:v>
                </c:pt>
                <c:pt idx="92">
                  <c:v>39782</c:v>
                </c:pt>
                <c:pt idx="93">
                  <c:v>39813</c:v>
                </c:pt>
                <c:pt idx="94">
                  <c:v>39844</c:v>
                </c:pt>
                <c:pt idx="95">
                  <c:v>39872</c:v>
                </c:pt>
                <c:pt idx="96">
                  <c:v>39903</c:v>
                </c:pt>
                <c:pt idx="97">
                  <c:v>39933</c:v>
                </c:pt>
                <c:pt idx="98">
                  <c:v>39964</c:v>
                </c:pt>
                <c:pt idx="99">
                  <c:v>39994</c:v>
                </c:pt>
                <c:pt idx="100">
                  <c:v>40025</c:v>
                </c:pt>
                <c:pt idx="101">
                  <c:v>40056</c:v>
                </c:pt>
                <c:pt idx="102">
                  <c:v>40086</c:v>
                </c:pt>
                <c:pt idx="103">
                  <c:v>40117</c:v>
                </c:pt>
                <c:pt idx="104">
                  <c:v>40147</c:v>
                </c:pt>
                <c:pt idx="105">
                  <c:v>40178</c:v>
                </c:pt>
                <c:pt idx="106">
                  <c:v>40209</c:v>
                </c:pt>
                <c:pt idx="107">
                  <c:v>40237</c:v>
                </c:pt>
                <c:pt idx="108">
                  <c:v>40268</c:v>
                </c:pt>
                <c:pt idx="109">
                  <c:v>40298</c:v>
                </c:pt>
                <c:pt idx="110">
                  <c:v>40329</c:v>
                </c:pt>
                <c:pt idx="111">
                  <c:v>40359</c:v>
                </c:pt>
                <c:pt idx="112">
                  <c:v>40390</c:v>
                </c:pt>
                <c:pt idx="113">
                  <c:v>40421</c:v>
                </c:pt>
                <c:pt idx="114">
                  <c:v>40451</c:v>
                </c:pt>
                <c:pt idx="115">
                  <c:v>40482</c:v>
                </c:pt>
                <c:pt idx="116">
                  <c:v>40512</c:v>
                </c:pt>
                <c:pt idx="117">
                  <c:v>40543</c:v>
                </c:pt>
                <c:pt idx="118">
                  <c:v>40574</c:v>
                </c:pt>
                <c:pt idx="119">
                  <c:v>40602</c:v>
                </c:pt>
                <c:pt idx="120">
                  <c:v>40633</c:v>
                </c:pt>
                <c:pt idx="121">
                  <c:v>40663</c:v>
                </c:pt>
                <c:pt idx="122">
                  <c:v>40694</c:v>
                </c:pt>
                <c:pt idx="123">
                  <c:v>40724</c:v>
                </c:pt>
                <c:pt idx="124">
                  <c:v>40755</c:v>
                </c:pt>
                <c:pt idx="125">
                  <c:v>40786</c:v>
                </c:pt>
                <c:pt idx="126">
                  <c:v>40816</c:v>
                </c:pt>
                <c:pt idx="127">
                  <c:v>40847</c:v>
                </c:pt>
                <c:pt idx="128">
                  <c:v>40877</c:v>
                </c:pt>
                <c:pt idx="129">
                  <c:v>40908</c:v>
                </c:pt>
                <c:pt idx="130">
                  <c:v>40939</c:v>
                </c:pt>
                <c:pt idx="131">
                  <c:v>40968</c:v>
                </c:pt>
                <c:pt idx="132">
                  <c:v>40999</c:v>
                </c:pt>
                <c:pt idx="133">
                  <c:v>41029</c:v>
                </c:pt>
                <c:pt idx="134">
                  <c:v>41060</c:v>
                </c:pt>
                <c:pt idx="135">
                  <c:v>41090</c:v>
                </c:pt>
                <c:pt idx="136">
                  <c:v>41121</c:v>
                </c:pt>
                <c:pt idx="137">
                  <c:v>41152</c:v>
                </c:pt>
                <c:pt idx="138">
                  <c:v>41182</c:v>
                </c:pt>
                <c:pt idx="139">
                  <c:v>41213</c:v>
                </c:pt>
                <c:pt idx="140">
                  <c:v>41243</c:v>
                </c:pt>
                <c:pt idx="141">
                  <c:v>41274</c:v>
                </c:pt>
                <c:pt idx="142">
                  <c:v>41305</c:v>
                </c:pt>
                <c:pt idx="143">
                  <c:v>41333</c:v>
                </c:pt>
                <c:pt idx="144">
                  <c:v>41364</c:v>
                </c:pt>
                <c:pt idx="145">
                  <c:v>41394</c:v>
                </c:pt>
                <c:pt idx="146">
                  <c:v>41425</c:v>
                </c:pt>
                <c:pt idx="147">
                  <c:v>41455</c:v>
                </c:pt>
                <c:pt idx="148">
                  <c:v>41486</c:v>
                </c:pt>
                <c:pt idx="149">
                  <c:v>41517</c:v>
                </c:pt>
                <c:pt idx="150">
                  <c:v>41547</c:v>
                </c:pt>
                <c:pt idx="151">
                  <c:v>41578</c:v>
                </c:pt>
                <c:pt idx="152">
                  <c:v>41608</c:v>
                </c:pt>
                <c:pt idx="153">
                  <c:v>41639</c:v>
                </c:pt>
                <c:pt idx="154">
                  <c:v>41670</c:v>
                </c:pt>
                <c:pt idx="155">
                  <c:v>41698</c:v>
                </c:pt>
                <c:pt idx="156">
                  <c:v>41729</c:v>
                </c:pt>
                <c:pt idx="157">
                  <c:v>41759</c:v>
                </c:pt>
                <c:pt idx="158">
                  <c:v>41790</c:v>
                </c:pt>
                <c:pt idx="159">
                  <c:v>41820</c:v>
                </c:pt>
                <c:pt idx="160">
                  <c:v>41851</c:v>
                </c:pt>
                <c:pt idx="161">
                  <c:v>41882</c:v>
                </c:pt>
                <c:pt idx="162">
                  <c:v>41912</c:v>
                </c:pt>
                <c:pt idx="163">
                  <c:v>41943</c:v>
                </c:pt>
                <c:pt idx="164">
                  <c:v>41973</c:v>
                </c:pt>
                <c:pt idx="165">
                  <c:v>42004</c:v>
                </c:pt>
                <c:pt idx="166">
                  <c:v>42035</c:v>
                </c:pt>
                <c:pt idx="167">
                  <c:v>42063</c:v>
                </c:pt>
                <c:pt idx="168">
                  <c:v>42094</c:v>
                </c:pt>
                <c:pt idx="169">
                  <c:v>42124</c:v>
                </c:pt>
                <c:pt idx="170">
                  <c:v>42155</c:v>
                </c:pt>
                <c:pt idx="171">
                  <c:v>42185</c:v>
                </c:pt>
                <c:pt idx="172">
                  <c:v>42216</c:v>
                </c:pt>
                <c:pt idx="173">
                  <c:v>42247</c:v>
                </c:pt>
                <c:pt idx="174">
                  <c:v>42277</c:v>
                </c:pt>
                <c:pt idx="175">
                  <c:v>42308</c:v>
                </c:pt>
                <c:pt idx="176">
                  <c:v>42338</c:v>
                </c:pt>
                <c:pt idx="177">
                  <c:v>42369</c:v>
                </c:pt>
                <c:pt idx="178">
                  <c:v>42400</c:v>
                </c:pt>
                <c:pt idx="179">
                  <c:v>42429</c:v>
                </c:pt>
                <c:pt idx="180">
                  <c:v>42460</c:v>
                </c:pt>
                <c:pt idx="181">
                  <c:v>42490</c:v>
                </c:pt>
                <c:pt idx="182">
                  <c:v>42521</c:v>
                </c:pt>
                <c:pt idx="183">
                  <c:v>42551</c:v>
                </c:pt>
                <c:pt idx="184">
                  <c:v>42582</c:v>
                </c:pt>
                <c:pt idx="185">
                  <c:v>42613</c:v>
                </c:pt>
                <c:pt idx="186">
                  <c:v>42643</c:v>
                </c:pt>
                <c:pt idx="187">
                  <c:v>42674</c:v>
                </c:pt>
                <c:pt idx="188">
                  <c:v>42704</c:v>
                </c:pt>
                <c:pt idx="189">
                  <c:v>42735</c:v>
                </c:pt>
                <c:pt idx="190">
                  <c:v>42766</c:v>
                </c:pt>
                <c:pt idx="191">
                  <c:v>42794</c:v>
                </c:pt>
                <c:pt idx="192">
                  <c:v>42825</c:v>
                </c:pt>
                <c:pt idx="193">
                  <c:v>42855</c:v>
                </c:pt>
                <c:pt idx="194">
                  <c:v>42886</c:v>
                </c:pt>
                <c:pt idx="195">
                  <c:v>42916</c:v>
                </c:pt>
                <c:pt idx="196">
                  <c:v>42947</c:v>
                </c:pt>
                <c:pt idx="197">
                  <c:v>42978</c:v>
                </c:pt>
                <c:pt idx="198">
                  <c:v>43008</c:v>
                </c:pt>
                <c:pt idx="199">
                  <c:v>43039</c:v>
                </c:pt>
                <c:pt idx="200">
                  <c:v>43069</c:v>
                </c:pt>
                <c:pt idx="201">
                  <c:v>43100</c:v>
                </c:pt>
                <c:pt idx="202">
                  <c:v>43131</c:v>
                </c:pt>
                <c:pt idx="203">
                  <c:v>43159</c:v>
                </c:pt>
                <c:pt idx="204">
                  <c:v>43190</c:v>
                </c:pt>
                <c:pt idx="205">
                  <c:v>43220</c:v>
                </c:pt>
                <c:pt idx="206">
                  <c:v>43251</c:v>
                </c:pt>
                <c:pt idx="207">
                  <c:v>43281</c:v>
                </c:pt>
                <c:pt idx="208">
                  <c:v>43312</c:v>
                </c:pt>
                <c:pt idx="209">
                  <c:v>43343</c:v>
                </c:pt>
                <c:pt idx="210">
                  <c:v>43373</c:v>
                </c:pt>
                <c:pt idx="211">
                  <c:v>43404</c:v>
                </c:pt>
                <c:pt idx="212">
                  <c:v>43434</c:v>
                </c:pt>
                <c:pt idx="213">
                  <c:v>43465</c:v>
                </c:pt>
                <c:pt idx="214">
                  <c:v>43496</c:v>
                </c:pt>
                <c:pt idx="215">
                  <c:v>43524</c:v>
                </c:pt>
                <c:pt idx="216">
                  <c:v>43555</c:v>
                </c:pt>
                <c:pt idx="217">
                  <c:v>43585</c:v>
                </c:pt>
                <c:pt idx="218">
                  <c:v>43616</c:v>
                </c:pt>
                <c:pt idx="219">
                  <c:v>43646</c:v>
                </c:pt>
                <c:pt idx="220">
                  <c:v>43677</c:v>
                </c:pt>
                <c:pt idx="221">
                  <c:v>43708</c:v>
                </c:pt>
                <c:pt idx="222">
                  <c:v>43738</c:v>
                </c:pt>
                <c:pt idx="223">
                  <c:v>43769</c:v>
                </c:pt>
                <c:pt idx="224">
                  <c:v>43799</c:v>
                </c:pt>
                <c:pt idx="225">
                  <c:v>43830</c:v>
                </c:pt>
                <c:pt idx="226">
                  <c:v>43861</c:v>
                </c:pt>
                <c:pt idx="227">
                  <c:v>43890</c:v>
                </c:pt>
                <c:pt idx="228">
                  <c:v>43921</c:v>
                </c:pt>
                <c:pt idx="229">
                  <c:v>43951</c:v>
                </c:pt>
                <c:pt idx="230">
                  <c:v>43982</c:v>
                </c:pt>
                <c:pt idx="231">
                  <c:v>44012</c:v>
                </c:pt>
                <c:pt idx="232">
                  <c:v>44043</c:v>
                </c:pt>
                <c:pt idx="233">
                  <c:v>44074</c:v>
                </c:pt>
                <c:pt idx="234">
                  <c:v>44104</c:v>
                </c:pt>
              </c:numCache>
            </c:numRef>
          </c:cat>
          <c:val>
            <c:numRef>
              <c:f>[1]Data!$E$3:$E$237</c:f>
              <c:numCache>
                <c:formatCode>General</c:formatCode>
                <c:ptCount val="235"/>
                <c:pt idx="0">
                  <c:v>10000</c:v>
                </c:pt>
                <c:pt idx="1">
                  <c:v>10728.327521943009</c:v>
                </c:pt>
                <c:pt idx="2">
                  <c:v>10608.993627509919</c:v>
                </c:pt>
                <c:pt idx="3">
                  <c:v>10283.756162077672</c:v>
                </c:pt>
                <c:pt idx="4">
                  <c:v>10121.738607671035</c:v>
                </c:pt>
                <c:pt idx="5">
                  <c:v>9656.7271852831545</c:v>
                </c:pt>
                <c:pt idx="6">
                  <c:v>8774.49801611158</c:v>
                </c:pt>
                <c:pt idx="7">
                  <c:v>8960.8632920524233</c:v>
                </c:pt>
                <c:pt idx="8">
                  <c:v>9512.1438018516292</c:v>
                </c:pt>
                <c:pt idx="9">
                  <c:v>9601.1181916556452</c:v>
                </c:pt>
                <c:pt idx="10">
                  <c:v>9338.1026812552609</c:v>
                </c:pt>
                <c:pt idx="11">
                  <c:v>9269.5683539737875</c:v>
                </c:pt>
                <c:pt idx="12">
                  <c:v>9688.2890465312012</c:v>
                </c:pt>
                <c:pt idx="13">
                  <c:v>9381.3875195382952</c:v>
                </c:pt>
                <c:pt idx="14">
                  <c:v>9394.6134423470012</c:v>
                </c:pt>
                <c:pt idx="15">
                  <c:v>8821.3899242515345</c:v>
                </c:pt>
                <c:pt idx="16">
                  <c:v>8081.6400144282807</c:v>
                </c:pt>
                <c:pt idx="17">
                  <c:v>8102.3806661055687</c:v>
                </c:pt>
                <c:pt idx="18">
                  <c:v>7213.839124684383</c:v>
                </c:pt>
                <c:pt idx="19">
                  <c:v>7744.9801611157882</c:v>
                </c:pt>
                <c:pt idx="20">
                  <c:v>8168.510280149093</c:v>
                </c:pt>
                <c:pt idx="21">
                  <c:v>7779.247324756524</c:v>
                </c:pt>
                <c:pt idx="22">
                  <c:v>7552.0019237705919</c:v>
                </c:pt>
                <c:pt idx="23">
                  <c:v>7419.7426956835416</c:v>
                </c:pt>
                <c:pt idx="24">
                  <c:v>7391.7879042924142</c:v>
                </c:pt>
                <c:pt idx="25">
                  <c:v>8051.8816881086941</c:v>
                </c:pt>
                <c:pt idx="26">
                  <c:v>8520.1995911987506</c:v>
                </c:pt>
                <c:pt idx="27">
                  <c:v>8684.0206805338476</c:v>
                </c:pt>
                <c:pt idx="28">
                  <c:v>8876.698328724302</c:v>
                </c:pt>
                <c:pt idx="29">
                  <c:v>9087.4113261993516</c:v>
                </c:pt>
                <c:pt idx="30">
                  <c:v>9145.4250330648065</c:v>
                </c:pt>
                <c:pt idx="31">
                  <c:v>9700.3126127209307</c:v>
                </c:pt>
                <c:pt idx="32">
                  <c:v>9848.8036551641198</c:v>
                </c:pt>
                <c:pt idx="33">
                  <c:v>10473.427918720692</c:v>
                </c:pt>
                <c:pt idx="34">
                  <c:v>10652.879644102439</c:v>
                </c:pt>
                <c:pt idx="35">
                  <c:v>10849.464951304557</c:v>
                </c:pt>
                <c:pt idx="36">
                  <c:v>10791.751833593844</c:v>
                </c:pt>
                <c:pt idx="37">
                  <c:v>10543.765780930624</c:v>
                </c:pt>
                <c:pt idx="38">
                  <c:v>10632.74017073464</c:v>
                </c:pt>
                <c:pt idx="39">
                  <c:v>10847.661416376097</c:v>
                </c:pt>
                <c:pt idx="40">
                  <c:v>10503.787423349766</c:v>
                </c:pt>
                <c:pt idx="41">
                  <c:v>10571.720572321752</c:v>
                </c:pt>
                <c:pt idx="42">
                  <c:v>10794.457135986535</c:v>
                </c:pt>
                <c:pt idx="43">
                  <c:v>11061.079716243838</c:v>
                </c:pt>
                <c:pt idx="44">
                  <c:v>11668.57039798004</c:v>
                </c:pt>
                <c:pt idx="45">
                  <c:v>12123.361789106648</c:v>
                </c:pt>
                <c:pt idx="46">
                  <c:v>11868.762775039077</c:v>
                </c:pt>
                <c:pt idx="47">
                  <c:v>12285.379343513285</c:v>
                </c:pt>
                <c:pt idx="48">
                  <c:v>12019.658530720211</c:v>
                </c:pt>
                <c:pt idx="49">
                  <c:v>11762.654803414693</c:v>
                </c:pt>
                <c:pt idx="50">
                  <c:v>11991.102561019599</c:v>
                </c:pt>
                <c:pt idx="51">
                  <c:v>12117.650595166526</c:v>
                </c:pt>
                <c:pt idx="52">
                  <c:v>12568.834916436215</c:v>
                </c:pt>
                <c:pt idx="53">
                  <c:v>12670.133461584706</c:v>
                </c:pt>
                <c:pt idx="54">
                  <c:v>13054.887579656126</c:v>
                </c:pt>
                <c:pt idx="55">
                  <c:v>12705.602981844415</c:v>
                </c:pt>
                <c:pt idx="56">
                  <c:v>13174.822652398701</c:v>
                </c:pt>
                <c:pt idx="57">
                  <c:v>13502.164241914154</c:v>
                </c:pt>
                <c:pt idx="58">
                  <c:v>14169.772754599016</c:v>
                </c:pt>
                <c:pt idx="59">
                  <c:v>14154.743296861852</c:v>
                </c:pt>
                <c:pt idx="60">
                  <c:v>14458.638932307325</c:v>
                </c:pt>
                <c:pt idx="61">
                  <c:v>14947.396897919925</c:v>
                </c:pt>
                <c:pt idx="62">
                  <c:v>14370.566309967538</c:v>
                </c:pt>
                <c:pt idx="63">
                  <c:v>14370.265720812795</c:v>
                </c:pt>
                <c:pt idx="64">
                  <c:v>14471.86485511603</c:v>
                </c:pt>
                <c:pt idx="65">
                  <c:v>14854.514849104247</c:v>
                </c:pt>
                <c:pt idx="66">
                  <c:v>15031.561861248048</c:v>
                </c:pt>
                <c:pt idx="67">
                  <c:v>15598.172417939162</c:v>
                </c:pt>
                <c:pt idx="68">
                  <c:v>16046.952025970904</c:v>
                </c:pt>
                <c:pt idx="69">
                  <c:v>16409.161957436576</c:v>
                </c:pt>
                <c:pt idx="70">
                  <c:v>16575.988938319108</c:v>
                </c:pt>
                <c:pt idx="71">
                  <c:v>16495.130455693157</c:v>
                </c:pt>
                <c:pt idx="72">
                  <c:v>16832.992665624621</c:v>
                </c:pt>
                <c:pt idx="73">
                  <c:v>17589.274978958754</c:v>
                </c:pt>
                <c:pt idx="74">
                  <c:v>18128.832511722972</c:v>
                </c:pt>
                <c:pt idx="75">
                  <c:v>18081.940603583018</c:v>
                </c:pt>
                <c:pt idx="76">
                  <c:v>17809.907418540337</c:v>
                </c:pt>
                <c:pt idx="77">
                  <c:v>17768.125526031017</c:v>
                </c:pt>
                <c:pt idx="78">
                  <c:v>18727.60610797162</c:v>
                </c:pt>
                <c:pt idx="79">
                  <c:v>19462.246002164236</c:v>
                </c:pt>
                <c:pt idx="80">
                  <c:v>18609.474570157505</c:v>
                </c:pt>
                <c:pt idx="81">
                  <c:v>18408.380425634237</c:v>
                </c:pt>
                <c:pt idx="82">
                  <c:v>16904.833473608269</c:v>
                </c:pt>
                <c:pt idx="83">
                  <c:v>16960.743056390522</c:v>
                </c:pt>
                <c:pt idx="84">
                  <c:v>16719.369965131656</c:v>
                </c:pt>
                <c:pt idx="85">
                  <c:v>17664.422267644579</c:v>
                </c:pt>
                <c:pt idx="86">
                  <c:v>17960.502585066726</c:v>
                </c:pt>
                <c:pt idx="87">
                  <c:v>16491.823974990977</c:v>
                </c:pt>
                <c:pt idx="88">
                  <c:v>16068.594445112418</c:v>
                </c:pt>
                <c:pt idx="89">
                  <c:v>15729.229289407232</c:v>
                </c:pt>
                <c:pt idx="90">
                  <c:v>13769.68858963568</c:v>
                </c:pt>
                <c:pt idx="91">
                  <c:v>11044.547312732953</c:v>
                </c:pt>
                <c:pt idx="92">
                  <c:v>10326.139232896474</c:v>
                </c:pt>
                <c:pt idx="93">
                  <c:v>10705.482746182515</c:v>
                </c:pt>
                <c:pt idx="94">
                  <c:v>9794.0964290008396</c:v>
                </c:pt>
                <c:pt idx="95">
                  <c:v>8841.2288084645897</c:v>
                </c:pt>
                <c:pt idx="96">
                  <c:v>9574.3657568834915</c:v>
                </c:pt>
                <c:pt idx="97">
                  <c:v>10713.298064205845</c:v>
                </c:pt>
                <c:pt idx="98">
                  <c:v>11793.314897198508</c:v>
                </c:pt>
                <c:pt idx="99">
                  <c:v>11731.994709630877</c:v>
                </c:pt>
                <c:pt idx="100">
                  <c:v>12768.726704340508</c:v>
                </c:pt>
                <c:pt idx="101">
                  <c:v>13230.732235180956</c:v>
                </c:pt>
                <c:pt idx="102">
                  <c:v>13842.130575928823</c:v>
                </c:pt>
                <c:pt idx="103">
                  <c:v>13631.116989299027</c:v>
                </c:pt>
                <c:pt idx="104">
                  <c:v>14197.727545990139</c:v>
                </c:pt>
                <c:pt idx="105">
                  <c:v>14495.911987495489</c:v>
                </c:pt>
                <c:pt idx="106">
                  <c:v>13872.189491403147</c:v>
                </c:pt>
                <c:pt idx="107">
                  <c:v>14054.045930022843</c:v>
                </c:pt>
                <c:pt idx="108">
                  <c:v>14965.131658049777</c:v>
                </c:pt>
                <c:pt idx="109">
                  <c:v>14998.196465071538</c:v>
                </c:pt>
                <c:pt idx="110">
                  <c:v>13589.335096789706</c:v>
                </c:pt>
                <c:pt idx="111">
                  <c:v>13175.423830708187</c:v>
                </c:pt>
                <c:pt idx="112">
                  <c:v>14251.833593843934</c:v>
                </c:pt>
                <c:pt idx="113">
                  <c:v>13759.16796921967</c:v>
                </c:pt>
                <c:pt idx="114">
                  <c:v>15080.257304316459</c:v>
                </c:pt>
                <c:pt idx="115">
                  <c:v>15628.531922568232</c:v>
                </c:pt>
                <c:pt idx="116">
                  <c:v>15287.062642779849</c:v>
                </c:pt>
                <c:pt idx="117">
                  <c:v>16411.266081519781</c:v>
                </c:pt>
                <c:pt idx="118">
                  <c:v>16672.478056991702</c:v>
                </c:pt>
                <c:pt idx="119">
                  <c:v>17164.843092461222</c:v>
                </c:pt>
                <c:pt idx="120">
                  <c:v>17154.923650354696</c:v>
                </c:pt>
                <c:pt idx="121">
                  <c:v>17866.418179632077</c:v>
                </c:pt>
                <c:pt idx="122">
                  <c:v>17499.098232535769</c:v>
                </c:pt>
                <c:pt idx="123">
                  <c:v>17230.371528195265</c:v>
                </c:pt>
                <c:pt idx="124">
                  <c:v>16955.332451605151</c:v>
                </c:pt>
                <c:pt idx="125">
                  <c:v>15723.51809546712</c:v>
                </c:pt>
                <c:pt idx="126">
                  <c:v>14244.920043284841</c:v>
                </c:pt>
                <c:pt idx="127">
                  <c:v>15773.716484309251</c:v>
                </c:pt>
                <c:pt idx="128">
                  <c:v>15310.50859684983</c:v>
                </c:pt>
                <c:pt idx="129">
                  <c:v>15284.958518696649</c:v>
                </c:pt>
                <c:pt idx="130">
                  <c:v>16178.008897438986</c:v>
                </c:pt>
                <c:pt idx="131">
                  <c:v>17000.1202356619</c:v>
                </c:pt>
                <c:pt idx="132">
                  <c:v>17121.257665023451</c:v>
                </c:pt>
                <c:pt idx="133">
                  <c:v>16936.395334856326</c:v>
                </c:pt>
                <c:pt idx="134">
                  <c:v>15433.148971985096</c:v>
                </c:pt>
                <c:pt idx="135">
                  <c:v>16202.957797282681</c:v>
                </c:pt>
                <c:pt idx="136">
                  <c:v>16430.203198268617</c:v>
                </c:pt>
                <c:pt idx="137">
                  <c:v>16795.719610436463</c:v>
                </c:pt>
                <c:pt idx="138">
                  <c:v>17331.670073343765</c:v>
                </c:pt>
                <c:pt idx="139">
                  <c:v>17220.752675243486</c:v>
                </c:pt>
                <c:pt idx="140">
                  <c:v>17449.200432848393</c:v>
                </c:pt>
                <c:pt idx="141">
                  <c:v>17852.891667668639</c:v>
                </c:pt>
                <c:pt idx="142">
                  <c:v>18680.41361067694</c:v>
                </c:pt>
                <c:pt idx="143">
                  <c:v>18686.124804617062</c:v>
                </c:pt>
                <c:pt idx="144">
                  <c:v>19036.611759047748</c:v>
                </c:pt>
                <c:pt idx="145">
                  <c:v>19593.302873632339</c:v>
                </c:pt>
                <c:pt idx="146">
                  <c:v>19572.261632800306</c:v>
                </c:pt>
                <c:pt idx="147">
                  <c:v>18992.425153300486</c:v>
                </c:pt>
                <c:pt idx="148">
                  <c:v>19907.719129493824</c:v>
                </c:pt>
                <c:pt idx="149">
                  <c:v>19501.322592280885</c:v>
                </c:pt>
                <c:pt idx="150">
                  <c:v>20516.111578694257</c:v>
                </c:pt>
                <c:pt idx="151">
                  <c:v>21345.13646747627</c:v>
                </c:pt>
                <c:pt idx="152">
                  <c:v>21656.546831790325</c:v>
                </c:pt>
                <c:pt idx="153">
                  <c:v>22037.693880004826</c:v>
                </c:pt>
                <c:pt idx="154">
                  <c:v>21161.175904773372</c:v>
                </c:pt>
                <c:pt idx="155">
                  <c:v>22194.000240471341</c:v>
                </c:pt>
                <c:pt idx="156">
                  <c:v>22304.316460262129</c:v>
                </c:pt>
                <c:pt idx="157">
                  <c:v>22528.555969700632</c:v>
                </c:pt>
                <c:pt idx="158">
                  <c:v>23027.233377419761</c:v>
                </c:pt>
                <c:pt idx="159">
                  <c:v>23470.602380666125</c:v>
                </c:pt>
                <c:pt idx="160">
                  <c:v>23193.158590838062</c:v>
                </c:pt>
                <c:pt idx="161">
                  <c:v>23714.981363472423</c:v>
                </c:pt>
                <c:pt idx="162">
                  <c:v>22955.091980281366</c:v>
                </c:pt>
                <c:pt idx="163">
                  <c:v>23121.918961163898</c:v>
                </c:pt>
                <c:pt idx="164">
                  <c:v>23518.696645425047</c:v>
                </c:pt>
                <c:pt idx="165">
                  <c:v>23074.726463869196</c:v>
                </c:pt>
                <c:pt idx="166">
                  <c:v>22719.129493807879</c:v>
                </c:pt>
                <c:pt idx="167">
                  <c:v>23994.228688228945</c:v>
                </c:pt>
                <c:pt idx="168">
                  <c:v>23636.828183239166</c:v>
                </c:pt>
                <c:pt idx="169">
                  <c:v>24334.195022243613</c:v>
                </c:pt>
                <c:pt idx="170">
                  <c:v>24321.269688589655</c:v>
                </c:pt>
                <c:pt idx="171">
                  <c:v>23759.468558374432</c:v>
                </c:pt>
                <c:pt idx="172">
                  <c:v>23974.389804015893</c:v>
                </c:pt>
                <c:pt idx="173">
                  <c:v>22340.68774798607</c:v>
                </c:pt>
                <c:pt idx="174">
                  <c:v>21541.421185523643</c:v>
                </c:pt>
                <c:pt idx="175">
                  <c:v>23237.645785740071</c:v>
                </c:pt>
                <c:pt idx="176">
                  <c:v>23056.089936275119</c:v>
                </c:pt>
                <c:pt idx="177">
                  <c:v>22649.993988216924</c:v>
                </c:pt>
                <c:pt idx="178">
                  <c:v>21289.226884694021</c:v>
                </c:pt>
                <c:pt idx="179">
                  <c:v>21154.863532523766</c:v>
                </c:pt>
                <c:pt idx="180">
                  <c:v>22737.164843092483</c:v>
                </c:pt>
                <c:pt idx="181">
                  <c:v>23086.148851749451</c:v>
                </c:pt>
                <c:pt idx="182">
                  <c:v>23134.844294817864</c:v>
                </c:pt>
                <c:pt idx="183">
                  <c:v>23006.793314897219</c:v>
                </c:pt>
                <c:pt idx="184">
                  <c:v>24005.350486954452</c:v>
                </c:pt>
                <c:pt idx="185">
                  <c:v>24097.631357460643</c:v>
                </c:pt>
                <c:pt idx="186">
                  <c:v>24256.041842010363</c:v>
                </c:pt>
                <c:pt idx="187">
                  <c:v>23849.945893952168</c:v>
                </c:pt>
                <c:pt idx="188">
                  <c:v>24042.924131297365</c:v>
                </c:pt>
                <c:pt idx="189">
                  <c:v>24571.96104364557</c:v>
                </c:pt>
                <c:pt idx="190">
                  <c:v>25248.887820127471</c:v>
                </c:pt>
                <c:pt idx="191">
                  <c:v>25968.498256582923</c:v>
                </c:pt>
                <c:pt idx="192">
                  <c:v>26303.655164121701</c:v>
                </c:pt>
                <c:pt idx="193">
                  <c:v>26725.682337381288</c:v>
                </c:pt>
                <c:pt idx="194">
                  <c:v>27339.485391367096</c:v>
                </c:pt>
                <c:pt idx="195">
                  <c:v>27475.051100156321</c:v>
                </c:pt>
                <c:pt idx="196">
                  <c:v>28252.975832631975</c:v>
                </c:pt>
                <c:pt idx="197">
                  <c:v>28375.015029457754</c:v>
                </c:pt>
                <c:pt idx="198">
                  <c:v>28933.810268125544</c:v>
                </c:pt>
                <c:pt idx="199">
                  <c:v>29541.300949861743</c:v>
                </c:pt>
                <c:pt idx="200">
                  <c:v>30126.548034146945</c:v>
                </c:pt>
                <c:pt idx="201">
                  <c:v>30622.520139473385</c:v>
                </c:pt>
                <c:pt idx="202">
                  <c:v>32356.618973187466</c:v>
                </c:pt>
                <c:pt idx="203">
                  <c:v>31009.979559937496</c:v>
                </c:pt>
                <c:pt idx="204">
                  <c:v>30364.915233858377</c:v>
                </c:pt>
                <c:pt idx="205">
                  <c:v>30672.117350006032</c:v>
                </c:pt>
                <c:pt idx="206">
                  <c:v>30736.74401827584</c:v>
                </c:pt>
                <c:pt idx="207">
                  <c:v>30582.541781892531</c:v>
                </c:pt>
                <c:pt idx="208">
                  <c:v>31514.668750751498</c:v>
                </c:pt>
                <c:pt idx="209">
                  <c:v>31776.481904532913</c:v>
                </c:pt>
                <c:pt idx="210">
                  <c:v>31927.67824936879</c:v>
                </c:pt>
                <c:pt idx="211">
                  <c:v>29542.202717325981</c:v>
                </c:pt>
                <c:pt idx="212">
                  <c:v>29988.277022965038</c:v>
                </c:pt>
                <c:pt idx="213">
                  <c:v>27888.06059877362</c:v>
                </c:pt>
                <c:pt idx="214">
                  <c:v>30098.893831910573</c:v>
                </c:pt>
                <c:pt idx="215">
                  <c:v>30917.398100276569</c:v>
                </c:pt>
                <c:pt idx="216">
                  <c:v>31325.598172417969</c:v>
                </c:pt>
                <c:pt idx="217">
                  <c:v>32399.903811470514</c:v>
                </c:pt>
                <c:pt idx="218">
                  <c:v>30504.989779968768</c:v>
                </c:pt>
                <c:pt idx="219">
                  <c:v>32516.532403510908</c:v>
                </c:pt>
                <c:pt idx="220">
                  <c:v>32623.241553444775</c:v>
                </c:pt>
                <c:pt idx="221">
                  <c:v>31863.953348563209</c:v>
                </c:pt>
                <c:pt idx="222">
                  <c:v>32549.296621377925</c:v>
                </c:pt>
                <c:pt idx="223">
                  <c:v>33448.358783215124</c:v>
                </c:pt>
                <c:pt idx="224">
                  <c:v>34279.187206925599</c:v>
                </c:pt>
                <c:pt idx="225">
                  <c:v>35500.781531802349</c:v>
                </c:pt>
                <c:pt idx="226">
                  <c:v>35117.37309125888</c:v>
                </c:pt>
                <c:pt idx="227">
                  <c:v>32293.936294721665</c:v>
                </c:pt>
                <c:pt idx="228">
                  <c:v>27953.631256711073</c:v>
                </c:pt>
                <c:pt idx="229">
                  <c:v>30962.46853148771</c:v>
                </c:pt>
                <c:pt idx="230">
                  <c:v>32327.717173049696</c:v>
                </c:pt>
                <c:pt idx="231">
                  <c:v>33374.648264762684</c:v>
                </c:pt>
                <c:pt idx="232">
                  <c:v>35153.517017274535</c:v>
                </c:pt>
                <c:pt idx="233">
                  <c:v>37318.973665538651</c:v>
                </c:pt>
                <c:pt idx="234">
                  <c:v>36128.49840560797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1F4-4C74-A272-8413CFE68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6981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60000"/>
          <c:min val="5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MAP Global Equity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[1]Data!$A$3:$A$237</c:f>
              <c:numCache>
                <c:formatCode>General</c:formatCode>
                <c:ptCount val="235"/>
                <c:pt idx="0">
                  <c:v>36981</c:v>
                </c:pt>
                <c:pt idx="1">
                  <c:v>37011</c:v>
                </c:pt>
                <c:pt idx="2">
                  <c:v>37042</c:v>
                </c:pt>
                <c:pt idx="3">
                  <c:v>37072</c:v>
                </c:pt>
                <c:pt idx="4">
                  <c:v>37103</c:v>
                </c:pt>
                <c:pt idx="5">
                  <c:v>37134</c:v>
                </c:pt>
                <c:pt idx="6">
                  <c:v>37164</c:v>
                </c:pt>
                <c:pt idx="7">
                  <c:v>37195</c:v>
                </c:pt>
                <c:pt idx="8">
                  <c:v>37225</c:v>
                </c:pt>
                <c:pt idx="9">
                  <c:v>37256</c:v>
                </c:pt>
                <c:pt idx="10">
                  <c:v>37287</c:v>
                </c:pt>
                <c:pt idx="11">
                  <c:v>37315</c:v>
                </c:pt>
                <c:pt idx="12">
                  <c:v>37346</c:v>
                </c:pt>
                <c:pt idx="13">
                  <c:v>37376</c:v>
                </c:pt>
                <c:pt idx="14">
                  <c:v>37407</c:v>
                </c:pt>
                <c:pt idx="15">
                  <c:v>37437</c:v>
                </c:pt>
                <c:pt idx="16">
                  <c:v>37468</c:v>
                </c:pt>
                <c:pt idx="17">
                  <c:v>37499</c:v>
                </c:pt>
                <c:pt idx="18">
                  <c:v>37529</c:v>
                </c:pt>
                <c:pt idx="19">
                  <c:v>37560</c:v>
                </c:pt>
                <c:pt idx="20">
                  <c:v>37590</c:v>
                </c:pt>
                <c:pt idx="21">
                  <c:v>37621</c:v>
                </c:pt>
                <c:pt idx="22">
                  <c:v>37652</c:v>
                </c:pt>
                <c:pt idx="23">
                  <c:v>37680</c:v>
                </c:pt>
                <c:pt idx="24">
                  <c:v>37711</c:v>
                </c:pt>
                <c:pt idx="25">
                  <c:v>37741</c:v>
                </c:pt>
                <c:pt idx="26">
                  <c:v>37772</c:v>
                </c:pt>
                <c:pt idx="27">
                  <c:v>37802</c:v>
                </c:pt>
                <c:pt idx="28">
                  <c:v>37833</c:v>
                </c:pt>
                <c:pt idx="29">
                  <c:v>37864</c:v>
                </c:pt>
                <c:pt idx="30">
                  <c:v>37894</c:v>
                </c:pt>
                <c:pt idx="31">
                  <c:v>37925</c:v>
                </c:pt>
                <c:pt idx="32">
                  <c:v>37955</c:v>
                </c:pt>
                <c:pt idx="33">
                  <c:v>37986</c:v>
                </c:pt>
                <c:pt idx="34">
                  <c:v>38017</c:v>
                </c:pt>
                <c:pt idx="35">
                  <c:v>38046</c:v>
                </c:pt>
                <c:pt idx="36">
                  <c:v>38077</c:v>
                </c:pt>
                <c:pt idx="37">
                  <c:v>38107</c:v>
                </c:pt>
                <c:pt idx="38">
                  <c:v>38138</c:v>
                </c:pt>
                <c:pt idx="39">
                  <c:v>38168</c:v>
                </c:pt>
                <c:pt idx="40">
                  <c:v>38199</c:v>
                </c:pt>
                <c:pt idx="41">
                  <c:v>38230</c:v>
                </c:pt>
                <c:pt idx="42">
                  <c:v>38260</c:v>
                </c:pt>
                <c:pt idx="43">
                  <c:v>38291</c:v>
                </c:pt>
                <c:pt idx="44">
                  <c:v>38321</c:v>
                </c:pt>
                <c:pt idx="45">
                  <c:v>38352</c:v>
                </c:pt>
                <c:pt idx="46">
                  <c:v>38383</c:v>
                </c:pt>
                <c:pt idx="47">
                  <c:v>38411</c:v>
                </c:pt>
                <c:pt idx="48">
                  <c:v>38442</c:v>
                </c:pt>
                <c:pt idx="49">
                  <c:v>38472</c:v>
                </c:pt>
                <c:pt idx="50">
                  <c:v>38503</c:v>
                </c:pt>
                <c:pt idx="51">
                  <c:v>38533</c:v>
                </c:pt>
                <c:pt idx="52">
                  <c:v>38564</c:v>
                </c:pt>
                <c:pt idx="53">
                  <c:v>38595</c:v>
                </c:pt>
                <c:pt idx="54">
                  <c:v>38625</c:v>
                </c:pt>
                <c:pt idx="55">
                  <c:v>38656</c:v>
                </c:pt>
                <c:pt idx="56">
                  <c:v>38686</c:v>
                </c:pt>
                <c:pt idx="57">
                  <c:v>38717</c:v>
                </c:pt>
                <c:pt idx="58">
                  <c:v>38748</c:v>
                </c:pt>
                <c:pt idx="59">
                  <c:v>38776</c:v>
                </c:pt>
                <c:pt idx="60">
                  <c:v>38807</c:v>
                </c:pt>
                <c:pt idx="61">
                  <c:v>38837</c:v>
                </c:pt>
                <c:pt idx="62">
                  <c:v>38868</c:v>
                </c:pt>
                <c:pt idx="63">
                  <c:v>38898</c:v>
                </c:pt>
                <c:pt idx="64">
                  <c:v>38929</c:v>
                </c:pt>
                <c:pt idx="65">
                  <c:v>38960</c:v>
                </c:pt>
                <c:pt idx="66">
                  <c:v>38990</c:v>
                </c:pt>
                <c:pt idx="67">
                  <c:v>39021</c:v>
                </c:pt>
                <c:pt idx="68">
                  <c:v>39051</c:v>
                </c:pt>
                <c:pt idx="69">
                  <c:v>39082</c:v>
                </c:pt>
                <c:pt idx="70">
                  <c:v>39113</c:v>
                </c:pt>
                <c:pt idx="71">
                  <c:v>39141</c:v>
                </c:pt>
                <c:pt idx="72">
                  <c:v>39172</c:v>
                </c:pt>
                <c:pt idx="73">
                  <c:v>39202</c:v>
                </c:pt>
                <c:pt idx="74">
                  <c:v>39233</c:v>
                </c:pt>
                <c:pt idx="75">
                  <c:v>39263</c:v>
                </c:pt>
                <c:pt idx="76">
                  <c:v>39294</c:v>
                </c:pt>
                <c:pt idx="77">
                  <c:v>39325</c:v>
                </c:pt>
                <c:pt idx="78">
                  <c:v>39355</c:v>
                </c:pt>
                <c:pt idx="79">
                  <c:v>39386</c:v>
                </c:pt>
                <c:pt idx="80">
                  <c:v>39416</c:v>
                </c:pt>
                <c:pt idx="81">
                  <c:v>39447</c:v>
                </c:pt>
                <c:pt idx="82">
                  <c:v>39478</c:v>
                </c:pt>
                <c:pt idx="83">
                  <c:v>39507</c:v>
                </c:pt>
                <c:pt idx="84">
                  <c:v>39538</c:v>
                </c:pt>
                <c:pt idx="85">
                  <c:v>39568</c:v>
                </c:pt>
                <c:pt idx="86">
                  <c:v>39599</c:v>
                </c:pt>
                <c:pt idx="87">
                  <c:v>39629</c:v>
                </c:pt>
                <c:pt idx="88">
                  <c:v>39660</c:v>
                </c:pt>
                <c:pt idx="89">
                  <c:v>39691</c:v>
                </c:pt>
                <c:pt idx="90">
                  <c:v>39721</c:v>
                </c:pt>
                <c:pt idx="91">
                  <c:v>39752</c:v>
                </c:pt>
                <c:pt idx="92">
                  <c:v>39782</c:v>
                </c:pt>
                <c:pt idx="93">
                  <c:v>39813</c:v>
                </c:pt>
                <c:pt idx="94">
                  <c:v>39844</c:v>
                </c:pt>
                <c:pt idx="95">
                  <c:v>39872</c:v>
                </c:pt>
                <c:pt idx="96">
                  <c:v>39903</c:v>
                </c:pt>
                <c:pt idx="97">
                  <c:v>39933</c:v>
                </c:pt>
                <c:pt idx="98">
                  <c:v>39964</c:v>
                </c:pt>
                <c:pt idx="99">
                  <c:v>39994</c:v>
                </c:pt>
                <c:pt idx="100">
                  <c:v>40025</c:v>
                </c:pt>
                <c:pt idx="101">
                  <c:v>40056</c:v>
                </c:pt>
                <c:pt idx="102">
                  <c:v>40086</c:v>
                </c:pt>
                <c:pt idx="103">
                  <c:v>40117</c:v>
                </c:pt>
                <c:pt idx="104">
                  <c:v>40147</c:v>
                </c:pt>
                <c:pt idx="105">
                  <c:v>40178</c:v>
                </c:pt>
                <c:pt idx="106">
                  <c:v>40209</c:v>
                </c:pt>
                <c:pt idx="107">
                  <c:v>40237</c:v>
                </c:pt>
                <c:pt idx="108">
                  <c:v>40268</c:v>
                </c:pt>
                <c:pt idx="109">
                  <c:v>40298</c:v>
                </c:pt>
                <c:pt idx="110">
                  <c:v>40329</c:v>
                </c:pt>
                <c:pt idx="111">
                  <c:v>40359</c:v>
                </c:pt>
                <c:pt idx="112">
                  <c:v>40390</c:v>
                </c:pt>
                <c:pt idx="113">
                  <c:v>40421</c:v>
                </c:pt>
                <c:pt idx="114">
                  <c:v>40451</c:v>
                </c:pt>
                <c:pt idx="115">
                  <c:v>40482</c:v>
                </c:pt>
                <c:pt idx="116">
                  <c:v>40512</c:v>
                </c:pt>
                <c:pt idx="117">
                  <c:v>40543</c:v>
                </c:pt>
                <c:pt idx="118">
                  <c:v>40574</c:v>
                </c:pt>
                <c:pt idx="119">
                  <c:v>40602</c:v>
                </c:pt>
                <c:pt idx="120">
                  <c:v>40633</c:v>
                </c:pt>
                <c:pt idx="121">
                  <c:v>40663</c:v>
                </c:pt>
                <c:pt idx="122">
                  <c:v>40694</c:v>
                </c:pt>
                <c:pt idx="123">
                  <c:v>40724</c:v>
                </c:pt>
                <c:pt idx="124">
                  <c:v>40755</c:v>
                </c:pt>
                <c:pt idx="125">
                  <c:v>40786</c:v>
                </c:pt>
                <c:pt idx="126">
                  <c:v>40816</c:v>
                </c:pt>
                <c:pt idx="127">
                  <c:v>40847</c:v>
                </c:pt>
                <c:pt idx="128">
                  <c:v>40877</c:v>
                </c:pt>
                <c:pt idx="129">
                  <c:v>40908</c:v>
                </c:pt>
                <c:pt idx="130">
                  <c:v>40939</c:v>
                </c:pt>
                <c:pt idx="131">
                  <c:v>40968</c:v>
                </c:pt>
                <c:pt idx="132">
                  <c:v>40999</c:v>
                </c:pt>
                <c:pt idx="133">
                  <c:v>41029</c:v>
                </c:pt>
                <c:pt idx="134">
                  <c:v>41060</c:v>
                </c:pt>
                <c:pt idx="135">
                  <c:v>41090</c:v>
                </c:pt>
                <c:pt idx="136">
                  <c:v>41121</c:v>
                </c:pt>
                <c:pt idx="137">
                  <c:v>41152</c:v>
                </c:pt>
                <c:pt idx="138">
                  <c:v>41182</c:v>
                </c:pt>
                <c:pt idx="139">
                  <c:v>41213</c:v>
                </c:pt>
                <c:pt idx="140">
                  <c:v>41243</c:v>
                </c:pt>
                <c:pt idx="141">
                  <c:v>41274</c:v>
                </c:pt>
                <c:pt idx="142">
                  <c:v>41305</c:v>
                </c:pt>
                <c:pt idx="143">
                  <c:v>41333</c:v>
                </c:pt>
                <c:pt idx="144">
                  <c:v>41364</c:v>
                </c:pt>
                <c:pt idx="145">
                  <c:v>41394</c:v>
                </c:pt>
                <c:pt idx="146">
                  <c:v>41425</c:v>
                </c:pt>
                <c:pt idx="147">
                  <c:v>41455</c:v>
                </c:pt>
                <c:pt idx="148">
                  <c:v>41486</c:v>
                </c:pt>
                <c:pt idx="149">
                  <c:v>41517</c:v>
                </c:pt>
                <c:pt idx="150">
                  <c:v>41547</c:v>
                </c:pt>
                <c:pt idx="151">
                  <c:v>41578</c:v>
                </c:pt>
                <c:pt idx="152">
                  <c:v>41608</c:v>
                </c:pt>
                <c:pt idx="153">
                  <c:v>41639</c:v>
                </c:pt>
                <c:pt idx="154">
                  <c:v>41670</c:v>
                </c:pt>
                <c:pt idx="155">
                  <c:v>41698</c:v>
                </c:pt>
                <c:pt idx="156">
                  <c:v>41729</c:v>
                </c:pt>
                <c:pt idx="157">
                  <c:v>41759</c:v>
                </c:pt>
                <c:pt idx="158">
                  <c:v>41790</c:v>
                </c:pt>
                <c:pt idx="159">
                  <c:v>41820</c:v>
                </c:pt>
                <c:pt idx="160">
                  <c:v>41851</c:v>
                </c:pt>
                <c:pt idx="161">
                  <c:v>41882</c:v>
                </c:pt>
                <c:pt idx="162">
                  <c:v>41912</c:v>
                </c:pt>
                <c:pt idx="163">
                  <c:v>41943</c:v>
                </c:pt>
                <c:pt idx="164">
                  <c:v>41973</c:v>
                </c:pt>
                <c:pt idx="165">
                  <c:v>42004</c:v>
                </c:pt>
                <c:pt idx="166">
                  <c:v>42035</c:v>
                </c:pt>
                <c:pt idx="167">
                  <c:v>42063</c:v>
                </c:pt>
                <c:pt idx="168">
                  <c:v>42094</c:v>
                </c:pt>
                <c:pt idx="169">
                  <c:v>42124</c:v>
                </c:pt>
                <c:pt idx="170">
                  <c:v>42155</c:v>
                </c:pt>
                <c:pt idx="171">
                  <c:v>42185</c:v>
                </c:pt>
                <c:pt idx="172">
                  <c:v>42216</c:v>
                </c:pt>
                <c:pt idx="173">
                  <c:v>42247</c:v>
                </c:pt>
                <c:pt idx="174">
                  <c:v>42277</c:v>
                </c:pt>
                <c:pt idx="175">
                  <c:v>42308</c:v>
                </c:pt>
                <c:pt idx="176">
                  <c:v>42338</c:v>
                </c:pt>
                <c:pt idx="177">
                  <c:v>42369</c:v>
                </c:pt>
                <c:pt idx="178">
                  <c:v>42400</c:v>
                </c:pt>
                <c:pt idx="179">
                  <c:v>42429</c:v>
                </c:pt>
                <c:pt idx="180">
                  <c:v>42460</c:v>
                </c:pt>
                <c:pt idx="181">
                  <c:v>42490</c:v>
                </c:pt>
                <c:pt idx="182">
                  <c:v>42521</c:v>
                </c:pt>
                <c:pt idx="183">
                  <c:v>42551</c:v>
                </c:pt>
                <c:pt idx="184">
                  <c:v>42582</c:v>
                </c:pt>
                <c:pt idx="185">
                  <c:v>42613</c:v>
                </c:pt>
                <c:pt idx="186">
                  <c:v>42643</c:v>
                </c:pt>
                <c:pt idx="187">
                  <c:v>42674</c:v>
                </c:pt>
                <c:pt idx="188">
                  <c:v>42704</c:v>
                </c:pt>
                <c:pt idx="189">
                  <c:v>42735</c:v>
                </c:pt>
                <c:pt idx="190">
                  <c:v>42766</c:v>
                </c:pt>
                <c:pt idx="191">
                  <c:v>42794</c:v>
                </c:pt>
                <c:pt idx="192">
                  <c:v>42825</c:v>
                </c:pt>
                <c:pt idx="193">
                  <c:v>42855</c:v>
                </c:pt>
                <c:pt idx="194">
                  <c:v>42886</c:v>
                </c:pt>
                <c:pt idx="195">
                  <c:v>42916</c:v>
                </c:pt>
                <c:pt idx="196">
                  <c:v>42947</c:v>
                </c:pt>
                <c:pt idx="197">
                  <c:v>42978</c:v>
                </c:pt>
                <c:pt idx="198">
                  <c:v>43008</c:v>
                </c:pt>
                <c:pt idx="199">
                  <c:v>43039</c:v>
                </c:pt>
                <c:pt idx="200">
                  <c:v>43069</c:v>
                </c:pt>
                <c:pt idx="201">
                  <c:v>43100</c:v>
                </c:pt>
                <c:pt idx="202">
                  <c:v>43131</c:v>
                </c:pt>
                <c:pt idx="203">
                  <c:v>43159</c:v>
                </c:pt>
                <c:pt idx="204">
                  <c:v>43190</c:v>
                </c:pt>
                <c:pt idx="205">
                  <c:v>43220</c:v>
                </c:pt>
                <c:pt idx="206">
                  <c:v>43251</c:v>
                </c:pt>
                <c:pt idx="207">
                  <c:v>43281</c:v>
                </c:pt>
                <c:pt idx="208">
                  <c:v>43312</c:v>
                </c:pt>
                <c:pt idx="209">
                  <c:v>43343</c:v>
                </c:pt>
                <c:pt idx="210">
                  <c:v>43373</c:v>
                </c:pt>
                <c:pt idx="211">
                  <c:v>43404</c:v>
                </c:pt>
                <c:pt idx="212">
                  <c:v>43434</c:v>
                </c:pt>
                <c:pt idx="213">
                  <c:v>43465</c:v>
                </c:pt>
                <c:pt idx="214">
                  <c:v>43496</c:v>
                </c:pt>
                <c:pt idx="215">
                  <c:v>43524</c:v>
                </c:pt>
                <c:pt idx="216">
                  <c:v>43555</c:v>
                </c:pt>
                <c:pt idx="217">
                  <c:v>43585</c:v>
                </c:pt>
                <c:pt idx="218">
                  <c:v>43616</c:v>
                </c:pt>
                <c:pt idx="219">
                  <c:v>43646</c:v>
                </c:pt>
                <c:pt idx="220">
                  <c:v>43677</c:v>
                </c:pt>
                <c:pt idx="221">
                  <c:v>43708</c:v>
                </c:pt>
                <c:pt idx="222">
                  <c:v>43738</c:v>
                </c:pt>
                <c:pt idx="223">
                  <c:v>43769</c:v>
                </c:pt>
                <c:pt idx="224">
                  <c:v>43799</c:v>
                </c:pt>
                <c:pt idx="225">
                  <c:v>43830</c:v>
                </c:pt>
                <c:pt idx="226">
                  <c:v>43861</c:v>
                </c:pt>
                <c:pt idx="227">
                  <c:v>43890</c:v>
                </c:pt>
                <c:pt idx="228">
                  <c:v>43921</c:v>
                </c:pt>
                <c:pt idx="229">
                  <c:v>43951</c:v>
                </c:pt>
                <c:pt idx="230">
                  <c:v>43982</c:v>
                </c:pt>
                <c:pt idx="231">
                  <c:v>44012</c:v>
                </c:pt>
                <c:pt idx="232">
                  <c:v>44043</c:v>
                </c:pt>
                <c:pt idx="233">
                  <c:v>44074</c:v>
                </c:pt>
                <c:pt idx="234">
                  <c:v>44104</c:v>
                </c:pt>
              </c:numCache>
            </c:numRef>
          </c:cat>
          <c:val>
            <c:numRef>
              <c:f>[1]Data!$D$3:$D$237</c:f>
              <c:numCache>
                <c:formatCode>General</c:formatCode>
                <c:ptCount val="235"/>
                <c:pt idx="0">
                  <c:v>10000</c:v>
                </c:pt>
                <c:pt idx="1">
                  <c:v>11549</c:v>
                </c:pt>
                <c:pt idx="2">
                  <c:v>11455.453100000001</c:v>
                </c:pt>
                <c:pt idx="3">
                  <c:v>13067.235351170002</c:v>
                </c:pt>
                <c:pt idx="4">
                  <c:v>12045.377546708507</c:v>
                </c:pt>
                <c:pt idx="5">
                  <c:v>11756.288485587502</c:v>
                </c:pt>
                <c:pt idx="6">
                  <c:v>10431.35477326179</c:v>
                </c:pt>
                <c:pt idx="7">
                  <c:v>11499.525502043798</c:v>
                </c:pt>
                <c:pt idx="8">
                  <c:v>12519.533414075084</c:v>
                </c:pt>
                <c:pt idx="9">
                  <c:v>12920.158483325487</c:v>
                </c:pt>
                <c:pt idx="10">
                  <c:v>12691.471678170625</c:v>
                </c:pt>
                <c:pt idx="11">
                  <c:v>11922.368494473485</c:v>
                </c:pt>
                <c:pt idx="12">
                  <c:v>12957.230079793784</c:v>
                </c:pt>
                <c:pt idx="13">
                  <c:v>12624.229266743085</c:v>
                </c:pt>
                <c:pt idx="14">
                  <c:v>12242.977542887444</c:v>
                </c:pt>
                <c:pt idx="15">
                  <c:v>11137.436670764708</c:v>
                </c:pt>
                <c:pt idx="16">
                  <c:v>10268.716610445061</c:v>
                </c:pt>
                <c:pt idx="17">
                  <c:v>10274.877840411327</c:v>
                </c:pt>
                <c:pt idx="18">
                  <c:v>9262.8023731308112</c:v>
                </c:pt>
                <c:pt idx="19">
                  <c:v>9721.3110906007878</c:v>
                </c:pt>
                <c:pt idx="20">
                  <c:v>10665.250397498125</c:v>
                </c:pt>
                <c:pt idx="21">
                  <c:v>10249.305631995698</c:v>
                </c:pt>
                <c:pt idx="22">
                  <c:v>10393.820841406838</c:v>
                </c:pt>
                <c:pt idx="23">
                  <c:v>10382.38763848129</c:v>
                </c:pt>
                <c:pt idx="24">
                  <c:v>10397.961219939012</c:v>
                </c:pt>
                <c:pt idx="25">
                  <c:v>10874.18784381222</c:v>
                </c:pt>
                <c:pt idx="26">
                  <c:v>11604.933266916401</c:v>
                </c:pt>
                <c:pt idx="27">
                  <c:v>11853.278838828413</c:v>
                </c:pt>
                <c:pt idx="28">
                  <c:v>12288.294172213416</c:v>
                </c:pt>
                <c:pt idx="29">
                  <c:v>12647.112362042048</c:v>
                </c:pt>
                <c:pt idx="30">
                  <c:v>13082.173027296294</c:v>
                </c:pt>
                <c:pt idx="31">
                  <c:v>14014.931964142519</c:v>
                </c:pt>
                <c:pt idx="32">
                  <c:v>14333.070919728554</c:v>
                </c:pt>
                <c:pt idx="33">
                  <c:v>15283.353521706558</c:v>
                </c:pt>
                <c:pt idx="34">
                  <c:v>15838.139254544507</c:v>
                </c:pt>
                <c:pt idx="35">
                  <c:v>16082.046599064493</c:v>
                </c:pt>
                <c:pt idx="36">
                  <c:v>15686.428252727508</c:v>
                </c:pt>
                <c:pt idx="37">
                  <c:v>15388.386115925685</c:v>
                </c:pt>
                <c:pt idx="38">
                  <c:v>15514.570882076276</c:v>
                </c:pt>
                <c:pt idx="39">
                  <c:v>15941.221581333375</c:v>
                </c:pt>
                <c:pt idx="40">
                  <c:v>15424.726002098174</c:v>
                </c:pt>
                <c:pt idx="41">
                  <c:v>15478.712543105519</c:v>
                </c:pt>
                <c:pt idx="42">
                  <c:v>16062.260005980599</c:v>
                </c:pt>
                <c:pt idx="43">
                  <c:v>15983.554931951294</c:v>
                </c:pt>
                <c:pt idx="44">
                  <c:v>16845.068542783469</c:v>
                </c:pt>
                <c:pt idx="45">
                  <c:v>17343.682571649861</c:v>
                </c:pt>
                <c:pt idx="46">
                  <c:v>16913.559243872944</c:v>
                </c:pt>
                <c:pt idx="47">
                  <c:v>17522.44737665237</c:v>
                </c:pt>
                <c:pt idx="48">
                  <c:v>17357.736371311839</c:v>
                </c:pt>
                <c:pt idx="49">
                  <c:v>17154.65085576749</c:v>
                </c:pt>
                <c:pt idx="50">
                  <c:v>17658.997590927054</c:v>
                </c:pt>
                <c:pt idx="51">
                  <c:v>18347.698496973208</c:v>
                </c:pt>
                <c:pt idx="52">
                  <c:v>19132.979992643661</c:v>
                </c:pt>
                <c:pt idx="53">
                  <c:v>19385.535328546561</c:v>
                </c:pt>
                <c:pt idx="54">
                  <c:v>20040.766422651435</c:v>
                </c:pt>
                <c:pt idx="55">
                  <c:v>18950.548729259197</c:v>
                </c:pt>
                <c:pt idx="56">
                  <c:v>19229.121795579307</c:v>
                </c:pt>
                <c:pt idx="57">
                  <c:v>19546.402305206364</c:v>
                </c:pt>
                <c:pt idx="58">
                  <c:v>20847.493992749009</c:v>
                </c:pt>
                <c:pt idx="59">
                  <c:v>20669.545078983956</c:v>
                </c:pt>
                <c:pt idx="60">
                  <c:v>21398.441166409888</c:v>
                </c:pt>
                <c:pt idx="61">
                  <c:v>21949.756039510805</c:v>
                </c:pt>
                <c:pt idx="62">
                  <c:v>21158.780205786403</c:v>
                </c:pt>
                <c:pt idx="63">
                  <c:v>21183.41439996511</c:v>
                </c:pt>
                <c:pt idx="64">
                  <c:v>21464.396588842141</c:v>
                </c:pt>
                <c:pt idx="65">
                  <c:v>21777.009512403281</c:v>
                </c:pt>
                <c:pt idx="66">
                  <c:v>21778.408772052408</c:v>
                </c:pt>
                <c:pt idx="67">
                  <c:v>22533.341065122553</c:v>
                </c:pt>
                <c:pt idx="68">
                  <c:v>23226.562492787412</c:v>
                </c:pt>
                <c:pt idx="69">
                  <c:v>23650.778329361165</c:v>
                </c:pt>
                <c:pt idx="70">
                  <c:v>23711.424931947717</c:v>
                </c:pt>
                <c:pt idx="71">
                  <c:v>23658.412208153295</c:v>
                </c:pt>
                <c:pt idx="72">
                  <c:v>24544.756972008512</c:v>
                </c:pt>
                <c:pt idx="73">
                  <c:v>25317.03943938329</c:v>
                </c:pt>
                <c:pt idx="74">
                  <c:v>25916.148290832753</c:v>
                </c:pt>
                <c:pt idx="75">
                  <c:v>25974.829032883939</c:v>
                </c:pt>
                <c:pt idx="76">
                  <c:v>25088.1588662422</c:v>
                </c:pt>
                <c:pt idx="77">
                  <c:v>24926.697847802665</c:v>
                </c:pt>
                <c:pt idx="78">
                  <c:v>26194.575738148174</c:v>
                </c:pt>
                <c:pt idx="79">
                  <c:v>26691.336325483637</c:v>
                </c:pt>
                <c:pt idx="80">
                  <c:v>25761.523712456194</c:v>
                </c:pt>
                <c:pt idx="81">
                  <c:v>26128.992629739041</c:v>
                </c:pt>
                <c:pt idx="82">
                  <c:v>24257.22275009513</c:v>
                </c:pt>
                <c:pt idx="83">
                  <c:v>24501.353600830127</c:v>
                </c:pt>
                <c:pt idx="84">
                  <c:v>24400.022225320779</c:v>
                </c:pt>
                <c:pt idx="85">
                  <c:v>25348.310886332652</c:v>
                </c:pt>
                <c:pt idx="86">
                  <c:v>26272.618132590276</c:v>
                </c:pt>
                <c:pt idx="87">
                  <c:v>25462.482352712563</c:v>
                </c:pt>
                <c:pt idx="88">
                  <c:v>24654.411479863138</c:v>
                </c:pt>
                <c:pt idx="89">
                  <c:v>24557.377978136534</c:v>
                </c:pt>
                <c:pt idx="90">
                  <c:v>22540.339417737367</c:v>
                </c:pt>
                <c:pt idx="91">
                  <c:v>19063.813352218131</c:v>
                </c:pt>
                <c:pt idx="92">
                  <c:v>18273.890024084005</c:v>
                </c:pt>
                <c:pt idx="93">
                  <c:v>18757.494890980834</c:v>
                </c:pt>
                <c:pt idx="94">
                  <c:v>18141.578552868585</c:v>
                </c:pt>
                <c:pt idx="95">
                  <c:v>17097.78929694504</c:v>
                </c:pt>
                <c:pt idx="96">
                  <c:v>17676.793176283958</c:v>
                </c:pt>
                <c:pt idx="97">
                  <c:v>18369.091593885591</c:v>
                </c:pt>
                <c:pt idx="98">
                  <c:v>19353.018281499746</c:v>
                </c:pt>
                <c:pt idx="99">
                  <c:v>19621.333442336643</c:v>
                </c:pt>
                <c:pt idx="100">
                  <c:v>20499.667796079695</c:v>
                </c:pt>
                <c:pt idx="101">
                  <c:v>21097.525314298873</c:v>
                </c:pt>
                <c:pt idx="102">
                  <c:v>21776.111476969312</c:v>
                </c:pt>
                <c:pt idx="103">
                  <c:v>21910.344958925594</c:v>
                </c:pt>
                <c:pt idx="104">
                  <c:v>22544.961755221488</c:v>
                </c:pt>
                <c:pt idx="105">
                  <c:v>23033.381532775518</c:v>
                </c:pt>
                <c:pt idx="106">
                  <c:v>22544.250492685853</c:v>
                </c:pt>
                <c:pt idx="107">
                  <c:v>22750.851730109087</c:v>
                </c:pt>
                <c:pt idx="108">
                  <c:v>23596.370162188799</c:v>
                </c:pt>
                <c:pt idx="109">
                  <c:v>23918.796957216138</c:v>
                </c:pt>
                <c:pt idx="110">
                  <c:v>22403.882108156755</c:v>
                </c:pt>
                <c:pt idx="111">
                  <c:v>22396.360094025171</c:v>
                </c:pt>
                <c:pt idx="112">
                  <c:v>23858.041827547906</c:v>
                </c:pt>
                <c:pt idx="113">
                  <c:v>23394.342986179636</c:v>
                </c:pt>
                <c:pt idx="114">
                  <c:v>25405.420228462841</c:v>
                </c:pt>
                <c:pt idx="115">
                  <c:v>26410.566726985064</c:v>
                </c:pt>
                <c:pt idx="116">
                  <c:v>25878.770263266248</c:v>
                </c:pt>
                <c:pt idx="117">
                  <c:v>27122.614050027147</c:v>
                </c:pt>
                <c:pt idx="118">
                  <c:v>27360.323528306897</c:v>
                </c:pt>
                <c:pt idx="119">
                  <c:v>28037.881529281916</c:v>
                </c:pt>
                <c:pt idx="120">
                  <c:v>28292.024008673125</c:v>
                </c:pt>
                <c:pt idx="121">
                  <c:v>29476.448487530466</c:v>
                </c:pt>
                <c:pt idx="122">
                  <c:v>29442.970728633292</c:v>
                </c:pt>
                <c:pt idx="123">
                  <c:v>28841.281656904746</c:v>
                </c:pt>
                <c:pt idx="124">
                  <c:v>28880.628490346386</c:v>
                </c:pt>
                <c:pt idx="125">
                  <c:v>27317.154121648131</c:v>
                </c:pt>
                <c:pt idx="126">
                  <c:v>25166.317612881674</c:v>
                </c:pt>
                <c:pt idx="127">
                  <c:v>26954.74319959827</c:v>
                </c:pt>
                <c:pt idx="128">
                  <c:v>26395.816490719983</c:v>
                </c:pt>
                <c:pt idx="129">
                  <c:v>26540.049936174688</c:v>
                </c:pt>
                <c:pt idx="130">
                  <c:v>27348.572758212904</c:v>
                </c:pt>
                <c:pt idx="131">
                  <c:v>28354.022633231347</c:v>
                </c:pt>
                <c:pt idx="132">
                  <c:v>28905.912531269551</c:v>
                </c:pt>
                <c:pt idx="133">
                  <c:v>28598.476587263878</c:v>
                </c:pt>
                <c:pt idx="134">
                  <c:v>26615.57987820205</c:v>
                </c:pt>
                <c:pt idx="135">
                  <c:v>27759.098412055209</c:v>
                </c:pt>
                <c:pt idx="136">
                  <c:v>28238.338537443913</c:v>
                </c:pt>
                <c:pt idx="137">
                  <c:v>29022.354940720434</c:v>
                </c:pt>
                <c:pt idx="138">
                  <c:v>29860.063564980963</c:v>
                </c:pt>
                <c:pt idx="139">
                  <c:v>29850.038167640381</c:v>
                </c:pt>
                <c:pt idx="140">
                  <c:v>29911.656227889343</c:v>
                </c:pt>
                <c:pt idx="141">
                  <c:v>30652.396079837825</c:v>
                </c:pt>
                <c:pt idx="142">
                  <c:v>31920.309576542302</c:v>
                </c:pt>
                <c:pt idx="143">
                  <c:v>31532.932806810841</c:v>
                </c:pt>
                <c:pt idx="144">
                  <c:v>32140.391233302696</c:v>
                </c:pt>
                <c:pt idx="145">
                  <c:v>32348.154885421729</c:v>
                </c:pt>
                <c:pt idx="146">
                  <c:v>32249.954103145465</c:v>
                </c:pt>
                <c:pt idx="147">
                  <c:v>31597.352222928534</c:v>
                </c:pt>
                <c:pt idx="148">
                  <c:v>33596.335139222923</c:v>
                </c:pt>
                <c:pt idx="149">
                  <c:v>33454.029596548491</c:v>
                </c:pt>
                <c:pt idx="150">
                  <c:v>35286.114570205675</c:v>
                </c:pt>
                <c:pt idx="151">
                  <c:v>36456.352235966428</c:v>
                </c:pt>
                <c:pt idx="152">
                  <c:v>36382.136362191617</c:v>
                </c:pt>
                <c:pt idx="153">
                  <c:v>37093.92571850941</c:v>
                </c:pt>
                <c:pt idx="154">
                  <c:v>36128.157689814208</c:v>
                </c:pt>
                <c:pt idx="155">
                  <c:v>37463.608086681532</c:v>
                </c:pt>
                <c:pt idx="156">
                  <c:v>38346.410062841896</c:v>
                </c:pt>
                <c:pt idx="157">
                  <c:v>38724.668791126292</c:v>
                </c:pt>
                <c:pt idx="158">
                  <c:v>39551.992450676596</c:v>
                </c:pt>
                <c:pt idx="159">
                  <c:v>40416.767259242923</c:v>
                </c:pt>
                <c:pt idx="160">
                  <c:v>39194.736149657278</c:v>
                </c:pt>
                <c:pt idx="161">
                  <c:v>40294.707179848141</c:v>
                </c:pt>
                <c:pt idx="162">
                  <c:v>39197.250769361155</c:v>
                </c:pt>
                <c:pt idx="163">
                  <c:v>38968.505569396722</c:v>
                </c:pt>
                <c:pt idx="164">
                  <c:v>39368.488207988652</c:v>
                </c:pt>
                <c:pt idx="165">
                  <c:v>38599.395421374742</c:v>
                </c:pt>
                <c:pt idx="166">
                  <c:v>38331.679818411176</c:v>
                </c:pt>
                <c:pt idx="167">
                  <c:v>39852.077302411897</c:v>
                </c:pt>
                <c:pt idx="168">
                  <c:v>38439.889212965507</c:v>
                </c:pt>
                <c:pt idx="169">
                  <c:v>39230.376857907788</c:v>
                </c:pt>
                <c:pt idx="170">
                  <c:v>39786.045879662299</c:v>
                </c:pt>
                <c:pt idx="171">
                  <c:v>39064.496256659608</c:v>
                </c:pt>
                <c:pt idx="172">
                  <c:v>39508.43511392815</c:v>
                </c:pt>
                <c:pt idx="173">
                  <c:v>36954.777936466104</c:v>
                </c:pt>
                <c:pt idx="174">
                  <c:v>36546.954393129687</c:v>
                </c:pt>
                <c:pt idx="175">
                  <c:v>39155.100528830233</c:v>
                </c:pt>
                <c:pt idx="176">
                  <c:v>38824.798045589043</c:v>
                </c:pt>
                <c:pt idx="177">
                  <c:v>38163.388647012427</c:v>
                </c:pt>
                <c:pt idx="178">
                  <c:v>37150.694658815082</c:v>
                </c:pt>
                <c:pt idx="179">
                  <c:v>36707.273403097854</c:v>
                </c:pt>
                <c:pt idx="180">
                  <c:v>39275.470402580097</c:v>
                </c:pt>
                <c:pt idx="181">
                  <c:v>39694.313994345408</c:v>
                </c:pt>
                <c:pt idx="182">
                  <c:v>39688.925649414494</c:v>
                </c:pt>
                <c:pt idx="183">
                  <c:v>39612.09796976098</c:v>
                </c:pt>
                <c:pt idx="184">
                  <c:v>40597.023234571767</c:v>
                </c:pt>
                <c:pt idx="185">
                  <c:v>41346.616982622094</c:v>
                </c:pt>
                <c:pt idx="186">
                  <c:v>41159.079229421906</c:v>
                </c:pt>
                <c:pt idx="187">
                  <c:v>40210.949134094095</c:v>
                </c:pt>
                <c:pt idx="188">
                  <c:v>40394.482118932145</c:v>
                </c:pt>
                <c:pt idx="189">
                  <c:v>42004.778013725976</c:v>
                </c:pt>
                <c:pt idx="190">
                  <c:v>43120.603605478813</c:v>
                </c:pt>
                <c:pt idx="191">
                  <c:v>43873.672778844404</c:v>
                </c:pt>
                <c:pt idx="192">
                  <c:v>44587.245336187545</c:v>
                </c:pt>
                <c:pt idx="193">
                  <c:v>45245.542750835979</c:v>
                </c:pt>
                <c:pt idx="194">
                  <c:v>46994.927907457131</c:v>
                </c:pt>
                <c:pt idx="195">
                  <c:v>46791.169836071342</c:v>
                </c:pt>
                <c:pt idx="196">
                  <c:v>47042.16955534141</c:v>
                </c:pt>
                <c:pt idx="197">
                  <c:v>47115.755456545587</c:v>
                </c:pt>
                <c:pt idx="198">
                  <c:v>47806.672861269733</c:v>
                </c:pt>
                <c:pt idx="199">
                  <c:v>47685.447281085784</c:v>
                </c:pt>
                <c:pt idx="200">
                  <c:v>47841.104692413959</c:v>
                </c:pt>
                <c:pt idx="201">
                  <c:v>49135.888500746856</c:v>
                </c:pt>
                <c:pt idx="202">
                  <c:v>51281.370416036931</c:v>
                </c:pt>
                <c:pt idx="203">
                  <c:v>49976.990502848952</c:v>
                </c:pt>
                <c:pt idx="204">
                  <c:v>49730.316771147896</c:v>
                </c:pt>
                <c:pt idx="205">
                  <c:v>50235.788341579355</c:v>
                </c:pt>
                <c:pt idx="206">
                  <c:v>49631.16315225196</c:v>
                </c:pt>
                <c:pt idx="207">
                  <c:v>50850.315649509823</c:v>
                </c:pt>
                <c:pt idx="208">
                  <c:v>51001.048900327733</c:v>
                </c:pt>
                <c:pt idx="209">
                  <c:v>51917.244696290007</c:v>
                </c:pt>
                <c:pt idx="210">
                  <c:v>52154.20818730093</c:v>
                </c:pt>
                <c:pt idx="211">
                  <c:v>49753.250305592643</c:v>
                </c:pt>
                <c:pt idx="212">
                  <c:v>50522.64720491261</c:v>
                </c:pt>
                <c:pt idx="213">
                  <c:v>48040.179243861814</c:v>
                </c:pt>
                <c:pt idx="214">
                  <c:v>51021.757129952268</c:v>
                </c:pt>
                <c:pt idx="215">
                  <c:v>52412.827275119664</c:v>
                </c:pt>
                <c:pt idx="216">
                  <c:v>52636.328882708527</c:v>
                </c:pt>
                <c:pt idx="217">
                  <c:v>53481.892238734217</c:v>
                </c:pt>
                <c:pt idx="218">
                  <c:v>51747.167165693165</c:v>
                </c:pt>
                <c:pt idx="219">
                  <c:v>54855.322157353214</c:v>
                </c:pt>
                <c:pt idx="220">
                  <c:v>55544.538357383746</c:v>
                </c:pt>
                <c:pt idx="221">
                  <c:v>54553.86007873778</c:v>
                </c:pt>
                <c:pt idx="222">
                  <c:v>55037.439350354318</c:v>
                </c:pt>
                <c:pt idx="223">
                  <c:v>54485.097587734796</c:v>
                </c:pt>
                <c:pt idx="224">
                  <c:v>54891.788194543595</c:v>
                </c:pt>
                <c:pt idx="225">
                  <c:v>56937.289731532452</c:v>
                </c:pt>
                <c:pt idx="226">
                  <c:v>55984.401711820232</c:v>
                </c:pt>
                <c:pt idx="227">
                  <c:v>51050.1747017624</c:v>
                </c:pt>
                <c:pt idx="228">
                  <c:v>45080.584438831131</c:v>
                </c:pt>
                <c:pt idx="229">
                  <c:v>48676.211853672306</c:v>
                </c:pt>
                <c:pt idx="230">
                  <c:v>51249.236412257422</c:v>
                </c:pt>
                <c:pt idx="231">
                  <c:v>52015.9249889848</c:v>
                </c:pt>
                <c:pt idx="232">
                  <c:v>53746.195929098787</c:v>
                </c:pt>
                <c:pt idx="233">
                  <c:v>55765.131683723237</c:v>
                </c:pt>
                <c:pt idx="234">
                  <c:v>53878.276851596573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A1E-48AD-A3B3-0F9E3623EA80}"/>
            </c:ext>
          </c:extLst>
        </c:ser>
        <c:ser>
          <c:idx val="2"/>
          <c:order val="1"/>
          <c:tx>
            <c:v>MSCI ACWI (Gross)</c:v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[1]Data!$A$3:$A$237</c:f>
              <c:numCache>
                <c:formatCode>General</c:formatCode>
                <c:ptCount val="235"/>
                <c:pt idx="0">
                  <c:v>36981</c:v>
                </c:pt>
                <c:pt idx="1">
                  <c:v>37011</c:v>
                </c:pt>
                <c:pt idx="2">
                  <c:v>37042</c:v>
                </c:pt>
                <c:pt idx="3">
                  <c:v>37072</c:v>
                </c:pt>
                <c:pt idx="4">
                  <c:v>37103</c:v>
                </c:pt>
                <c:pt idx="5">
                  <c:v>37134</c:v>
                </c:pt>
                <c:pt idx="6">
                  <c:v>37164</c:v>
                </c:pt>
                <c:pt idx="7">
                  <c:v>37195</c:v>
                </c:pt>
                <c:pt idx="8">
                  <c:v>37225</c:v>
                </c:pt>
                <c:pt idx="9">
                  <c:v>37256</c:v>
                </c:pt>
                <c:pt idx="10">
                  <c:v>37287</c:v>
                </c:pt>
                <c:pt idx="11">
                  <c:v>37315</c:v>
                </c:pt>
                <c:pt idx="12">
                  <c:v>37346</c:v>
                </c:pt>
                <c:pt idx="13">
                  <c:v>37376</c:v>
                </c:pt>
                <c:pt idx="14">
                  <c:v>37407</c:v>
                </c:pt>
                <c:pt idx="15">
                  <c:v>37437</c:v>
                </c:pt>
                <c:pt idx="16">
                  <c:v>37468</c:v>
                </c:pt>
                <c:pt idx="17">
                  <c:v>37499</c:v>
                </c:pt>
                <c:pt idx="18">
                  <c:v>37529</c:v>
                </c:pt>
                <c:pt idx="19">
                  <c:v>37560</c:v>
                </c:pt>
                <c:pt idx="20">
                  <c:v>37590</c:v>
                </c:pt>
                <c:pt idx="21">
                  <c:v>37621</c:v>
                </c:pt>
                <c:pt idx="22">
                  <c:v>37652</c:v>
                </c:pt>
                <c:pt idx="23">
                  <c:v>37680</c:v>
                </c:pt>
                <c:pt idx="24">
                  <c:v>37711</c:v>
                </c:pt>
                <c:pt idx="25">
                  <c:v>37741</c:v>
                </c:pt>
                <c:pt idx="26">
                  <c:v>37772</c:v>
                </c:pt>
                <c:pt idx="27">
                  <c:v>37802</c:v>
                </c:pt>
                <c:pt idx="28">
                  <c:v>37833</c:v>
                </c:pt>
                <c:pt idx="29">
                  <c:v>37864</c:v>
                </c:pt>
                <c:pt idx="30">
                  <c:v>37894</c:v>
                </c:pt>
                <c:pt idx="31">
                  <c:v>37925</c:v>
                </c:pt>
                <c:pt idx="32">
                  <c:v>37955</c:v>
                </c:pt>
                <c:pt idx="33">
                  <c:v>37986</c:v>
                </c:pt>
                <c:pt idx="34">
                  <c:v>38017</c:v>
                </c:pt>
                <c:pt idx="35">
                  <c:v>38046</c:v>
                </c:pt>
                <c:pt idx="36">
                  <c:v>38077</c:v>
                </c:pt>
                <c:pt idx="37">
                  <c:v>38107</c:v>
                </c:pt>
                <c:pt idx="38">
                  <c:v>38138</c:v>
                </c:pt>
                <c:pt idx="39">
                  <c:v>38168</c:v>
                </c:pt>
                <c:pt idx="40">
                  <c:v>38199</c:v>
                </c:pt>
                <c:pt idx="41">
                  <c:v>38230</c:v>
                </c:pt>
                <c:pt idx="42">
                  <c:v>38260</c:v>
                </c:pt>
                <c:pt idx="43">
                  <c:v>38291</c:v>
                </c:pt>
                <c:pt idx="44">
                  <c:v>38321</c:v>
                </c:pt>
                <c:pt idx="45">
                  <c:v>38352</c:v>
                </c:pt>
                <c:pt idx="46">
                  <c:v>38383</c:v>
                </c:pt>
                <c:pt idx="47">
                  <c:v>38411</c:v>
                </c:pt>
                <c:pt idx="48">
                  <c:v>38442</c:v>
                </c:pt>
                <c:pt idx="49">
                  <c:v>38472</c:v>
                </c:pt>
                <c:pt idx="50">
                  <c:v>38503</c:v>
                </c:pt>
                <c:pt idx="51">
                  <c:v>38533</c:v>
                </c:pt>
                <c:pt idx="52">
                  <c:v>38564</c:v>
                </c:pt>
                <c:pt idx="53">
                  <c:v>38595</c:v>
                </c:pt>
                <c:pt idx="54">
                  <c:v>38625</c:v>
                </c:pt>
                <c:pt idx="55">
                  <c:v>38656</c:v>
                </c:pt>
                <c:pt idx="56">
                  <c:v>38686</c:v>
                </c:pt>
                <c:pt idx="57">
                  <c:v>38717</c:v>
                </c:pt>
                <c:pt idx="58">
                  <c:v>38748</c:v>
                </c:pt>
                <c:pt idx="59">
                  <c:v>38776</c:v>
                </c:pt>
                <c:pt idx="60">
                  <c:v>38807</c:v>
                </c:pt>
                <c:pt idx="61">
                  <c:v>38837</c:v>
                </c:pt>
                <c:pt idx="62">
                  <c:v>38868</c:v>
                </c:pt>
                <c:pt idx="63">
                  <c:v>38898</c:v>
                </c:pt>
                <c:pt idx="64">
                  <c:v>38929</c:v>
                </c:pt>
                <c:pt idx="65">
                  <c:v>38960</c:v>
                </c:pt>
                <c:pt idx="66">
                  <c:v>38990</c:v>
                </c:pt>
                <c:pt idx="67">
                  <c:v>39021</c:v>
                </c:pt>
                <c:pt idx="68">
                  <c:v>39051</c:v>
                </c:pt>
                <c:pt idx="69">
                  <c:v>39082</c:v>
                </c:pt>
                <c:pt idx="70">
                  <c:v>39113</c:v>
                </c:pt>
                <c:pt idx="71">
                  <c:v>39141</c:v>
                </c:pt>
                <c:pt idx="72">
                  <c:v>39172</c:v>
                </c:pt>
                <c:pt idx="73">
                  <c:v>39202</c:v>
                </c:pt>
                <c:pt idx="74">
                  <c:v>39233</c:v>
                </c:pt>
                <c:pt idx="75">
                  <c:v>39263</c:v>
                </c:pt>
                <c:pt idx="76">
                  <c:v>39294</c:v>
                </c:pt>
                <c:pt idx="77">
                  <c:v>39325</c:v>
                </c:pt>
                <c:pt idx="78">
                  <c:v>39355</c:v>
                </c:pt>
                <c:pt idx="79">
                  <c:v>39386</c:v>
                </c:pt>
                <c:pt idx="80">
                  <c:v>39416</c:v>
                </c:pt>
                <c:pt idx="81">
                  <c:v>39447</c:v>
                </c:pt>
                <c:pt idx="82">
                  <c:v>39478</c:v>
                </c:pt>
                <c:pt idx="83">
                  <c:v>39507</c:v>
                </c:pt>
                <c:pt idx="84">
                  <c:v>39538</c:v>
                </c:pt>
                <c:pt idx="85">
                  <c:v>39568</c:v>
                </c:pt>
                <c:pt idx="86">
                  <c:v>39599</c:v>
                </c:pt>
                <c:pt idx="87">
                  <c:v>39629</c:v>
                </c:pt>
                <c:pt idx="88">
                  <c:v>39660</c:v>
                </c:pt>
                <c:pt idx="89">
                  <c:v>39691</c:v>
                </c:pt>
                <c:pt idx="90">
                  <c:v>39721</c:v>
                </c:pt>
                <c:pt idx="91">
                  <c:v>39752</c:v>
                </c:pt>
                <c:pt idx="92">
                  <c:v>39782</c:v>
                </c:pt>
                <c:pt idx="93">
                  <c:v>39813</c:v>
                </c:pt>
                <c:pt idx="94">
                  <c:v>39844</c:v>
                </c:pt>
                <c:pt idx="95">
                  <c:v>39872</c:v>
                </c:pt>
                <c:pt idx="96">
                  <c:v>39903</c:v>
                </c:pt>
                <c:pt idx="97">
                  <c:v>39933</c:v>
                </c:pt>
                <c:pt idx="98">
                  <c:v>39964</c:v>
                </c:pt>
                <c:pt idx="99">
                  <c:v>39994</c:v>
                </c:pt>
                <c:pt idx="100">
                  <c:v>40025</c:v>
                </c:pt>
                <c:pt idx="101">
                  <c:v>40056</c:v>
                </c:pt>
                <c:pt idx="102">
                  <c:v>40086</c:v>
                </c:pt>
                <c:pt idx="103">
                  <c:v>40117</c:v>
                </c:pt>
                <c:pt idx="104">
                  <c:v>40147</c:v>
                </c:pt>
                <c:pt idx="105">
                  <c:v>40178</c:v>
                </c:pt>
                <c:pt idx="106">
                  <c:v>40209</c:v>
                </c:pt>
                <c:pt idx="107">
                  <c:v>40237</c:v>
                </c:pt>
                <c:pt idx="108">
                  <c:v>40268</c:v>
                </c:pt>
                <c:pt idx="109">
                  <c:v>40298</c:v>
                </c:pt>
                <c:pt idx="110">
                  <c:v>40329</c:v>
                </c:pt>
                <c:pt idx="111">
                  <c:v>40359</c:v>
                </c:pt>
                <c:pt idx="112">
                  <c:v>40390</c:v>
                </c:pt>
                <c:pt idx="113">
                  <c:v>40421</c:v>
                </c:pt>
                <c:pt idx="114">
                  <c:v>40451</c:v>
                </c:pt>
                <c:pt idx="115">
                  <c:v>40482</c:v>
                </c:pt>
                <c:pt idx="116">
                  <c:v>40512</c:v>
                </c:pt>
                <c:pt idx="117">
                  <c:v>40543</c:v>
                </c:pt>
                <c:pt idx="118">
                  <c:v>40574</c:v>
                </c:pt>
                <c:pt idx="119">
                  <c:v>40602</c:v>
                </c:pt>
                <c:pt idx="120">
                  <c:v>40633</c:v>
                </c:pt>
                <c:pt idx="121">
                  <c:v>40663</c:v>
                </c:pt>
                <c:pt idx="122">
                  <c:v>40694</c:v>
                </c:pt>
                <c:pt idx="123">
                  <c:v>40724</c:v>
                </c:pt>
                <c:pt idx="124">
                  <c:v>40755</c:v>
                </c:pt>
                <c:pt idx="125">
                  <c:v>40786</c:v>
                </c:pt>
                <c:pt idx="126">
                  <c:v>40816</c:v>
                </c:pt>
                <c:pt idx="127">
                  <c:v>40847</c:v>
                </c:pt>
                <c:pt idx="128">
                  <c:v>40877</c:v>
                </c:pt>
                <c:pt idx="129">
                  <c:v>40908</c:v>
                </c:pt>
                <c:pt idx="130">
                  <c:v>40939</c:v>
                </c:pt>
                <c:pt idx="131">
                  <c:v>40968</c:v>
                </c:pt>
                <c:pt idx="132">
                  <c:v>40999</c:v>
                </c:pt>
                <c:pt idx="133">
                  <c:v>41029</c:v>
                </c:pt>
                <c:pt idx="134">
                  <c:v>41060</c:v>
                </c:pt>
                <c:pt idx="135">
                  <c:v>41090</c:v>
                </c:pt>
                <c:pt idx="136">
                  <c:v>41121</c:v>
                </c:pt>
                <c:pt idx="137">
                  <c:v>41152</c:v>
                </c:pt>
                <c:pt idx="138">
                  <c:v>41182</c:v>
                </c:pt>
                <c:pt idx="139">
                  <c:v>41213</c:v>
                </c:pt>
                <c:pt idx="140">
                  <c:v>41243</c:v>
                </c:pt>
                <c:pt idx="141">
                  <c:v>41274</c:v>
                </c:pt>
                <c:pt idx="142">
                  <c:v>41305</c:v>
                </c:pt>
                <c:pt idx="143">
                  <c:v>41333</c:v>
                </c:pt>
                <c:pt idx="144">
                  <c:v>41364</c:v>
                </c:pt>
                <c:pt idx="145">
                  <c:v>41394</c:v>
                </c:pt>
                <c:pt idx="146">
                  <c:v>41425</c:v>
                </c:pt>
                <c:pt idx="147">
                  <c:v>41455</c:v>
                </c:pt>
                <c:pt idx="148">
                  <c:v>41486</c:v>
                </c:pt>
                <c:pt idx="149">
                  <c:v>41517</c:v>
                </c:pt>
                <c:pt idx="150">
                  <c:v>41547</c:v>
                </c:pt>
                <c:pt idx="151">
                  <c:v>41578</c:v>
                </c:pt>
                <c:pt idx="152">
                  <c:v>41608</c:v>
                </c:pt>
                <c:pt idx="153">
                  <c:v>41639</c:v>
                </c:pt>
                <c:pt idx="154">
                  <c:v>41670</c:v>
                </c:pt>
                <c:pt idx="155">
                  <c:v>41698</c:v>
                </c:pt>
                <c:pt idx="156">
                  <c:v>41729</c:v>
                </c:pt>
                <c:pt idx="157">
                  <c:v>41759</c:v>
                </c:pt>
                <c:pt idx="158">
                  <c:v>41790</c:v>
                </c:pt>
                <c:pt idx="159">
                  <c:v>41820</c:v>
                </c:pt>
                <c:pt idx="160">
                  <c:v>41851</c:v>
                </c:pt>
                <c:pt idx="161">
                  <c:v>41882</c:v>
                </c:pt>
                <c:pt idx="162">
                  <c:v>41912</c:v>
                </c:pt>
                <c:pt idx="163">
                  <c:v>41943</c:v>
                </c:pt>
                <c:pt idx="164">
                  <c:v>41973</c:v>
                </c:pt>
                <c:pt idx="165">
                  <c:v>42004</c:v>
                </c:pt>
                <c:pt idx="166">
                  <c:v>42035</c:v>
                </c:pt>
                <c:pt idx="167">
                  <c:v>42063</c:v>
                </c:pt>
                <c:pt idx="168">
                  <c:v>42094</c:v>
                </c:pt>
                <c:pt idx="169">
                  <c:v>42124</c:v>
                </c:pt>
                <c:pt idx="170">
                  <c:v>42155</c:v>
                </c:pt>
                <c:pt idx="171">
                  <c:v>42185</c:v>
                </c:pt>
                <c:pt idx="172">
                  <c:v>42216</c:v>
                </c:pt>
                <c:pt idx="173">
                  <c:v>42247</c:v>
                </c:pt>
                <c:pt idx="174">
                  <c:v>42277</c:v>
                </c:pt>
                <c:pt idx="175">
                  <c:v>42308</c:v>
                </c:pt>
                <c:pt idx="176">
                  <c:v>42338</c:v>
                </c:pt>
                <c:pt idx="177">
                  <c:v>42369</c:v>
                </c:pt>
                <c:pt idx="178">
                  <c:v>42400</c:v>
                </c:pt>
                <c:pt idx="179">
                  <c:v>42429</c:v>
                </c:pt>
                <c:pt idx="180">
                  <c:v>42460</c:v>
                </c:pt>
                <c:pt idx="181">
                  <c:v>42490</c:v>
                </c:pt>
                <c:pt idx="182">
                  <c:v>42521</c:v>
                </c:pt>
                <c:pt idx="183">
                  <c:v>42551</c:v>
                </c:pt>
                <c:pt idx="184">
                  <c:v>42582</c:v>
                </c:pt>
                <c:pt idx="185">
                  <c:v>42613</c:v>
                </c:pt>
                <c:pt idx="186">
                  <c:v>42643</c:v>
                </c:pt>
                <c:pt idx="187">
                  <c:v>42674</c:v>
                </c:pt>
                <c:pt idx="188">
                  <c:v>42704</c:v>
                </c:pt>
                <c:pt idx="189">
                  <c:v>42735</c:v>
                </c:pt>
                <c:pt idx="190">
                  <c:v>42766</c:v>
                </c:pt>
                <c:pt idx="191">
                  <c:v>42794</c:v>
                </c:pt>
                <c:pt idx="192">
                  <c:v>42825</c:v>
                </c:pt>
                <c:pt idx="193">
                  <c:v>42855</c:v>
                </c:pt>
                <c:pt idx="194">
                  <c:v>42886</c:v>
                </c:pt>
                <c:pt idx="195">
                  <c:v>42916</c:v>
                </c:pt>
                <c:pt idx="196">
                  <c:v>42947</c:v>
                </c:pt>
                <c:pt idx="197">
                  <c:v>42978</c:v>
                </c:pt>
                <c:pt idx="198">
                  <c:v>43008</c:v>
                </c:pt>
                <c:pt idx="199">
                  <c:v>43039</c:v>
                </c:pt>
                <c:pt idx="200">
                  <c:v>43069</c:v>
                </c:pt>
                <c:pt idx="201">
                  <c:v>43100</c:v>
                </c:pt>
                <c:pt idx="202">
                  <c:v>43131</c:v>
                </c:pt>
                <c:pt idx="203">
                  <c:v>43159</c:v>
                </c:pt>
                <c:pt idx="204">
                  <c:v>43190</c:v>
                </c:pt>
                <c:pt idx="205">
                  <c:v>43220</c:v>
                </c:pt>
                <c:pt idx="206">
                  <c:v>43251</c:v>
                </c:pt>
                <c:pt idx="207">
                  <c:v>43281</c:v>
                </c:pt>
                <c:pt idx="208">
                  <c:v>43312</c:v>
                </c:pt>
                <c:pt idx="209">
                  <c:v>43343</c:v>
                </c:pt>
                <c:pt idx="210">
                  <c:v>43373</c:v>
                </c:pt>
                <c:pt idx="211">
                  <c:v>43404</c:v>
                </c:pt>
                <c:pt idx="212">
                  <c:v>43434</c:v>
                </c:pt>
                <c:pt idx="213">
                  <c:v>43465</c:v>
                </c:pt>
                <c:pt idx="214">
                  <c:v>43496</c:v>
                </c:pt>
                <c:pt idx="215">
                  <c:v>43524</c:v>
                </c:pt>
                <c:pt idx="216">
                  <c:v>43555</c:v>
                </c:pt>
                <c:pt idx="217">
                  <c:v>43585</c:v>
                </c:pt>
                <c:pt idx="218">
                  <c:v>43616</c:v>
                </c:pt>
                <c:pt idx="219">
                  <c:v>43646</c:v>
                </c:pt>
                <c:pt idx="220">
                  <c:v>43677</c:v>
                </c:pt>
                <c:pt idx="221">
                  <c:v>43708</c:v>
                </c:pt>
                <c:pt idx="222">
                  <c:v>43738</c:v>
                </c:pt>
                <c:pt idx="223">
                  <c:v>43769</c:v>
                </c:pt>
                <c:pt idx="224">
                  <c:v>43799</c:v>
                </c:pt>
                <c:pt idx="225">
                  <c:v>43830</c:v>
                </c:pt>
                <c:pt idx="226">
                  <c:v>43861</c:v>
                </c:pt>
                <c:pt idx="227">
                  <c:v>43890</c:v>
                </c:pt>
                <c:pt idx="228">
                  <c:v>43921</c:v>
                </c:pt>
                <c:pt idx="229">
                  <c:v>43951</c:v>
                </c:pt>
                <c:pt idx="230">
                  <c:v>43982</c:v>
                </c:pt>
                <c:pt idx="231">
                  <c:v>44012</c:v>
                </c:pt>
                <c:pt idx="232">
                  <c:v>44043</c:v>
                </c:pt>
                <c:pt idx="233">
                  <c:v>44074</c:v>
                </c:pt>
                <c:pt idx="234">
                  <c:v>44104</c:v>
                </c:pt>
              </c:numCache>
            </c:numRef>
          </c:cat>
          <c:val>
            <c:numRef>
              <c:f>[1]Data!$E$3:$E$237</c:f>
              <c:numCache>
                <c:formatCode>General</c:formatCode>
                <c:ptCount val="235"/>
                <c:pt idx="0">
                  <c:v>10000</c:v>
                </c:pt>
                <c:pt idx="1">
                  <c:v>10728.327521943009</c:v>
                </c:pt>
                <c:pt idx="2">
                  <c:v>10608.993627509919</c:v>
                </c:pt>
                <c:pt idx="3">
                  <c:v>10283.756162077672</c:v>
                </c:pt>
                <c:pt idx="4">
                  <c:v>10121.738607671035</c:v>
                </c:pt>
                <c:pt idx="5">
                  <c:v>9656.7271852831545</c:v>
                </c:pt>
                <c:pt idx="6">
                  <c:v>8774.49801611158</c:v>
                </c:pt>
                <c:pt idx="7">
                  <c:v>8960.8632920524233</c:v>
                </c:pt>
                <c:pt idx="8">
                  <c:v>9512.1438018516292</c:v>
                </c:pt>
                <c:pt idx="9">
                  <c:v>9601.1181916556452</c:v>
                </c:pt>
                <c:pt idx="10">
                  <c:v>9338.1026812552609</c:v>
                </c:pt>
                <c:pt idx="11">
                  <c:v>9269.5683539737875</c:v>
                </c:pt>
                <c:pt idx="12">
                  <c:v>9688.2890465312012</c:v>
                </c:pt>
                <c:pt idx="13">
                  <c:v>9381.3875195382952</c:v>
                </c:pt>
                <c:pt idx="14">
                  <c:v>9394.6134423470012</c:v>
                </c:pt>
                <c:pt idx="15">
                  <c:v>8821.3899242515345</c:v>
                </c:pt>
                <c:pt idx="16">
                  <c:v>8081.6400144282807</c:v>
                </c:pt>
                <c:pt idx="17">
                  <c:v>8102.3806661055687</c:v>
                </c:pt>
                <c:pt idx="18">
                  <c:v>7213.839124684383</c:v>
                </c:pt>
                <c:pt idx="19">
                  <c:v>7744.9801611157882</c:v>
                </c:pt>
                <c:pt idx="20">
                  <c:v>8168.510280149093</c:v>
                </c:pt>
                <c:pt idx="21">
                  <c:v>7779.247324756524</c:v>
                </c:pt>
                <c:pt idx="22">
                  <c:v>7552.0019237705919</c:v>
                </c:pt>
                <c:pt idx="23">
                  <c:v>7419.7426956835416</c:v>
                </c:pt>
                <c:pt idx="24">
                  <c:v>7391.7879042924142</c:v>
                </c:pt>
                <c:pt idx="25">
                  <c:v>8051.8816881086941</c:v>
                </c:pt>
                <c:pt idx="26">
                  <c:v>8520.1995911987506</c:v>
                </c:pt>
                <c:pt idx="27">
                  <c:v>8684.0206805338476</c:v>
                </c:pt>
                <c:pt idx="28">
                  <c:v>8876.698328724302</c:v>
                </c:pt>
                <c:pt idx="29">
                  <c:v>9087.4113261993516</c:v>
                </c:pt>
                <c:pt idx="30">
                  <c:v>9145.4250330648065</c:v>
                </c:pt>
                <c:pt idx="31">
                  <c:v>9700.3126127209307</c:v>
                </c:pt>
                <c:pt idx="32">
                  <c:v>9848.8036551641198</c:v>
                </c:pt>
                <c:pt idx="33">
                  <c:v>10473.427918720692</c:v>
                </c:pt>
                <c:pt idx="34">
                  <c:v>10652.879644102439</c:v>
                </c:pt>
                <c:pt idx="35">
                  <c:v>10849.464951304557</c:v>
                </c:pt>
                <c:pt idx="36">
                  <c:v>10791.751833593844</c:v>
                </c:pt>
                <c:pt idx="37">
                  <c:v>10543.765780930624</c:v>
                </c:pt>
                <c:pt idx="38">
                  <c:v>10632.74017073464</c:v>
                </c:pt>
                <c:pt idx="39">
                  <c:v>10847.661416376097</c:v>
                </c:pt>
                <c:pt idx="40">
                  <c:v>10503.787423349766</c:v>
                </c:pt>
                <c:pt idx="41">
                  <c:v>10571.720572321752</c:v>
                </c:pt>
                <c:pt idx="42">
                  <c:v>10794.457135986535</c:v>
                </c:pt>
                <c:pt idx="43">
                  <c:v>11061.079716243838</c:v>
                </c:pt>
                <c:pt idx="44">
                  <c:v>11668.57039798004</c:v>
                </c:pt>
                <c:pt idx="45">
                  <c:v>12123.361789106648</c:v>
                </c:pt>
                <c:pt idx="46">
                  <c:v>11868.762775039077</c:v>
                </c:pt>
                <c:pt idx="47">
                  <c:v>12285.379343513285</c:v>
                </c:pt>
                <c:pt idx="48">
                  <c:v>12019.658530720211</c:v>
                </c:pt>
                <c:pt idx="49">
                  <c:v>11762.654803414693</c:v>
                </c:pt>
                <c:pt idx="50">
                  <c:v>11991.102561019599</c:v>
                </c:pt>
                <c:pt idx="51">
                  <c:v>12117.650595166526</c:v>
                </c:pt>
                <c:pt idx="52">
                  <c:v>12568.834916436215</c:v>
                </c:pt>
                <c:pt idx="53">
                  <c:v>12670.133461584706</c:v>
                </c:pt>
                <c:pt idx="54">
                  <c:v>13054.887579656126</c:v>
                </c:pt>
                <c:pt idx="55">
                  <c:v>12705.602981844415</c:v>
                </c:pt>
                <c:pt idx="56">
                  <c:v>13174.822652398701</c:v>
                </c:pt>
                <c:pt idx="57">
                  <c:v>13502.164241914154</c:v>
                </c:pt>
                <c:pt idx="58">
                  <c:v>14169.772754599016</c:v>
                </c:pt>
                <c:pt idx="59">
                  <c:v>14154.743296861852</c:v>
                </c:pt>
                <c:pt idx="60">
                  <c:v>14458.638932307325</c:v>
                </c:pt>
                <c:pt idx="61">
                  <c:v>14947.396897919925</c:v>
                </c:pt>
                <c:pt idx="62">
                  <c:v>14370.566309967538</c:v>
                </c:pt>
                <c:pt idx="63">
                  <c:v>14370.265720812795</c:v>
                </c:pt>
                <c:pt idx="64">
                  <c:v>14471.86485511603</c:v>
                </c:pt>
                <c:pt idx="65">
                  <c:v>14854.514849104247</c:v>
                </c:pt>
                <c:pt idx="66">
                  <c:v>15031.561861248048</c:v>
                </c:pt>
                <c:pt idx="67">
                  <c:v>15598.172417939162</c:v>
                </c:pt>
                <c:pt idx="68">
                  <c:v>16046.952025970904</c:v>
                </c:pt>
                <c:pt idx="69">
                  <c:v>16409.161957436576</c:v>
                </c:pt>
                <c:pt idx="70">
                  <c:v>16575.988938319108</c:v>
                </c:pt>
                <c:pt idx="71">
                  <c:v>16495.130455693157</c:v>
                </c:pt>
                <c:pt idx="72">
                  <c:v>16832.992665624621</c:v>
                </c:pt>
                <c:pt idx="73">
                  <c:v>17589.274978958754</c:v>
                </c:pt>
                <c:pt idx="74">
                  <c:v>18128.832511722972</c:v>
                </c:pt>
                <c:pt idx="75">
                  <c:v>18081.940603583018</c:v>
                </c:pt>
                <c:pt idx="76">
                  <c:v>17809.907418540337</c:v>
                </c:pt>
                <c:pt idx="77">
                  <c:v>17768.125526031017</c:v>
                </c:pt>
                <c:pt idx="78">
                  <c:v>18727.60610797162</c:v>
                </c:pt>
                <c:pt idx="79">
                  <c:v>19462.246002164236</c:v>
                </c:pt>
                <c:pt idx="80">
                  <c:v>18609.474570157505</c:v>
                </c:pt>
                <c:pt idx="81">
                  <c:v>18408.380425634237</c:v>
                </c:pt>
                <c:pt idx="82">
                  <c:v>16904.833473608269</c:v>
                </c:pt>
                <c:pt idx="83">
                  <c:v>16960.743056390522</c:v>
                </c:pt>
                <c:pt idx="84">
                  <c:v>16719.369965131656</c:v>
                </c:pt>
                <c:pt idx="85">
                  <c:v>17664.422267644579</c:v>
                </c:pt>
                <c:pt idx="86">
                  <c:v>17960.502585066726</c:v>
                </c:pt>
                <c:pt idx="87">
                  <c:v>16491.823974990977</c:v>
                </c:pt>
                <c:pt idx="88">
                  <c:v>16068.594445112418</c:v>
                </c:pt>
                <c:pt idx="89">
                  <c:v>15729.229289407232</c:v>
                </c:pt>
                <c:pt idx="90">
                  <c:v>13769.68858963568</c:v>
                </c:pt>
                <c:pt idx="91">
                  <c:v>11044.547312732953</c:v>
                </c:pt>
                <c:pt idx="92">
                  <c:v>10326.139232896474</c:v>
                </c:pt>
                <c:pt idx="93">
                  <c:v>10705.482746182515</c:v>
                </c:pt>
                <c:pt idx="94">
                  <c:v>9794.0964290008396</c:v>
                </c:pt>
                <c:pt idx="95">
                  <c:v>8841.2288084645897</c:v>
                </c:pt>
                <c:pt idx="96">
                  <c:v>9574.3657568834915</c:v>
                </c:pt>
                <c:pt idx="97">
                  <c:v>10713.298064205845</c:v>
                </c:pt>
                <c:pt idx="98">
                  <c:v>11793.314897198508</c:v>
                </c:pt>
                <c:pt idx="99">
                  <c:v>11731.994709630877</c:v>
                </c:pt>
                <c:pt idx="100">
                  <c:v>12768.726704340508</c:v>
                </c:pt>
                <c:pt idx="101">
                  <c:v>13230.732235180956</c:v>
                </c:pt>
                <c:pt idx="102">
                  <c:v>13842.130575928823</c:v>
                </c:pt>
                <c:pt idx="103">
                  <c:v>13631.116989299027</c:v>
                </c:pt>
                <c:pt idx="104">
                  <c:v>14197.727545990139</c:v>
                </c:pt>
                <c:pt idx="105">
                  <c:v>14495.911987495489</c:v>
                </c:pt>
                <c:pt idx="106">
                  <c:v>13872.189491403147</c:v>
                </c:pt>
                <c:pt idx="107">
                  <c:v>14054.045930022843</c:v>
                </c:pt>
                <c:pt idx="108">
                  <c:v>14965.131658049777</c:v>
                </c:pt>
                <c:pt idx="109">
                  <c:v>14998.196465071538</c:v>
                </c:pt>
                <c:pt idx="110">
                  <c:v>13589.335096789706</c:v>
                </c:pt>
                <c:pt idx="111">
                  <c:v>13175.423830708187</c:v>
                </c:pt>
                <c:pt idx="112">
                  <c:v>14251.833593843934</c:v>
                </c:pt>
                <c:pt idx="113">
                  <c:v>13759.16796921967</c:v>
                </c:pt>
                <c:pt idx="114">
                  <c:v>15080.257304316459</c:v>
                </c:pt>
                <c:pt idx="115">
                  <c:v>15628.531922568232</c:v>
                </c:pt>
                <c:pt idx="116">
                  <c:v>15287.062642779849</c:v>
                </c:pt>
                <c:pt idx="117">
                  <c:v>16411.266081519781</c:v>
                </c:pt>
                <c:pt idx="118">
                  <c:v>16672.478056991702</c:v>
                </c:pt>
                <c:pt idx="119">
                  <c:v>17164.843092461222</c:v>
                </c:pt>
                <c:pt idx="120">
                  <c:v>17154.923650354696</c:v>
                </c:pt>
                <c:pt idx="121">
                  <c:v>17866.418179632077</c:v>
                </c:pt>
                <c:pt idx="122">
                  <c:v>17499.098232535769</c:v>
                </c:pt>
                <c:pt idx="123">
                  <c:v>17230.371528195265</c:v>
                </c:pt>
                <c:pt idx="124">
                  <c:v>16955.332451605151</c:v>
                </c:pt>
                <c:pt idx="125">
                  <c:v>15723.51809546712</c:v>
                </c:pt>
                <c:pt idx="126">
                  <c:v>14244.920043284841</c:v>
                </c:pt>
                <c:pt idx="127">
                  <c:v>15773.716484309251</c:v>
                </c:pt>
                <c:pt idx="128">
                  <c:v>15310.50859684983</c:v>
                </c:pt>
                <c:pt idx="129">
                  <c:v>15284.958518696649</c:v>
                </c:pt>
                <c:pt idx="130">
                  <c:v>16178.008897438986</c:v>
                </c:pt>
                <c:pt idx="131">
                  <c:v>17000.1202356619</c:v>
                </c:pt>
                <c:pt idx="132">
                  <c:v>17121.257665023451</c:v>
                </c:pt>
                <c:pt idx="133">
                  <c:v>16936.395334856326</c:v>
                </c:pt>
                <c:pt idx="134">
                  <c:v>15433.148971985096</c:v>
                </c:pt>
                <c:pt idx="135">
                  <c:v>16202.957797282681</c:v>
                </c:pt>
                <c:pt idx="136">
                  <c:v>16430.203198268617</c:v>
                </c:pt>
                <c:pt idx="137">
                  <c:v>16795.719610436463</c:v>
                </c:pt>
                <c:pt idx="138">
                  <c:v>17331.670073343765</c:v>
                </c:pt>
                <c:pt idx="139">
                  <c:v>17220.752675243486</c:v>
                </c:pt>
                <c:pt idx="140">
                  <c:v>17449.200432848393</c:v>
                </c:pt>
                <c:pt idx="141">
                  <c:v>17852.891667668639</c:v>
                </c:pt>
                <c:pt idx="142">
                  <c:v>18680.41361067694</c:v>
                </c:pt>
                <c:pt idx="143">
                  <c:v>18686.124804617062</c:v>
                </c:pt>
                <c:pt idx="144">
                  <c:v>19036.611759047748</c:v>
                </c:pt>
                <c:pt idx="145">
                  <c:v>19593.302873632339</c:v>
                </c:pt>
                <c:pt idx="146">
                  <c:v>19572.261632800306</c:v>
                </c:pt>
                <c:pt idx="147">
                  <c:v>18992.425153300486</c:v>
                </c:pt>
                <c:pt idx="148">
                  <c:v>19907.719129493824</c:v>
                </c:pt>
                <c:pt idx="149">
                  <c:v>19501.322592280885</c:v>
                </c:pt>
                <c:pt idx="150">
                  <c:v>20516.111578694257</c:v>
                </c:pt>
                <c:pt idx="151">
                  <c:v>21345.13646747627</c:v>
                </c:pt>
                <c:pt idx="152">
                  <c:v>21656.546831790325</c:v>
                </c:pt>
                <c:pt idx="153">
                  <c:v>22037.693880004826</c:v>
                </c:pt>
                <c:pt idx="154">
                  <c:v>21161.175904773372</c:v>
                </c:pt>
                <c:pt idx="155">
                  <c:v>22194.000240471341</c:v>
                </c:pt>
                <c:pt idx="156">
                  <c:v>22304.316460262129</c:v>
                </c:pt>
                <c:pt idx="157">
                  <c:v>22528.555969700632</c:v>
                </c:pt>
                <c:pt idx="158">
                  <c:v>23027.233377419761</c:v>
                </c:pt>
                <c:pt idx="159">
                  <c:v>23470.602380666125</c:v>
                </c:pt>
                <c:pt idx="160">
                  <c:v>23193.158590838062</c:v>
                </c:pt>
                <c:pt idx="161">
                  <c:v>23714.981363472423</c:v>
                </c:pt>
                <c:pt idx="162">
                  <c:v>22955.091980281366</c:v>
                </c:pt>
                <c:pt idx="163">
                  <c:v>23121.918961163898</c:v>
                </c:pt>
                <c:pt idx="164">
                  <c:v>23518.696645425047</c:v>
                </c:pt>
                <c:pt idx="165">
                  <c:v>23074.726463869196</c:v>
                </c:pt>
                <c:pt idx="166">
                  <c:v>22719.129493807879</c:v>
                </c:pt>
                <c:pt idx="167">
                  <c:v>23994.228688228945</c:v>
                </c:pt>
                <c:pt idx="168">
                  <c:v>23636.828183239166</c:v>
                </c:pt>
                <c:pt idx="169">
                  <c:v>24334.195022243613</c:v>
                </c:pt>
                <c:pt idx="170">
                  <c:v>24321.269688589655</c:v>
                </c:pt>
                <c:pt idx="171">
                  <c:v>23759.468558374432</c:v>
                </c:pt>
                <c:pt idx="172">
                  <c:v>23974.389804015893</c:v>
                </c:pt>
                <c:pt idx="173">
                  <c:v>22340.68774798607</c:v>
                </c:pt>
                <c:pt idx="174">
                  <c:v>21541.421185523643</c:v>
                </c:pt>
                <c:pt idx="175">
                  <c:v>23237.645785740071</c:v>
                </c:pt>
                <c:pt idx="176">
                  <c:v>23056.089936275119</c:v>
                </c:pt>
                <c:pt idx="177">
                  <c:v>22649.993988216924</c:v>
                </c:pt>
                <c:pt idx="178">
                  <c:v>21289.226884694021</c:v>
                </c:pt>
                <c:pt idx="179">
                  <c:v>21154.863532523766</c:v>
                </c:pt>
                <c:pt idx="180">
                  <c:v>22737.164843092483</c:v>
                </c:pt>
                <c:pt idx="181">
                  <c:v>23086.148851749451</c:v>
                </c:pt>
                <c:pt idx="182">
                  <c:v>23134.844294817864</c:v>
                </c:pt>
                <c:pt idx="183">
                  <c:v>23006.793314897219</c:v>
                </c:pt>
                <c:pt idx="184">
                  <c:v>24005.350486954452</c:v>
                </c:pt>
                <c:pt idx="185">
                  <c:v>24097.631357460643</c:v>
                </c:pt>
                <c:pt idx="186">
                  <c:v>24256.041842010363</c:v>
                </c:pt>
                <c:pt idx="187">
                  <c:v>23849.945893952168</c:v>
                </c:pt>
                <c:pt idx="188">
                  <c:v>24042.924131297365</c:v>
                </c:pt>
                <c:pt idx="189">
                  <c:v>24571.96104364557</c:v>
                </c:pt>
                <c:pt idx="190">
                  <c:v>25248.887820127471</c:v>
                </c:pt>
                <c:pt idx="191">
                  <c:v>25968.498256582923</c:v>
                </c:pt>
                <c:pt idx="192">
                  <c:v>26303.655164121701</c:v>
                </c:pt>
                <c:pt idx="193">
                  <c:v>26725.682337381288</c:v>
                </c:pt>
                <c:pt idx="194">
                  <c:v>27339.485391367096</c:v>
                </c:pt>
                <c:pt idx="195">
                  <c:v>27475.051100156321</c:v>
                </c:pt>
                <c:pt idx="196">
                  <c:v>28252.975832631975</c:v>
                </c:pt>
                <c:pt idx="197">
                  <c:v>28375.015029457754</c:v>
                </c:pt>
                <c:pt idx="198">
                  <c:v>28933.810268125544</c:v>
                </c:pt>
                <c:pt idx="199">
                  <c:v>29541.300949861743</c:v>
                </c:pt>
                <c:pt idx="200">
                  <c:v>30126.548034146945</c:v>
                </c:pt>
                <c:pt idx="201">
                  <c:v>30622.520139473385</c:v>
                </c:pt>
                <c:pt idx="202">
                  <c:v>32356.618973187466</c:v>
                </c:pt>
                <c:pt idx="203">
                  <c:v>31009.979559937496</c:v>
                </c:pt>
                <c:pt idx="204">
                  <c:v>30364.915233858377</c:v>
                </c:pt>
                <c:pt idx="205">
                  <c:v>30672.117350006032</c:v>
                </c:pt>
                <c:pt idx="206">
                  <c:v>30736.74401827584</c:v>
                </c:pt>
                <c:pt idx="207">
                  <c:v>30582.541781892531</c:v>
                </c:pt>
                <c:pt idx="208">
                  <c:v>31514.668750751498</c:v>
                </c:pt>
                <c:pt idx="209">
                  <c:v>31776.481904532913</c:v>
                </c:pt>
                <c:pt idx="210">
                  <c:v>31927.67824936879</c:v>
                </c:pt>
                <c:pt idx="211">
                  <c:v>29542.202717325981</c:v>
                </c:pt>
                <c:pt idx="212">
                  <c:v>29988.277022965038</c:v>
                </c:pt>
                <c:pt idx="213">
                  <c:v>27888.06059877362</c:v>
                </c:pt>
                <c:pt idx="214">
                  <c:v>30098.893831910573</c:v>
                </c:pt>
                <c:pt idx="215">
                  <c:v>30917.398100276569</c:v>
                </c:pt>
                <c:pt idx="216">
                  <c:v>31325.598172417969</c:v>
                </c:pt>
                <c:pt idx="217">
                  <c:v>32399.903811470514</c:v>
                </c:pt>
                <c:pt idx="218">
                  <c:v>30504.989779968768</c:v>
                </c:pt>
                <c:pt idx="219">
                  <c:v>32516.532403510908</c:v>
                </c:pt>
                <c:pt idx="220">
                  <c:v>32623.241553444775</c:v>
                </c:pt>
                <c:pt idx="221">
                  <c:v>31863.953348563209</c:v>
                </c:pt>
                <c:pt idx="222">
                  <c:v>32549.296621377925</c:v>
                </c:pt>
                <c:pt idx="223">
                  <c:v>33448.358783215124</c:v>
                </c:pt>
                <c:pt idx="224">
                  <c:v>34279.187206925599</c:v>
                </c:pt>
                <c:pt idx="225">
                  <c:v>35500.781531802349</c:v>
                </c:pt>
                <c:pt idx="226">
                  <c:v>35117.37309125888</c:v>
                </c:pt>
                <c:pt idx="227">
                  <c:v>32293.936294721665</c:v>
                </c:pt>
                <c:pt idx="228">
                  <c:v>27953.631256711073</c:v>
                </c:pt>
                <c:pt idx="229">
                  <c:v>30962.46853148771</c:v>
                </c:pt>
                <c:pt idx="230">
                  <c:v>32327.717173049696</c:v>
                </c:pt>
                <c:pt idx="231">
                  <c:v>33374.648264762684</c:v>
                </c:pt>
                <c:pt idx="232">
                  <c:v>35153.517017274535</c:v>
                </c:pt>
                <c:pt idx="233">
                  <c:v>37318.973665538651</c:v>
                </c:pt>
                <c:pt idx="234">
                  <c:v>36128.49840560797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A1E-48AD-A3B3-0F9E3623E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6981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60000"/>
          <c:min val="5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MAP Global Equity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[2]Data!$A$3:$A$240</c:f>
              <c:numCache>
                <c:formatCode>m/d/yyyy</c:formatCode>
                <c:ptCount val="238"/>
                <c:pt idx="0">
                  <c:v>36981</c:v>
                </c:pt>
                <c:pt idx="1">
                  <c:v>37011</c:v>
                </c:pt>
                <c:pt idx="2">
                  <c:v>37042</c:v>
                </c:pt>
                <c:pt idx="3">
                  <c:v>37072</c:v>
                </c:pt>
                <c:pt idx="4">
                  <c:v>37103</c:v>
                </c:pt>
                <c:pt idx="5">
                  <c:v>37134</c:v>
                </c:pt>
                <c:pt idx="6">
                  <c:v>37164</c:v>
                </c:pt>
                <c:pt idx="7">
                  <c:v>37195</c:v>
                </c:pt>
                <c:pt idx="8">
                  <c:v>37225</c:v>
                </c:pt>
                <c:pt idx="9">
                  <c:v>37256</c:v>
                </c:pt>
                <c:pt idx="10">
                  <c:v>37287</c:v>
                </c:pt>
                <c:pt idx="11">
                  <c:v>37315</c:v>
                </c:pt>
                <c:pt idx="12">
                  <c:v>37346</c:v>
                </c:pt>
                <c:pt idx="13">
                  <c:v>37376</c:v>
                </c:pt>
                <c:pt idx="14">
                  <c:v>37407</c:v>
                </c:pt>
                <c:pt idx="15">
                  <c:v>37437</c:v>
                </c:pt>
                <c:pt idx="16">
                  <c:v>37468</c:v>
                </c:pt>
                <c:pt idx="17">
                  <c:v>37499</c:v>
                </c:pt>
                <c:pt idx="18">
                  <c:v>37529</c:v>
                </c:pt>
                <c:pt idx="19">
                  <c:v>37560</c:v>
                </c:pt>
                <c:pt idx="20">
                  <c:v>37590</c:v>
                </c:pt>
                <c:pt idx="21">
                  <c:v>37621</c:v>
                </c:pt>
                <c:pt idx="22">
                  <c:v>37652</c:v>
                </c:pt>
                <c:pt idx="23">
                  <c:v>37680</c:v>
                </c:pt>
                <c:pt idx="24">
                  <c:v>37711</c:v>
                </c:pt>
                <c:pt idx="25">
                  <c:v>37741</c:v>
                </c:pt>
                <c:pt idx="26">
                  <c:v>37772</c:v>
                </c:pt>
                <c:pt idx="27">
                  <c:v>37802</c:v>
                </c:pt>
                <c:pt idx="28">
                  <c:v>37833</c:v>
                </c:pt>
                <c:pt idx="29">
                  <c:v>37864</c:v>
                </c:pt>
                <c:pt idx="30">
                  <c:v>37894</c:v>
                </c:pt>
                <c:pt idx="31">
                  <c:v>37925</c:v>
                </c:pt>
                <c:pt idx="32">
                  <c:v>37955</c:v>
                </c:pt>
                <c:pt idx="33">
                  <c:v>37986</c:v>
                </c:pt>
                <c:pt idx="34">
                  <c:v>38017</c:v>
                </c:pt>
                <c:pt idx="35">
                  <c:v>38046</c:v>
                </c:pt>
                <c:pt idx="36">
                  <c:v>38077</c:v>
                </c:pt>
                <c:pt idx="37">
                  <c:v>38107</c:v>
                </c:pt>
                <c:pt idx="38">
                  <c:v>38138</c:v>
                </c:pt>
                <c:pt idx="39">
                  <c:v>38168</c:v>
                </c:pt>
                <c:pt idx="40">
                  <c:v>38199</c:v>
                </c:pt>
                <c:pt idx="41">
                  <c:v>38230</c:v>
                </c:pt>
                <c:pt idx="42">
                  <c:v>38260</c:v>
                </c:pt>
                <c:pt idx="43">
                  <c:v>38291</c:v>
                </c:pt>
                <c:pt idx="44">
                  <c:v>38321</c:v>
                </c:pt>
                <c:pt idx="45">
                  <c:v>38352</c:v>
                </c:pt>
                <c:pt idx="46">
                  <c:v>38383</c:v>
                </c:pt>
                <c:pt idx="47">
                  <c:v>38411</c:v>
                </c:pt>
                <c:pt idx="48">
                  <c:v>38442</c:v>
                </c:pt>
                <c:pt idx="49">
                  <c:v>38472</c:v>
                </c:pt>
                <c:pt idx="50">
                  <c:v>38503</c:v>
                </c:pt>
                <c:pt idx="51">
                  <c:v>38533</c:v>
                </c:pt>
                <c:pt idx="52">
                  <c:v>38564</c:v>
                </c:pt>
                <c:pt idx="53">
                  <c:v>38595</c:v>
                </c:pt>
                <c:pt idx="54">
                  <c:v>38625</c:v>
                </c:pt>
                <c:pt idx="55">
                  <c:v>38656</c:v>
                </c:pt>
                <c:pt idx="56">
                  <c:v>38686</c:v>
                </c:pt>
                <c:pt idx="57">
                  <c:v>38717</c:v>
                </c:pt>
                <c:pt idx="58">
                  <c:v>38748</c:v>
                </c:pt>
                <c:pt idx="59">
                  <c:v>38776</c:v>
                </c:pt>
                <c:pt idx="60">
                  <c:v>38807</c:v>
                </c:pt>
                <c:pt idx="61">
                  <c:v>38837</c:v>
                </c:pt>
                <c:pt idx="62">
                  <c:v>38868</c:v>
                </c:pt>
                <c:pt idx="63">
                  <c:v>38898</c:v>
                </c:pt>
                <c:pt idx="64">
                  <c:v>38929</c:v>
                </c:pt>
                <c:pt idx="65">
                  <c:v>38960</c:v>
                </c:pt>
                <c:pt idx="66">
                  <c:v>38990</c:v>
                </c:pt>
                <c:pt idx="67">
                  <c:v>39021</c:v>
                </c:pt>
                <c:pt idx="68">
                  <c:v>39051</c:v>
                </c:pt>
                <c:pt idx="69">
                  <c:v>39082</c:v>
                </c:pt>
                <c:pt idx="70">
                  <c:v>39113</c:v>
                </c:pt>
                <c:pt idx="71">
                  <c:v>39141</c:v>
                </c:pt>
                <c:pt idx="72">
                  <c:v>39172</c:v>
                </c:pt>
                <c:pt idx="73">
                  <c:v>39202</c:v>
                </c:pt>
                <c:pt idx="74">
                  <c:v>39233</c:v>
                </c:pt>
                <c:pt idx="75">
                  <c:v>39263</c:v>
                </c:pt>
                <c:pt idx="76">
                  <c:v>39294</c:v>
                </c:pt>
                <c:pt idx="77">
                  <c:v>39325</c:v>
                </c:pt>
                <c:pt idx="78">
                  <c:v>39355</c:v>
                </c:pt>
                <c:pt idx="79">
                  <c:v>39386</c:v>
                </c:pt>
                <c:pt idx="80">
                  <c:v>39416</c:v>
                </c:pt>
                <c:pt idx="81">
                  <c:v>39447</c:v>
                </c:pt>
                <c:pt idx="82">
                  <c:v>39478</c:v>
                </c:pt>
                <c:pt idx="83">
                  <c:v>39507</c:v>
                </c:pt>
                <c:pt idx="84">
                  <c:v>39538</c:v>
                </c:pt>
                <c:pt idx="85">
                  <c:v>39568</c:v>
                </c:pt>
                <c:pt idx="86">
                  <c:v>39599</c:v>
                </c:pt>
                <c:pt idx="87">
                  <c:v>39629</c:v>
                </c:pt>
                <c:pt idx="88">
                  <c:v>39660</c:v>
                </c:pt>
                <c:pt idx="89">
                  <c:v>39691</c:v>
                </c:pt>
                <c:pt idx="90">
                  <c:v>39721</c:v>
                </c:pt>
                <c:pt idx="91">
                  <c:v>39752</c:v>
                </c:pt>
                <c:pt idx="92">
                  <c:v>39782</c:v>
                </c:pt>
                <c:pt idx="93">
                  <c:v>39813</c:v>
                </c:pt>
                <c:pt idx="94">
                  <c:v>39844</c:v>
                </c:pt>
                <c:pt idx="95">
                  <c:v>39872</c:v>
                </c:pt>
                <c:pt idx="96">
                  <c:v>39903</c:v>
                </c:pt>
                <c:pt idx="97">
                  <c:v>39933</c:v>
                </c:pt>
                <c:pt idx="98">
                  <c:v>39964</c:v>
                </c:pt>
                <c:pt idx="99">
                  <c:v>39994</c:v>
                </c:pt>
                <c:pt idx="100">
                  <c:v>40025</c:v>
                </c:pt>
                <c:pt idx="101">
                  <c:v>40056</c:v>
                </c:pt>
                <c:pt idx="102">
                  <c:v>40086</c:v>
                </c:pt>
                <c:pt idx="103">
                  <c:v>40117</c:v>
                </c:pt>
                <c:pt idx="104">
                  <c:v>40147</c:v>
                </c:pt>
                <c:pt idx="105">
                  <c:v>40178</c:v>
                </c:pt>
                <c:pt idx="106">
                  <c:v>40209</c:v>
                </c:pt>
                <c:pt idx="107">
                  <c:v>40237</c:v>
                </c:pt>
                <c:pt idx="108">
                  <c:v>40268</c:v>
                </c:pt>
                <c:pt idx="109">
                  <c:v>40298</c:v>
                </c:pt>
                <c:pt idx="110">
                  <c:v>40329</c:v>
                </c:pt>
                <c:pt idx="111">
                  <c:v>40359</c:v>
                </c:pt>
                <c:pt idx="112">
                  <c:v>40390</c:v>
                </c:pt>
                <c:pt idx="113">
                  <c:v>40421</c:v>
                </c:pt>
                <c:pt idx="114">
                  <c:v>40451</c:v>
                </c:pt>
                <c:pt idx="115">
                  <c:v>40482</c:v>
                </c:pt>
                <c:pt idx="116">
                  <c:v>40512</c:v>
                </c:pt>
                <c:pt idx="117">
                  <c:v>40543</c:v>
                </c:pt>
                <c:pt idx="118">
                  <c:v>40574</c:v>
                </c:pt>
                <c:pt idx="119">
                  <c:v>40602</c:v>
                </c:pt>
                <c:pt idx="120">
                  <c:v>40633</c:v>
                </c:pt>
                <c:pt idx="121">
                  <c:v>40663</c:v>
                </c:pt>
                <c:pt idx="122">
                  <c:v>40694</c:v>
                </c:pt>
                <c:pt idx="123">
                  <c:v>40724</c:v>
                </c:pt>
                <c:pt idx="124">
                  <c:v>40755</c:v>
                </c:pt>
                <c:pt idx="125">
                  <c:v>40786</c:v>
                </c:pt>
                <c:pt idx="126">
                  <c:v>40816</c:v>
                </c:pt>
                <c:pt idx="127">
                  <c:v>40847</c:v>
                </c:pt>
                <c:pt idx="128">
                  <c:v>40877</c:v>
                </c:pt>
                <c:pt idx="129">
                  <c:v>40908</c:v>
                </c:pt>
                <c:pt idx="130">
                  <c:v>40939</c:v>
                </c:pt>
                <c:pt idx="131">
                  <c:v>40968</c:v>
                </c:pt>
                <c:pt idx="132">
                  <c:v>40999</c:v>
                </c:pt>
                <c:pt idx="133">
                  <c:v>41029</c:v>
                </c:pt>
                <c:pt idx="134">
                  <c:v>41060</c:v>
                </c:pt>
                <c:pt idx="135">
                  <c:v>41090</c:v>
                </c:pt>
                <c:pt idx="136">
                  <c:v>41121</c:v>
                </c:pt>
                <c:pt idx="137">
                  <c:v>41152</c:v>
                </c:pt>
                <c:pt idx="138">
                  <c:v>41182</c:v>
                </c:pt>
                <c:pt idx="139">
                  <c:v>41213</c:v>
                </c:pt>
                <c:pt idx="140">
                  <c:v>41243</c:v>
                </c:pt>
                <c:pt idx="141">
                  <c:v>41274</c:v>
                </c:pt>
                <c:pt idx="142">
                  <c:v>41305</c:v>
                </c:pt>
                <c:pt idx="143">
                  <c:v>41333</c:v>
                </c:pt>
                <c:pt idx="144">
                  <c:v>41364</c:v>
                </c:pt>
                <c:pt idx="145">
                  <c:v>41394</c:v>
                </c:pt>
                <c:pt idx="146">
                  <c:v>41425</c:v>
                </c:pt>
                <c:pt idx="147">
                  <c:v>41455</c:v>
                </c:pt>
                <c:pt idx="148">
                  <c:v>41486</c:v>
                </c:pt>
                <c:pt idx="149">
                  <c:v>41517</c:v>
                </c:pt>
                <c:pt idx="150">
                  <c:v>41547</c:v>
                </c:pt>
                <c:pt idx="151">
                  <c:v>41578</c:v>
                </c:pt>
                <c:pt idx="152">
                  <c:v>41608</c:v>
                </c:pt>
                <c:pt idx="153">
                  <c:v>41639</c:v>
                </c:pt>
                <c:pt idx="154">
                  <c:v>41670</c:v>
                </c:pt>
                <c:pt idx="155">
                  <c:v>41698</c:v>
                </c:pt>
                <c:pt idx="156">
                  <c:v>41729</c:v>
                </c:pt>
                <c:pt idx="157">
                  <c:v>41759</c:v>
                </c:pt>
                <c:pt idx="158">
                  <c:v>41790</c:v>
                </c:pt>
                <c:pt idx="159">
                  <c:v>41820</c:v>
                </c:pt>
                <c:pt idx="160">
                  <c:v>41851</c:v>
                </c:pt>
                <c:pt idx="161">
                  <c:v>41882</c:v>
                </c:pt>
                <c:pt idx="162">
                  <c:v>41912</c:v>
                </c:pt>
                <c:pt idx="163">
                  <c:v>41943</c:v>
                </c:pt>
                <c:pt idx="164">
                  <c:v>41973</c:v>
                </c:pt>
                <c:pt idx="165">
                  <c:v>42004</c:v>
                </c:pt>
                <c:pt idx="166">
                  <c:v>42035</c:v>
                </c:pt>
                <c:pt idx="167">
                  <c:v>42063</c:v>
                </c:pt>
                <c:pt idx="168">
                  <c:v>42094</c:v>
                </c:pt>
                <c:pt idx="169">
                  <c:v>42124</c:v>
                </c:pt>
                <c:pt idx="170">
                  <c:v>42155</c:v>
                </c:pt>
                <c:pt idx="171">
                  <c:v>42185</c:v>
                </c:pt>
                <c:pt idx="172">
                  <c:v>42216</c:v>
                </c:pt>
                <c:pt idx="173">
                  <c:v>42247</c:v>
                </c:pt>
                <c:pt idx="174">
                  <c:v>42277</c:v>
                </c:pt>
                <c:pt idx="175">
                  <c:v>42308</c:v>
                </c:pt>
                <c:pt idx="176">
                  <c:v>42338</c:v>
                </c:pt>
                <c:pt idx="177">
                  <c:v>42369</c:v>
                </c:pt>
                <c:pt idx="178">
                  <c:v>42400</c:v>
                </c:pt>
                <c:pt idx="179">
                  <c:v>42429</c:v>
                </c:pt>
                <c:pt idx="180">
                  <c:v>42460</c:v>
                </c:pt>
                <c:pt idx="181">
                  <c:v>42490</c:v>
                </c:pt>
                <c:pt idx="182">
                  <c:v>42521</c:v>
                </c:pt>
                <c:pt idx="183">
                  <c:v>42551</c:v>
                </c:pt>
                <c:pt idx="184">
                  <c:v>42582</c:v>
                </c:pt>
                <c:pt idx="185">
                  <c:v>42613</c:v>
                </c:pt>
                <c:pt idx="186">
                  <c:v>42643</c:v>
                </c:pt>
                <c:pt idx="187">
                  <c:v>42674</c:v>
                </c:pt>
                <c:pt idx="188">
                  <c:v>42704</c:v>
                </c:pt>
                <c:pt idx="189">
                  <c:v>42735</c:v>
                </c:pt>
                <c:pt idx="190">
                  <c:v>42766</c:v>
                </c:pt>
                <c:pt idx="191">
                  <c:v>42794</c:v>
                </c:pt>
                <c:pt idx="192">
                  <c:v>42825</c:v>
                </c:pt>
                <c:pt idx="193">
                  <c:v>42855</c:v>
                </c:pt>
                <c:pt idx="194">
                  <c:v>42886</c:v>
                </c:pt>
                <c:pt idx="195">
                  <c:v>42916</c:v>
                </c:pt>
                <c:pt idx="196">
                  <c:v>42947</c:v>
                </c:pt>
                <c:pt idx="197">
                  <c:v>42978</c:v>
                </c:pt>
                <c:pt idx="198">
                  <c:v>43008</c:v>
                </c:pt>
                <c:pt idx="199">
                  <c:v>43039</c:v>
                </c:pt>
                <c:pt idx="200">
                  <c:v>43069</c:v>
                </c:pt>
                <c:pt idx="201">
                  <c:v>43100</c:v>
                </c:pt>
                <c:pt idx="202">
                  <c:v>43131</c:v>
                </c:pt>
                <c:pt idx="203">
                  <c:v>43159</c:v>
                </c:pt>
                <c:pt idx="204">
                  <c:v>43190</c:v>
                </c:pt>
                <c:pt idx="205">
                  <c:v>43220</c:v>
                </c:pt>
                <c:pt idx="206">
                  <c:v>43251</c:v>
                </c:pt>
                <c:pt idx="207">
                  <c:v>43281</c:v>
                </c:pt>
                <c:pt idx="208">
                  <c:v>43312</c:v>
                </c:pt>
                <c:pt idx="209">
                  <c:v>43343</c:v>
                </c:pt>
                <c:pt idx="210">
                  <c:v>43373</c:v>
                </c:pt>
                <c:pt idx="211">
                  <c:v>43404</c:v>
                </c:pt>
                <c:pt idx="212">
                  <c:v>43434</c:v>
                </c:pt>
                <c:pt idx="213">
                  <c:v>43465</c:v>
                </c:pt>
                <c:pt idx="214">
                  <c:v>43496</c:v>
                </c:pt>
                <c:pt idx="215">
                  <c:v>43524</c:v>
                </c:pt>
                <c:pt idx="216">
                  <c:v>43555</c:v>
                </c:pt>
                <c:pt idx="217">
                  <c:v>43585</c:v>
                </c:pt>
                <c:pt idx="218">
                  <c:v>43616</c:v>
                </c:pt>
                <c:pt idx="219">
                  <c:v>43646</c:v>
                </c:pt>
                <c:pt idx="220">
                  <c:v>43677</c:v>
                </c:pt>
                <c:pt idx="221">
                  <c:v>43708</c:v>
                </c:pt>
                <c:pt idx="222">
                  <c:v>43738</c:v>
                </c:pt>
                <c:pt idx="223">
                  <c:v>43769</c:v>
                </c:pt>
                <c:pt idx="224">
                  <c:v>43799</c:v>
                </c:pt>
                <c:pt idx="225">
                  <c:v>43830</c:v>
                </c:pt>
                <c:pt idx="226">
                  <c:v>43861</c:v>
                </c:pt>
                <c:pt idx="227">
                  <c:v>43890</c:v>
                </c:pt>
                <c:pt idx="228">
                  <c:v>43921</c:v>
                </c:pt>
                <c:pt idx="229">
                  <c:v>43951</c:v>
                </c:pt>
                <c:pt idx="230">
                  <c:v>43982</c:v>
                </c:pt>
                <c:pt idx="231">
                  <c:v>44012</c:v>
                </c:pt>
                <c:pt idx="232">
                  <c:v>44043</c:v>
                </c:pt>
                <c:pt idx="233">
                  <c:v>44074</c:v>
                </c:pt>
                <c:pt idx="234">
                  <c:v>44104</c:v>
                </c:pt>
                <c:pt idx="235">
                  <c:v>44135</c:v>
                </c:pt>
                <c:pt idx="236">
                  <c:v>44165</c:v>
                </c:pt>
                <c:pt idx="237">
                  <c:v>44196</c:v>
                </c:pt>
              </c:numCache>
            </c:numRef>
          </c:cat>
          <c:val>
            <c:numRef>
              <c:f>[2]Data!$D$3:$D$240</c:f>
              <c:numCache>
                <c:formatCode>General</c:formatCode>
                <c:ptCount val="238"/>
                <c:pt idx="0">
                  <c:v>10000</c:v>
                </c:pt>
                <c:pt idx="1">
                  <c:v>11549</c:v>
                </c:pt>
                <c:pt idx="2">
                  <c:v>11455.453100000001</c:v>
                </c:pt>
                <c:pt idx="3">
                  <c:v>13067.235351170002</c:v>
                </c:pt>
                <c:pt idx="4">
                  <c:v>12045.377546708507</c:v>
                </c:pt>
                <c:pt idx="5">
                  <c:v>11756.288485587502</c:v>
                </c:pt>
                <c:pt idx="6">
                  <c:v>10431.35477326179</c:v>
                </c:pt>
                <c:pt idx="7">
                  <c:v>11499.525502043798</c:v>
                </c:pt>
                <c:pt idx="8">
                  <c:v>12519.533414075084</c:v>
                </c:pt>
                <c:pt idx="9">
                  <c:v>12920.158483325487</c:v>
                </c:pt>
                <c:pt idx="10">
                  <c:v>12691.471678170625</c:v>
                </c:pt>
                <c:pt idx="11">
                  <c:v>11922.368494473485</c:v>
                </c:pt>
                <c:pt idx="12">
                  <c:v>12957.230079793784</c:v>
                </c:pt>
                <c:pt idx="13">
                  <c:v>12624.229266743085</c:v>
                </c:pt>
                <c:pt idx="14">
                  <c:v>12242.977542887444</c:v>
                </c:pt>
                <c:pt idx="15">
                  <c:v>11137.436670764708</c:v>
                </c:pt>
                <c:pt idx="16">
                  <c:v>10268.716610445061</c:v>
                </c:pt>
                <c:pt idx="17">
                  <c:v>10274.877840411327</c:v>
                </c:pt>
                <c:pt idx="18">
                  <c:v>9262.8023731308112</c:v>
                </c:pt>
                <c:pt idx="19">
                  <c:v>9721.3110906007878</c:v>
                </c:pt>
                <c:pt idx="20">
                  <c:v>10665.250397498125</c:v>
                </c:pt>
                <c:pt idx="21">
                  <c:v>10249.305631995698</c:v>
                </c:pt>
                <c:pt idx="22">
                  <c:v>10393.820841406838</c:v>
                </c:pt>
                <c:pt idx="23">
                  <c:v>10382.38763848129</c:v>
                </c:pt>
                <c:pt idx="24">
                  <c:v>10397.961219939012</c:v>
                </c:pt>
                <c:pt idx="25">
                  <c:v>10874.18784381222</c:v>
                </c:pt>
                <c:pt idx="26">
                  <c:v>11604.933266916401</c:v>
                </c:pt>
                <c:pt idx="27">
                  <c:v>11853.278838828413</c:v>
                </c:pt>
                <c:pt idx="28">
                  <c:v>12288.294172213416</c:v>
                </c:pt>
                <c:pt idx="29">
                  <c:v>12647.112362042048</c:v>
                </c:pt>
                <c:pt idx="30">
                  <c:v>13082.173027296294</c:v>
                </c:pt>
                <c:pt idx="31">
                  <c:v>14014.931964142519</c:v>
                </c:pt>
                <c:pt idx="32">
                  <c:v>14333.070919728554</c:v>
                </c:pt>
                <c:pt idx="33">
                  <c:v>15283.353521706558</c:v>
                </c:pt>
                <c:pt idx="34">
                  <c:v>15838.139254544507</c:v>
                </c:pt>
                <c:pt idx="35">
                  <c:v>16082.046599064493</c:v>
                </c:pt>
                <c:pt idx="36">
                  <c:v>15686.428252727508</c:v>
                </c:pt>
                <c:pt idx="37">
                  <c:v>15388.386115925685</c:v>
                </c:pt>
                <c:pt idx="38">
                  <c:v>15514.570882076276</c:v>
                </c:pt>
                <c:pt idx="39">
                  <c:v>15941.221581333375</c:v>
                </c:pt>
                <c:pt idx="40">
                  <c:v>15424.726002098174</c:v>
                </c:pt>
                <c:pt idx="41">
                  <c:v>15478.712543105519</c:v>
                </c:pt>
                <c:pt idx="42">
                  <c:v>16062.260005980599</c:v>
                </c:pt>
                <c:pt idx="43">
                  <c:v>15983.554931951294</c:v>
                </c:pt>
                <c:pt idx="44">
                  <c:v>16845.068542783469</c:v>
                </c:pt>
                <c:pt idx="45">
                  <c:v>17343.682571649861</c:v>
                </c:pt>
                <c:pt idx="46">
                  <c:v>16913.559243872944</c:v>
                </c:pt>
                <c:pt idx="47">
                  <c:v>17522.44737665237</c:v>
                </c:pt>
                <c:pt idx="48">
                  <c:v>17357.736371311839</c:v>
                </c:pt>
                <c:pt idx="49">
                  <c:v>17154.65085576749</c:v>
                </c:pt>
                <c:pt idx="50">
                  <c:v>17658.997590927054</c:v>
                </c:pt>
                <c:pt idx="51">
                  <c:v>18347.698496973208</c:v>
                </c:pt>
                <c:pt idx="52">
                  <c:v>19132.979992643661</c:v>
                </c:pt>
                <c:pt idx="53">
                  <c:v>19385.535328546561</c:v>
                </c:pt>
                <c:pt idx="54">
                  <c:v>20040.766422651435</c:v>
                </c:pt>
                <c:pt idx="55">
                  <c:v>18950.548729259197</c:v>
                </c:pt>
                <c:pt idx="56">
                  <c:v>19229.121795579307</c:v>
                </c:pt>
                <c:pt idx="57">
                  <c:v>19546.402305206364</c:v>
                </c:pt>
                <c:pt idx="58">
                  <c:v>20847.493992749009</c:v>
                </c:pt>
                <c:pt idx="59">
                  <c:v>20669.545078983956</c:v>
                </c:pt>
                <c:pt idx="60">
                  <c:v>21398.441166409888</c:v>
                </c:pt>
                <c:pt idx="61">
                  <c:v>21949.756039510805</c:v>
                </c:pt>
                <c:pt idx="62">
                  <c:v>21158.780205786403</c:v>
                </c:pt>
                <c:pt idx="63">
                  <c:v>21183.41439996511</c:v>
                </c:pt>
                <c:pt idx="64">
                  <c:v>21464.396588842141</c:v>
                </c:pt>
                <c:pt idx="65">
                  <c:v>21777.009512403281</c:v>
                </c:pt>
                <c:pt idx="66">
                  <c:v>21778.408772052408</c:v>
                </c:pt>
                <c:pt idx="67">
                  <c:v>22533.341065122553</c:v>
                </c:pt>
                <c:pt idx="68">
                  <c:v>23226.562492787412</c:v>
                </c:pt>
                <c:pt idx="69">
                  <c:v>23650.778329361165</c:v>
                </c:pt>
                <c:pt idx="70">
                  <c:v>23711.424931947717</c:v>
                </c:pt>
                <c:pt idx="71">
                  <c:v>23658.412208153295</c:v>
                </c:pt>
                <c:pt idx="72">
                  <c:v>24544.756972008512</c:v>
                </c:pt>
                <c:pt idx="73">
                  <c:v>25317.03943938329</c:v>
                </c:pt>
                <c:pt idx="74">
                  <c:v>25916.148290832753</c:v>
                </c:pt>
                <c:pt idx="75">
                  <c:v>25974.829032883939</c:v>
                </c:pt>
                <c:pt idx="76">
                  <c:v>25088.1588662422</c:v>
                </c:pt>
                <c:pt idx="77">
                  <c:v>24926.697847802665</c:v>
                </c:pt>
                <c:pt idx="78">
                  <c:v>26194.575738148174</c:v>
                </c:pt>
                <c:pt idx="79">
                  <c:v>26691.336325483637</c:v>
                </c:pt>
                <c:pt idx="80">
                  <c:v>25761.523712456194</c:v>
                </c:pt>
                <c:pt idx="81">
                  <c:v>26128.992629739041</c:v>
                </c:pt>
                <c:pt idx="82">
                  <c:v>24257.22275009513</c:v>
                </c:pt>
                <c:pt idx="83">
                  <c:v>24501.353600830127</c:v>
                </c:pt>
                <c:pt idx="84">
                  <c:v>24400.022225320779</c:v>
                </c:pt>
                <c:pt idx="85">
                  <c:v>25348.310886332652</c:v>
                </c:pt>
                <c:pt idx="86">
                  <c:v>26272.618132590276</c:v>
                </c:pt>
                <c:pt idx="87">
                  <c:v>25462.482352712563</c:v>
                </c:pt>
                <c:pt idx="88">
                  <c:v>24654.411479863138</c:v>
                </c:pt>
                <c:pt idx="89">
                  <c:v>24557.377978136534</c:v>
                </c:pt>
                <c:pt idx="90">
                  <c:v>22540.339417737367</c:v>
                </c:pt>
                <c:pt idx="91">
                  <c:v>19063.813352218131</c:v>
                </c:pt>
                <c:pt idx="92">
                  <c:v>18273.890024084005</c:v>
                </c:pt>
                <c:pt idx="93">
                  <c:v>18757.494890980834</c:v>
                </c:pt>
                <c:pt idx="94">
                  <c:v>18141.578552868585</c:v>
                </c:pt>
                <c:pt idx="95">
                  <c:v>17097.78929694504</c:v>
                </c:pt>
                <c:pt idx="96">
                  <c:v>17676.793176283958</c:v>
                </c:pt>
                <c:pt idx="97">
                  <c:v>18369.091593885591</c:v>
                </c:pt>
                <c:pt idx="98">
                  <c:v>19353.018281499746</c:v>
                </c:pt>
                <c:pt idx="99">
                  <c:v>19621.333442336643</c:v>
                </c:pt>
                <c:pt idx="100">
                  <c:v>20499.667796079695</c:v>
                </c:pt>
                <c:pt idx="101">
                  <c:v>21097.525314298873</c:v>
                </c:pt>
                <c:pt idx="102">
                  <c:v>21776.111476969312</c:v>
                </c:pt>
                <c:pt idx="103">
                  <c:v>21910.344958925594</c:v>
                </c:pt>
                <c:pt idx="104">
                  <c:v>22544.961755221488</c:v>
                </c:pt>
                <c:pt idx="105">
                  <c:v>23033.381532775518</c:v>
                </c:pt>
                <c:pt idx="106">
                  <c:v>22544.250492685853</c:v>
                </c:pt>
                <c:pt idx="107">
                  <c:v>22750.851730109087</c:v>
                </c:pt>
                <c:pt idx="108">
                  <c:v>23596.370162188799</c:v>
                </c:pt>
                <c:pt idx="109">
                  <c:v>23918.796957216138</c:v>
                </c:pt>
                <c:pt idx="110">
                  <c:v>22403.882108156755</c:v>
                </c:pt>
                <c:pt idx="111">
                  <c:v>22396.360094025171</c:v>
                </c:pt>
                <c:pt idx="112">
                  <c:v>23858.041827547906</c:v>
                </c:pt>
                <c:pt idx="113">
                  <c:v>23394.342986179636</c:v>
                </c:pt>
                <c:pt idx="114">
                  <c:v>25405.420228462841</c:v>
                </c:pt>
                <c:pt idx="115">
                  <c:v>26410.566726985064</c:v>
                </c:pt>
                <c:pt idx="116">
                  <c:v>25878.770263266248</c:v>
                </c:pt>
                <c:pt idx="117">
                  <c:v>27122.614050027147</c:v>
                </c:pt>
                <c:pt idx="118">
                  <c:v>27360.323528306897</c:v>
                </c:pt>
                <c:pt idx="119">
                  <c:v>28037.881529281916</c:v>
                </c:pt>
                <c:pt idx="120">
                  <c:v>28292.024008673125</c:v>
                </c:pt>
                <c:pt idx="121">
                  <c:v>29476.448487530466</c:v>
                </c:pt>
                <c:pt idx="122">
                  <c:v>29442.970728633292</c:v>
                </c:pt>
                <c:pt idx="123">
                  <c:v>28841.281656904746</c:v>
                </c:pt>
                <c:pt idx="124">
                  <c:v>28880.628490346386</c:v>
                </c:pt>
                <c:pt idx="125">
                  <c:v>27317.154121648131</c:v>
                </c:pt>
                <c:pt idx="126">
                  <c:v>25166.317612881674</c:v>
                </c:pt>
                <c:pt idx="127">
                  <c:v>26954.74319959827</c:v>
                </c:pt>
                <c:pt idx="128">
                  <c:v>26395.816490719983</c:v>
                </c:pt>
                <c:pt idx="129">
                  <c:v>26540.049936174688</c:v>
                </c:pt>
                <c:pt idx="130">
                  <c:v>27348.572758212904</c:v>
                </c:pt>
                <c:pt idx="131">
                  <c:v>28354.022633231347</c:v>
                </c:pt>
                <c:pt idx="132">
                  <c:v>28905.912531269551</c:v>
                </c:pt>
                <c:pt idx="133">
                  <c:v>28598.476587263878</c:v>
                </c:pt>
                <c:pt idx="134">
                  <c:v>26615.57987820205</c:v>
                </c:pt>
                <c:pt idx="135">
                  <c:v>27759.098412055209</c:v>
                </c:pt>
                <c:pt idx="136">
                  <c:v>28238.338537443913</c:v>
                </c:pt>
                <c:pt idx="137">
                  <c:v>29022.354940720434</c:v>
                </c:pt>
                <c:pt idx="138">
                  <c:v>29860.063564980963</c:v>
                </c:pt>
                <c:pt idx="139">
                  <c:v>29850.038167640381</c:v>
                </c:pt>
                <c:pt idx="140">
                  <c:v>29911.656227889343</c:v>
                </c:pt>
                <c:pt idx="141">
                  <c:v>30652.396079837825</c:v>
                </c:pt>
                <c:pt idx="142">
                  <c:v>31920.309576542302</c:v>
                </c:pt>
                <c:pt idx="143">
                  <c:v>31532.932806810841</c:v>
                </c:pt>
                <c:pt idx="144">
                  <c:v>32140.391233302696</c:v>
                </c:pt>
                <c:pt idx="145">
                  <c:v>32348.154885421729</c:v>
                </c:pt>
                <c:pt idx="146">
                  <c:v>32249.954103145465</c:v>
                </c:pt>
                <c:pt idx="147">
                  <c:v>31597.352222928534</c:v>
                </c:pt>
                <c:pt idx="148">
                  <c:v>33596.335139222923</c:v>
                </c:pt>
                <c:pt idx="149">
                  <c:v>33454.029596548491</c:v>
                </c:pt>
                <c:pt idx="150">
                  <c:v>35286.114570205675</c:v>
                </c:pt>
                <c:pt idx="151">
                  <c:v>36456.352235966428</c:v>
                </c:pt>
                <c:pt idx="152">
                  <c:v>36382.136362191617</c:v>
                </c:pt>
                <c:pt idx="153">
                  <c:v>37093.92571850941</c:v>
                </c:pt>
                <c:pt idx="154">
                  <c:v>36128.157689814208</c:v>
                </c:pt>
                <c:pt idx="155">
                  <c:v>37463.608086681532</c:v>
                </c:pt>
                <c:pt idx="156">
                  <c:v>38346.410062841896</c:v>
                </c:pt>
                <c:pt idx="157">
                  <c:v>38724.668791126292</c:v>
                </c:pt>
                <c:pt idx="158">
                  <c:v>39551.992450676596</c:v>
                </c:pt>
                <c:pt idx="159">
                  <c:v>40416.767259242923</c:v>
                </c:pt>
                <c:pt idx="160">
                  <c:v>39194.736149657278</c:v>
                </c:pt>
                <c:pt idx="161">
                  <c:v>40294.707179848141</c:v>
                </c:pt>
                <c:pt idx="162">
                  <c:v>39197.250769361155</c:v>
                </c:pt>
                <c:pt idx="163">
                  <c:v>38968.505569396722</c:v>
                </c:pt>
                <c:pt idx="164">
                  <c:v>39368.488207988652</c:v>
                </c:pt>
                <c:pt idx="165">
                  <c:v>38599.395421374742</c:v>
                </c:pt>
                <c:pt idx="166">
                  <c:v>38331.679818411176</c:v>
                </c:pt>
                <c:pt idx="167">
                  <c:v>39852.077302411897</c:v>
                </c:pt>
                <c:pt idx="168">
                  <c:v>38439.889212965507</c:v>
                </c:pt>
                <c:pt idx="169">
                  <c:v>39230.376857907788</c:v>
                </c:pt>
                <c:pt idx="170">
                  <c:v>39786.045879662299</c:v>
                </c:pt>
                <c:pt idx="171">
                  <c:v>39064.496256659608</c:v>
                </c:pt>
                <c:pt idx="172">
                  <c:v>39508.43511392815</c:v>
                </c:pt>
                <c:pt idx="173">
                  <c:v>36954.777936466104</c:v>
                </c:pt>
                <c:pt idx="174">
                  <c:v>36546.954393129687</c:v>
                </c:pt>
                <c:pt idx="175">
                  <c:v>39155.100528830233</c:v>
                </c:pt>
                <c:pt idx="176">
                  <c:v>38824.798045589043</c:v>
                </c:pt>
                <c:pt idx="177">
                  <c:v>38163.388647012427</c:v>
                </c:pt>
                <c:pt idx="178">
                  <c:v>37150.694658815082</c:v>
                </c:pt>
                <c:pt idx="179">
                  <c:v>36707.273403097854</c:v>
                </c:pt>
                <c:pt idx="180">
                  <c:v>39275.470402580097</c:v>
                </c:pt>
                <c:pt idx="181">
                  <c:v>39694.313994345408</c:v>
                </c:pt>
                <c:pt idx="182">
                  <c:v>39688.925649414494</c:v>
                </c:pt>
                <c:pt idx="183">
                  <c:v>39612.09796976098</c:v>
                </c:pt>
                <c:pt idx="184">
                  <c:v>40597.023234571767</c:v>
                </c:pt>
                <c:pt idx="185">
                  <c:v>41346.616982622094</c:v>
                </c:pt>
                <c:pt idx="186">
                  <c:v>41159.079229421906</c:v>
                </c:pt>
                <c:pt idx="187">
                  <c:v>40210.949134094095</c:v>
                </c:pt>
                <c:pt idx="188">
                  <c:v>40394.482118932145</c:v>
                </c:pt>
                <c:pt idx="189">
                  <c:v>42004.778013725976</c:v>
                </c:pt>
                <c:pt idx="190">
                  <c:v>43120.603605478813</c:v>
                </c:pt>
                <c:pt idx="191">
                  <c:v>43873.672778844404</c:v>
                </c:pt>
                <c:pt idx="192">
                  <c:v>44587.245336187545</c:v>
                </c:pt>
                <c:pt idx="193">
                  <c:v>45245.542750835979</c:v>
                </c:pt>
                <c:pt idx="194">
                  <c:v>46994.927907457131</c:v>
                </c:pt>
                <c:pt idx="195">
                  <c:v>46791.169836071342</c:v>
                </c:pt>
                <c:pt idx="196">
                  <c:v>47042.16955534141</c:v>
                </c:pt>
                <c:pt idx="197">
                  <c:v>47115.755456545587</c:v>
                </c:pt>
                <c:pt idx="198">
                  <c:v>47806.672861269733</c:v>
                </c:pt>
                <c:pt idx="199">
                  <c:v>47685.447281085784</c:v>
                </c:pt>
                <c:pt idx="200">
                  <c:v>47841.104692413959</c:v>
                </c:pt>
                <c:pt idx="201">
                  <c:v>49135.888500746856</c:v>
                </c:pt>
                <c:pt idx="202">
                  <c:v>51281.370416036931</c:v>
                </c:pt>
                <c:pt idx="203">
                  <c:v>49976.990502848952</c:v>
                </c:pt>
                <c:pt idx="204">
                  <c:v>49730.316771147896</c:v>
                </c:pt>
                <c:pt idx="205">
                  <c:v>50235.788341579355</c:v>
                </c:pt>
                <c:pt idx="206">
                  <c:v>49631.16315225196</c:v>
                </c:pt>
                <c:pt idx="207">
                  <c:v>50850.315649509823</c:v>
                </c:pt>
                <c:pt idx="208">
                  <c:v>51001.048900327733</c:v>
                </c:pt>
                <c:pt idx="209">
                  <c:v>51917.244696290007</c:v>
                </c:pt>
                <c:pt idx="210">
                  <c:v>52154.20818730093</c:v>
                </c:pt>
                <c:pt idx="211">
                  <c:v>49753.250305592643</c:v>
                </c:pt>
                <c:pt idx="212">
                  <c:v>50522.64720491261</c:v>
                </c:pt>
                <c:pt idx="213">
                  <c:v>48040.179243861814</c:v>
                </c:pt>
                <c:pt idx="214">
                  <c:v>51021.757129952268</c:v>
                </c:pt>
                <c:pt idx="215">
                  <c:v>52412.827275119664</c:v>
                </c:pt>
                <c:pt idx="216">
                  <c:v>52636.328882708527</c:v>
                </c:pt>
                <c:pt idx="217">
                  <c:v>53481.892238734217</c:v>
                </c:pt>
                <c:pt idx="218">
                  <c:v>51747.167165693165</c:v>
                </c:pt>
                <c:pt idx="219">
                  <c:v>54855.322157353214</c:v>
                </c:pt>
                <c:pt idx="220">
                  <c:v>55544.538357383746</c:v>
                </c:pt>
                <c:pt idx="221">
                  <c:v>54553.86007873778</c:v>
                </c:pt>
                <c:pt idx="222">
                  <c:v>55037.439350354318</c:v>
                </c:pt>
                <c:pt idx="223">
                  <c:v>54485.097587734796</c:v>
                </c:pt>
                <c:pt idx="224">
                  <c:v>54891.788194543595</c:v>
                </c:pt>
                <c:pt idx="225">
                  <c:v>56937.289731532452</c:v>
                </c:pt>
                <c:pt idx="226">
                  <c:v>55984.401711820232</c:v>
                </c:pt>
                <c:pt idx="227">
                  <c:v>51050.1747017624</c:v>
                </c:pt>
                <c:pt idx="228">
                  <c:v>45080.584438831131</c:v>
                </c:pt>
                <c:pt idx="229">
                  <c:v>48676.211853672306</c:v>
                </c:pt>
                <c:pt idx="230">
                  <c:v>51249.236412257422</c:v>
                </c:pt>
                <c:pt idx="231">
                  <c:v>52015.9249889848</c:v>
                </c:pt>
                <c:pt idx="232">
                  <c:v>53746.195929098787</c:v>
                </c:pt>
                <c:pt idx="233">
                  <c:v>55765.131683723237</c:v>
                </c:pt>
                <c:pt idx="234">
                  <c:v>53878.276851596573</c:v>
                </c:pt>
                <c:pt idx="235">
                  <c:v>52884.990623850928</c:v>
                </c:pt>
                <c:pt idx="236">
                  <c:v>58256.215243582032</c:v>
                </c:pt>
                <c:pt idx="237">
                  <c:v>60596.032668847656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812-425A-A07A-7A62E3470A48}"/>
            </c:ext>
          </c:extLst>
        </c:ser>
        <c:ser>
          <c:idx val="2"/>
          <c:order val="1"/>
          <c:tx>
            <c:v>MSCI ACWI (Gross)</c:v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[2]Data!$A$3:$A$240</c:f>
              <c:numCache>
                <c:formatCode>m/d/yyyy</c:formatCode>
                <c:ptCount val="238"/>
                <c:pt idx="0">
                  <c:v>36981</c:v>
                </c:pt>
                <c:pt idx="1">
                  <c:v>37011</c:v>
                </c:pt>
                <c:pt idx="2">
                  <c:v>37042</c:v>
                </c:pt>
                <c:pt idx="3">
                  <c:v>37072</c:v>
                </c:pt>
                <c:pt idx="4">
                  <c:v>37103</c:v>
                </c:pt>
                <c:pt idx="5">
                  <c:v>37134</c:v>
                </c:pt>
                <c:pt idx="6">
                  <c:v>37164</c:v>
                </c:pt>
                <c:pt idx="7">
                  <c:v>37195</c:v>
                </c:pt>
                <c:pt idx="8">
                  <c:v>37225</c:v>
                </c:pt>
                <c:pt idx="9">
                  <c:v>37256</c:v>
                </c:pt>
                <c:pt idx="10">
                  <c:v>37287</c:v>
                </c:pt>
                <c:pt idx="11">
                  <c:v>37315</c:v>
                </c:pt>
                <c:pt idx="12">
                  <c:v>37346</c:v>
                </c:pt>
                <c:pt idx="13">
                  <c:v>37376</c:v>
                </c:pt>
                <c:pt idx="14">
                  <c:v>37407</c:v>
                </c:pt>
                <c:pt idx="15">
                  <c:v>37437</c:v>
                </c:pt>
                <c:pt idx="16">
                  <c:v>37468</c:v>
                </c:pt>
                <c:pt idx="17">
                  <c:v>37499</c:v>
                </c:pt>
                <c:pt idx="18">
                  <c:v>37529</c:v>
                </c:pt>
                <c:pt idx="19">
                  <c:v>37560</c:v>
                </c:pt>
                <c:pt idx="20">
                  <c:v>37590</c:v>
                </c:pt>
                <c:pt idx="21">
                  <c:v>37621</c:v>
                </c:pt>
                <c:pt idx="22">
                  <c:v>37652</c:v>
                </c:pt>
                <c:pt idx="23">
                  <c:v>37680</c:v>
                </c:pt>
                <c:pt idx="24">
                  <c:v>37711</c:v>
                </c:pt>
                <c:pt idx="25">
                  <c:v>37741</c:v>
                </c:pt>
                <c:pt idx="26">
                  <c:v>37772</c:v>
                </c:pt>
                <c:pt idx="27">
                  <c:v>37802</c:v>
                </c:pt>
                <c:pt idx="28">
                  <c:v>37833</c:v>
                </c:pt>
                <c:pt idx="29">
                  <c:v>37864</c:v>
                </c:pt>
                <c:pt idx="30">
                  <c:v>37894</c:v>
                </c:pt>
                <c:pt idx="31">
                  <c:v>37925</c:v>
                </c:pt>
                <c:pt idx="32">
                  <c:v>37955</c:v>
                </c:pt>
                <c:pt idx="33">
                  <c:v>37986</c:v>
                </c:pt>
                <c:pt idx="34">
                  <c:v>38017</c:v>
                </c:pt>
                <c:pt idx="35">
                  <c:v>38046</c:v>
                </c:pt>
                <c:pt idx="36">
                  <c:v>38077</c:v>
                </c:pt>
                <c:pt idx="37">
                  <c:v>38107</c:v>
                </c:pt>
                <c:pt idx="38">
                  <c:v>38138</c:v>
                </c:pt>
                <c:pt idx="39">
                  <c:v>38168</c:v>
                </c:pt>
                <c:pt idx="40">
                  <c:v>38199</c:v>
                </c:pt>
                <c:pt idx="41">
                  <c:v>38230</c:v>
                </c:pt>
                <c:pt idx="42">
                  <c:v>38260</c:v>
                </c:pt>
                <c:pt idx="43">
                  <c:v>38291</c:v>
                </c:pt>
                <c:pt idx="44">
                  <c:v>38321</c:v>
                </c:pt>
                <c:pt idx="45">
                  <c:v>38352</c:v>
                </c:pt>
                <c:pt idx="46">
                  <c:v>38383</c:v>
                </c:pt>
                <c:pt idx="47">
                  <c:v>38411</c:v>
                </c:pt>
                <c:pt idx="48">
                  <c:v>38442</c:v>
                </c:pt>
                <c:pt idx="49">
                  <c:v>38472</c:v>
                </c:pt>
                <c:pt idx="50">
                  <c:v>38503</c:v>
                </c:pt>
                <c:pt idx="51">
                  <c:v>38533</c:v>
                </c:pt>
                <c:pt idx="52">
                  <c:v>38564</c:v>
                </c:pt>
                <c:pt idx="53">
                  <c:v>38595</c:v>
                </c:pt>
                <c:pt idx="54">
                  <c:v>38625</c:v>
                </c:pt>
                <c:pt idx="55">
                  <c:v>38656</c:v>
                </c:pt>
                <c:pt idx="56">
                  <c:v>38686</c:v>
                </c:pt>
                <c:pt idx="57">
                  <c:v>38717</c:v>
                </c:pt>
                <c:pt idx="58">
                  <c:v>38748</c:v>
                </c:pt>
                <c:pt idx="59">
                  <c:v>38776</c:v>
                </c:pt>
                <c:pt idx="60">
                  <c:v>38807</c:v>
                </c:pt>
                <c:pt idx="61">
                  <c:v>38837</c:v>
                </c:pt>
                <c:pt idx="62">
                  <c:v>38868</c:v>
                </c:pt>
                <c:pt idx="63">
                  <c:v>38898</c:v>
                </c:pt>
                <c:pt idx="64">
                  <c:v>38929</c:v>
                </c:pt>
                <c:pt idx="65">
                  <c:v>38960</c:v>
                </c:pt>
                <c:pt idx="66">
                  <c:v>38990</c:v>
                </c:pt>
                <c:pt idx="67">
                  <c:v>39021</c:v>
                </c:pt>
                <c:pt idx="68">
                  <c:v>39051</c:v>
                </c:pt>
                <c:pt idx="69">
                  <c:v>39082</c:v>
                </c:pt>
                <c:pt idx="70">
                  <c:v>39113</c:v>
                </c:pt>
                <c:pt idx="71">
                  <c:v>39141</c:v>
                </c:pt>
                <c:pt idx="72">
                  <c:v>39172</c:v>
                </c:pt>
                <c:pt idx="73">
                  <c:v>39202</c:v>
                </c:pt>
                <c:pt idx="74">
                  <c:v>39233</c:v>
                </c:pt>
                <c:pt idx="75">
                  <c:v>39263</c:v>
                </c:pt>
                <c:pt idx="76">
                  <c:v>39294</c:v>
                </c:pt>
                <c:pt idx="77">
                  <c:v>39325</c:v>
                </c:pt>
                <c:pt idx="78">
                  <c:v>39355</c:v>
                </c:pt>
                <c:pt idx="79">
                  <c:v>39386</c:v>
                </c:pt>
                <c:pt idx="80">
                  <c:v>39416</c:v>
                </c:pt>
                <c:pt idx="81">
                  <c:v>39447</c:v>
                </c:pt>
                <c:pt idx="82">
                  <c:v>39478</c:v>
                </c:pt>
                <c:pt idx="83">
                  <c:v>39507</c:v>
                </c:pt>
                <c:pt idx="84">
                  <c:v>39538</c:v>
                </c:pt>
                <c:pt idx="85">
                  <c:v>39568</c:v>
                </c:pt>
                <c:pt idx="86">
                  <c:v>39599</c:v>
                </c:pt>
                <c:pt idx="87">
                  <c:v>39629</c:v>
                </c:pt>
                <c:pt idx="88">
                  <c:v>39660</c:v>
                </c:pt>
                <c:pt idx="89">
                  <c:v>39691</c:v>
                </c:pt>
                <c:pt idx="90">
                  <c:v>39721</c:v>
                </c:pt>
                <c:pt idx="91">
                  <c:v>39752</c:v>
                </c:pt>
                <c:pt idx="92">
                  <c:v>39782</c:v>
                </c:pt>
                <c:pt idx="93">
                  <c:v>39813</c:v>
                </c:pt>
                <c:pt idx="94">
                  <c:v>39844</c:v>
                </c:pt>
                <c:pt idx="95">
                  <c:v>39872</c:v>
                </c:pt>
                <c:pt idx="96">
                  <c:v>39903</c:v>
                </c:pt>
                <c:pt idx="97">
                  <c:v>39933</c:v>
                </c:pt>
                <c:pt idx="98">
                  <c:v>39964</c:v>
                </c:pt>
                <c:pt idx="99">
                  <c:v>39994</c:v>
                </c:pt>
                <c:pt idx="100">
                  <c:v>40025</c:v>
                </c:pt>
                <c:pt idx="101">
                  <c:v>40056</c:v>
                </c:pt>
                <c:pt idx="102">
                  <c:v>40086</c:v>
                </c:pt>
                <c:pt idx="103">
                  <c:v>40117</c:v>
                </c:pt>
                <c:pt idx="104">
                  <c:v>40147</c:v>
                </c:pt>
                <c:pt idx="105">
                  <c:v>40178</c:v>
                </c:pt>
                <c:pt idx="106">
                  <c:v>40209</c:v>
                </c:pt>
                <c:pt idx="107">
                  <c:v>40237</c:v>
                </c:pt>
                <c:pt idx="108">
                  <c:v>40268</c:v>
                </c:pt>
                <c:pt idx="109">
                  <c:v>40298</c:v>
                </c:pt>
                <c:pt idx="110">
                  <c:v>40329</c:v>
                </c:pt>
                <c:pt idx="111">
                  <c:v>40359</c:v>
                </c:pt>
                <c:pt idx="112">
                  <c:v>40390</c:v>
                </c:pt>
                <c:pt idx="113">
                  <c:v>40421</c:v>
                </c:pt>
                <c:pt idx="114">
                  <c:v>40451</c:v>
                </c:pt>
                <c:pt idx="115">
                  <c:v>40482</c:v>
                </c:pt>
                <c:pt idx="116">
                  <c:v>40512</c:v>
                </c:pt>
                <c:pt idx="117">
                  <c:v>40543</c:v>
                </c:pt>
                <c:pt idx="118">
                  <c:v>40574</c:v>
                </c:pt>
                <c:pt idx="119">
                  <c:v>40602</c:v>
                </c:pt>
                <c:pt idx="120">
                  <c:v>40633</c:v>
                </c:pt>
                <c:pt idx="121">
                  <c:v>40663</c:v>
                </c:pt>
                <c:pt idx="122">
                  <c:v>40694</c:v>
                </c:pt>
                <c:pt idx="123">
                  <c:v>40724</c:v>
                </c:pt>
                <c:pt idx="124">
                  <c:v>40755</c:v>
                </c:pt>
                <c:pt idx="125">
                  <c:v>40786</c:v>
                </c:pt>
                <c:pt idx="126">
                  <c:v>40816</c:v>
                </c:pt>
                <c:pt idx="127">
                  <c:v>40847</c:v>
                </c:pt>
                <c:pt idx="128">
                  <c:v>40877</c:v>
                </c:pt>
                <c:pt idx="129">
                  <c:v>40908</c:v>
                </c:pt>
                <c:pt idx="130">
                  <c:v>40939</c:v>
                </c:pt>
                <c:pt idx="131">
                  <c:v>40968</c:v>
                </c:pt>
                <c:pt idx="132">
                  <c:v>40999</c:v>
                </c:pt>
                <c:pt idx="133">
                  <c:v>41029</c:v>
                </c:pt>
                <c:pt idx="134">
                  <c:v>41060</c:v>
                </c:pt>
                <c:pt idx="135">
                  <c:v>41090</c:v>
                </c:pt>
                <c:pt idx="136">
                  <c:v>41121</c:v>
                </c:pt>
                <c:pt idx="137">
                  <c:v>41152</c:v>
                </c:pt>
                <c:pt idx="138">
                  <c:v>41182</c:v>
                </c:pt>
                <c:pt idx="139">
                  <c:v>41213</c:v>
                </c:pt>
                <c:pt idx="140">
                  <c:v>41243</c:v>
                </c:pt>
                <c:pt idx="141">
                  <c:v>41274</c:v>
                </c:pt>
                <c:pt idx="142">
                  <c:v>41305</c:v>
                </c:pt>
                <c:pt idx="143">
                  <c:v>41333</c:v>
                </c:pt>
                <c:pt idx="144">
                  <c:v>41364</c:v>
                </c:pt>
                <c:pt idx="145">
                  <c:v>41394</c:v>
                </c:pt>
                <c:pt idx="146">
                  <c:v>41425</c:v>
                </c:pt>
                <c:pt idx="147">
                  <c:v>41455</c:v>
                </c:pt>
                <c:pt idx="148">
                  <c:v>41486</c:v>
                </c:pt>
                <c:pt idx="149">
                  <c:v>41517</c:v>
                </c:pt>
                <c:pt idx="150">
                  <c:v>41547</c:v>
                </c:pt>
                <c:pt idx="151">
                  <c:v>41578</c:v>
                </c:pt>
                <c:pt idx="152">
                  <c:v>41608</c:v>
                </c:pt>
                <c:pt idx="153">
                  <c:v>41639</c:v>
                </c:pt>
                <c:pt idx="154">
                  <c:v>41670</c:v>
                </c:pt>
                <c:pt idx="155">
                  <c:v>41698</c:v>
                </c:pt>
                <c:pt idx="156">
                  <c:v>41729</c:v>
                </c:pt>
                <c:pt idx="157">
                  <c:v>41759</c:v>
                </c:pt>
                <c:pt idx="158">
                  <c:v>41790</c:v>
                </c:pt>
                <c:pt idx="159">
                  <c:v>41820</c:v>
                </c:pt>
                <c:pt idx="160">
                  <c:v>41851</c:v>
                </c:pt>
                <c:pt idx="161">
                  <c:v>41882</c:v>
                </c:pt>
                <c:pt idx="162">
                  <c:v>41912</c:v>
                </c:pt>
                <c:pt idx="163">
                  <c:v>41943</c:v>
                </c:pt>
                <c:pt idx="164">
                  <c:v>41973</c:v>
                </c:pt>
                <c:pt idx="165">
                  <c:v>42004</c:v>
                </c:pt>
                <c:pt idx="166">
                  <c:v>42035</c:v>
                </c:pt>
                <c:pt idx="167">
                  <c:v>42063</c:v>
                </c:pt>
                <c:pt idx="168">
                  <c:v>42094</c:v>
                </c:pt>
                <c:pt idx="169">
                  <c:v>42124</c:v>
                </c:pt>
                <c:pt idx="170">
                  <c:v>42155</c:v>
                </c:pt>
                <c:pt idx="171">
                  <c:v>42185</c:v>
                </c:pt>
                <c:pt idx="172">
                  <c:v>42216</c:v>
                </c:pt>
                <c:pt idx="173">
                  <c:v>42247</c:v>
                </c:pt>
                <c:pt idx="174">
                  <c:v>42277</c:v>
                </c:pt>
                <c:pt idx="175">
                  <c:v>42308</c:v>
                </c:pt>
                <c:pt idx="176">
                  <c:v>42338</c:v>
                </c:pt>
                <c:pt idx="177">
                  <c:v>42369</c:v>
                </c:pt>
                <c:pt idx="178">
                  <c:v>42400</c:v>
                </c:pt>
                <c:pt idx="179">
                  <c:v>42429</c:v>
                </c:pt>
                <c:pt idx="180">
                  <c:v>42460</c:v>
                </c:pt>
                <c:pt idx="181">
                  <c:v>42490</c:v>
                </c:pt>
                <c:pt idx="182">
                  <c:v>42521</c:v>
                </c:pt>
                <c:pt idx="183">
                  <c:v>42551</c:v>
                </c:pt>
                <c:pt idx="184">
                  <c:v>42582</c:v>
                </c:pt>
                <c:pt idx="185">
                  <c:v>42613</c:v>
                </c:pt>
                <c:pt idx="186">
                  <c:v>42643</c:v>
                </c:pt>
                <c:pt idx="187">
                  <c:v>42674</c:v>
                </c:pt>
                <c:pt idx="188">
                  <c:v>42704</c:v>
                </c:pt>
                <c:pt idx="189">
                  <c:v>42735</c:v>
                </c:pt>
                <c:pt idx="190">
                  <c:v>42766</c:v>
                </c:pt>
                <c:pt idx="191">
                  <c:v>42794</c:v>
                </c:pt>
                <c:pt idx="192">
                  <c:v>42825</c:v>
                </c:pt>
                <c:pt idx="193">
                  <c:v>42855</c:v>
                </c:pt>
                <c:pt idx="194">
                  <c:v>42886</c:v>
                </c:pt>
                <c:pt idx="195">
                  <c:v>42916</c:v>
                </c:pt>
                <c:pt idx="196">
                  <c:v>42947</c:v>
                </c:pt>
                <c:pt idx="197">
                  <c:v>42978</c:v>
                </c:pt>
                <c:pt idx="198">
                  <c:v>43008</c:v>
                </c:pt>
                <c:pt idx="199">
                  <c:v>43039</c:v>
                </c:pt>
                <c:pt idx="200">
                  <c:v>43069</c:v>
                </c:pt>
                <c:pt idx="201">
                  <c:v>43100</c:v>
                </c:pt>
                <c:pt idx="202">
                  <c:v>43131</c:v>
                </c:pt>
                <c:pt idx="203">
                  <c:v>43159</c:v>
                </c:pt>
                <c:pt idx="204">
                  <c:v>43190</c:v>
                </c:pt>
                <c:pt idx="205">
                  <c:v>43220</c:v>
                </c:pt>
                <c:pt idx="206">
                  <c:v>43251</c:v>
                </c:pt>
                <c:pt idx="207">
                  <c:v>43281</c:v>
                </c:pt>
                <c:pt idx="208">
                  <c:v>43312</c:v>
                </c:pt>
                <c:pt idx="209">
                  <c:v>43343</c:v>
                </c:pt>
                <c:pt idx="210">
                  <c:v>43373</c:v>
                </c:pt>
                <c:pt idx="211">
                  <c:v>43404</c:v>
                </c:pt>
                <c:pt idx="212">
                  <c:v>43434</c:v>
                </c:pt>
                <c:pt idx="213">
                  <c:v>43465</c:v>
                </c:pt>
                <c:pt idx="214">
                  <c:v>43496</c:v>
                </c:pt>
                <c:pt idx="215">
                  <c:v>43524</c:v>
                </c:pt>
                <c:pt idx="216">
                  <c:v>43555</c:v>
                </c:pt>
                <c:pt idx="217">
                  <c:v>43585</c:v>
                </c:pt>
                <c:pt idx="218">
                  <c:v>43616</c:v>
                </c:pt>
                <c:pt idx="219">
                  <c:v>43646</c:v>
                </c:pt>
                <c:pt idx="220">
                  <c:v>43677</c:v>
                </c:pt>
                <c:pt idx="221">
                  <c:v>43708</c:v>
                </c:pt>
                <c:pt idx="222">
                  <c:v>43738</c:v>
                </c:pt>
                <c:pt idx="223">
                  <c:v>43769</c:v>
                </c:pt>
                <c:pt idx="224">
                  <c:v>43799</c:v>
                </c:pt>
                <c:pt idx="225">
                  <c:v>43830</c:v>
                </c:pt>
                <c:pt idx="226">
                  <c:v>43861</c:v>
                </c:pt>
                <c:pt idx="227">
                  <c:v>43890</c:v>
                </c:pt>
                <c:pt idx="228">
                  <c:v>43921</c:v>
                </c:pt>
                <c:pt idx="229">
                  <c:v>43951</c:v>
                </c:pt>
                <c:pt idx="230">
                  <c:v>43982</c:v>
                </c:pt>
                <c:pt idx="231">
                  <c:v>44012</c:v>
                </c:pt>
                <c:pt idx="232">
                  <c:v>44043</c:v>
                </c:pt>
                <c:pt idx="233">
                  <c:v>44074</c:v>
                </c:pt>
                <c:pt idx="234">
                  <c:v>44104</c:v>
                </c:pt>
                <c:pt idx="235">
                  <c:v>44135</c:v>
                </c:pt>
                <c:pt idx="236">
                  <c:v>44165</c:v>
                </c:pt>
                <c:pt idx="237">
                  <c:v>44196</c:v>
                </c:pt>
              </c:numCache>
            </c:numRef>
          </c:cat>
          <c:val>
            <c:numRef>
              <c:f>[2]Data!$E$3:$E$240</c:f>
              <c:numCache>
                <c:formatCode>General</c:formatCode>
                <c:ptCount val="238"/>
                <c:pt idx="0">
                  <c:v>10000</c:v>
                </c:pt>
                <c:pt idx="1">
                  <c:v>10728.327521943009</c:v>
                </c:pt>
                <c:pt idx="2">
                  <c:v>10608.993627509919</c:v>
                </c:pt>
                <c:pt idx="3">
                  <c:v>10283.756162077672</c:v>
                </c:pt>
                <c:pt idx="4">
                  <c:v>10121.738607671035</c:v>
                </c:pt>
                <c:pt idx="5">
                  <c:v>9656.7271852831545</c:v>
                </c:pt>
                <c:pt idx="6">
                  <c:v>8774.49801611158</c:v>
                </c:pt>
                <c:pt idx="7">
                  <c:v>8960.8632920524233</c:v>
                </c:pt>
                <c:pt idx="8">
                  <c:v>9512.1438018516292</c:v>
                </c:pt>
                <c:pt idx="9">
                  <c:v>9601.1181916556452</c:v>
                </c:pt>
                <c:pt idx="10">
                  <c:v>9338.1026812552609</c:v>
                </c:pt>
                <c:pt idx="11">
                  <c:v>9269.5683539737875</c:v>
                </c:pt>
                <c:pt idx="12">
                  <c:v>9688.2890465312012</c:v>
                </c:pt>
                <c:pt idx="13">
                  <c:v>9381.3875195382952</c:v>
                </c:pt>
                <c:pt idx="14">
                  <c:v>9394.6134423470012</c:v>
                </c:pt>
                <c:pt idx="15">
                  <c:v>8821.3899242515345</c:v>
                </c:pt>
                <c:pt idx="16">
                  <c:v>8081.6400144282807</c:v>
                </c:pt>
                <c:pt idx="17">
                  <c:v>8102.3806661055687</c:v>
                </c:pt>
                <c:pt idx="18">
                  <c:v>7213.839124684383</c:v>
                </c:pt>
                <c:pt idx="19">
                  <c:v>7744.9801611157882</c:v>
                </c:pt>
                <c:pt idx="20">
                  <c:v>8168.510280149093</c:v>
                </c:pt>
                <c:pt idx="21">
                  <c:v>7779.247324756524</c:v>
                </c:pt>
                <c:pt idx="22">
                  <c:v>7552.0019237705919</c:v>
                </c:pt>
                <c:pt idx="23">
                  <c:v>7419.7426956835416</c:v>
                </c:pt>
                <c:pt idx="24">
                  <c:v>7391.7879042924142</c:v>
                </c:pt>
                <c:pt idx="25">
                  <c:v>8051.8816881086941</c:v>
                </c:pt>
                <c:pt idx="26">
                  <c:v>8520.1995911987506</c:v>
                </c:pt>
                <c:pt idx="27">
                  <c:v>8684.0206805338476</c:v>
                </c:pt>
                <c:pt idx="28">
                  <c:v>8876.698328724302</c:v>
                </c:pt>
                <c:pt idx="29">
                  <c:v>9087.4113261993516</c:v>
                </c:pt>
                <c:pt idx="30">
                  <c:v>9145.4250330648065</c:v>
                </c:pt>
                <c:pt idx="31">
                  <c:v>9700.3126127209307</c:v>
                </c:pt>
                <c:pt idx="32">
                  <c:v>9848.8036551641198</c:v>
                </c:pt>
                <c:pt idx="33">
                  <c:v>10473.427918720692</c:v>
                </c:pt>
                <c:pt idx="34">
                  <c:v>10652.879644102439</c:v>
                </c:pt>
                <c:pt idx="35">
                  <c:v>10849.464951304557</c:v>
                </c:pt>
                <c:pt idx="36">
                  <c:v>10791.751833593844</c:v>
                </c:pt>
                <c:pt idx="37">
                  <c:v>10543.765780930624</c:v>
                </c:pt>
                <c:pt idx="38">
                  <c:v>10632.74017073464</c:v>
                </c:pt>
                <c:pt idx="39">
                  <c:v>10847.661416376097</c:v>
                </c:pt>
                <c:pt idx="40">
                  <c:v>10503.787423349766</c:v>
                </c:pt>
                <c:pt idx="41">
                  <c:v>10571.720572321752</c:v>
                </c:pt>
                <c:pt idx="42">
                  <c:v>10794.457135986535</c:v>
                </c:pt>
                <c:pt idx="43">
                  <c:v>11061.079716243838</c:v>
                </c:pt>
                <c:pt idx="44">
                  <c:v>11668.57039798004</c:v>
                </c:pt>
                <c:pt idx="45">
                  <c:v>12123.361789106648</c:v>
                </c:pt>
                <c:pt idx="46">
                  <c:v>11868.762775039077</c:v>
                </c:pt>
                <c:pt idx="47">
                  <c:v>12285.379343513285</c:v>
                </c:pt>
                <c:pt idx="48">
                  <c:v>12019.658530720211</c:v>
                </c:pt>
                <c:pt idx="49">
                  <c:v>11762.654803414693</c:v>
                </c:pt>
                <c:pt idx="50">
                  <c:v>11991.102561019599</c:v>
                </c:pt>
                <c:pt idx="51">
                  <c:v>12117.650595166526</c:v>
                </c:pt>
                <c:pt idx="52">
                  <c:v>12568.834916436215</c:v>
                </c:pt>
                <c:pt idx="53">
                  <c:v>12670.133461584706</c:v>
                </c:pt>
                <c:pt idx="54">
                  <c:v>13054.887579656126</c:v>
                </c:pt>
                <c:pt idx="55">
                  <c:v>12705.602981844415</c:v>
                </c:pt>
                <c:pt idx="56">
                  <c:v>13174.822652398701</c:v>
                </c:pt>
                <c:pt idx="57">
                  <c:v>13502.164241914154</c:v>
                </c:pt>
                <c:pt idx="58">
                  <c:v>14169.772754599016</c:v>
                </c:pt>
                <c:pt idx="59">
                  <c:v>14154.743296861852</c:v>
                </c:pt>
                <c:pt idx="60">
                  <c:v>14458.638932307325</c:v>
                </c:pt>
                <c:pt idx="61">
                  <c:v>14947.396897919925</c:v>
                </c:pt>
                <c:pt idx="62">
                  <c:v>14370.566309967538</c:v>
                </c:pt>
                <c:pt idx="63">
                  <c:v>14370.265720812795</c:v>
                </c:pt>
                <c:pt idx="64">
                  <c:v>14471.86485511603</c:v>
                </c:pt>
                <c:pt idx="65">
                  <c:v>14854.514849104247</c:v>
                </c:pt>
                <c:pt idx="66">
                  <c:v>15031.561861248048</c:v>
                </c:pt>
                <c:pt idx="67">
                  <c:v>15598.172417939162</c:v>
                </c:pt>
                <c:pt idx="68">
                  <c:v>16046.952025970904</c:v>
                </c:pt>
                <c:pt idx="69">
                  <c:v>16409.161957436576</c:v>
                </c:pt>
                <c:pt idx="70">
                  <c:v>16575.988938319108</c:v>
                </c:pt>
                <c:pt idx="71">
                  <c:v>16495.130455693157</c:v>
                </c:pt>
                <c:pt idx="72">
                  <c:v>16832.992665624621</c:v>
                </c:pt>
                <c:pt idx="73">
                  <c:v>17589.274978958754</c:v>
                </c:pt>
                <c:pt idx="74">
                  <c:v>18128.832511722972</c:v>
                </c:pt>
                <c:pt idx="75">
                  <c:v>18081.940603583018</c:v>
                </c:pt>
                <c:pt idx="76">
                  <c:v>17809.907418540337</c:v>
                </c:pt>
                <c:pt idx="77">
                  <c:v>17768.125526031017</c:v>
                </c:pt>
                <c:pt idx="78">
                  <c:v>18727.60610797162</c:v>
                </c:pt>
                <c:pt idx="79">
                  <c:v>19462.246002164236</c:v>
                </c:pt>
                <c:pt idx="80">
                  <c:v>18609.474570157505</c:v>
                </c:pt>
                <c:pt idx="81">
                  <c:v>18408.380425634237</c:v>
                </c:pt>
                <c:pt idx="82">
                  <c:v>16904.833473608269</c:v>
                </c:pt>
                <c:pt idx="83">
                  <c:v>16960.743056390522</c:v>
                </c:pt>
                <c:pt idx="84">
                  <c:v>16719.369965131656</c:v>
                </c:pt>
                <c:pt idx="85">
                  <c:v>17664.422267644579</c:v>
                </c:pt>
                <c:pt idx="86">
                  <c:v>17960.502585066726</c:v>
                </c:pt>
                <c:pt idx="87">
                  <c:v>16491.823974990977</c:v>
                </c:pt>
                <c:pt idx="88">
                  <c:v>16068.594445112418</c:v>
                </c:pt>
                <c:pt idx="89">
                  <c:v>15729.229289407232</c:v>
                </c:pt>
                <c:pt idx="90">
                  <c:v>13769.68858963568</c:v>
                </c:pt>
                <c:pt idx="91">
                  <c:v>11044.547312732953</c:v>
                </c:pt>
                <c:pt idx="92">
                  <c:v>10326.139232896474</c:v>
                </c:pt>
                <c:pt idx="93">
                  <c:v>10705.482746182515</c:v>
                </c:pt>
                <c:pt idx="94">
                  <c:v>9794.0964290008396</c:v>
                </c:pt>
                <c:pt idx="95">
                  <c:v>8841.2288084645897</c:v>
                </c:pt>
                <c:pt idx="96">
                  <c:v>9574.3657568834915</c:v>
                </c:pt>
                <c:pt idx="97">
                  <c:v>10713.298064205845</c:v>
                </c:pt>
                <c:pt idx="98">
                  <c:v>11793.314897198508</c:v>
                </c:pt>
                <c:pt idx="99">
                  <c:v>11731.994709630877</c:v>
                </c:pt>
                <c:pt idx="100">
                  <c:v>12768.726704340508</c:v>
                </c:pt>
                <c:pt idx="101">
                  <c:v>13230.732235180956</c:v>
                </c:pt>
                <c:pt idx="102">
                  <c:v>13842.130575928823</c:v>
                </c:pt>
                <c:pt idx="103">
                  <c:v>13631.116989299027</c:v>
                </c:pt>
                <c:pt idx="104">
                  <c:v>14197.727545990139</c:v>
                </c:pt>
                <c:pt idx="105">
                  <c:v>14495.911987495489</c:v>
                </c:pt>
                <c:pt idx="106">
                  <c:v>13872.189491403147</c:v>
                </c:pt>
                <c:pt idx="107">
                  <c:v>14054.045930022843</c:v>
                </c:pt>
                <c:pt idx="108">
                  <c:v>14965.131658049777</c:v>
                </c:pt>
                <c:pt idx="109">
                  <c:v>14998.196465071538</c:v>
                </c:pt>
                <c:pt idx="110">
                  <c:v>13589.335096789706</c:v>
                </c:pt>
                <c:pt idx="111">
                  <c:v>13175.423830708187</c:v>
                </c:pt>
                <c:pt idx="112">
                  <c:v>14251.833593843934</c:v>
                </c:pt>
                <c:pt idx="113">
                  <c:v>13759.16796921967</c:v>
                </c:pt>
                <c:pt idx="114">
                  <c:v>15080.257304316459</c:v>
                </c:pt>
                <c:pt idx="115">
                  <c:v>15628.531922568232</c:v>
                </c:pt>
                <c:pt idx="116">
                  <c:v>15287.062642779849</c:v>
                </c:pt>
                <c:pt idx="117">
                  <c:v>16411.266081519781</c:v>
                </c:pt>
                <c:pt idx="118">
                  <c:v>16672.478056991702</c:v>
                </c:pt>
                <c:pt idx="119">
                  <c:v>17164.843092461222</c:v>
                </c:pt>
                <c:pt idx="120">
                  <c:v>17154.923650354696</c:v>
                </c:pt>
                <c:pt idx="121">
                  <c:v>17866.418179632077</c:v>
                </c:pt>
                <c:pt idx="122">
                  <c:v>17499.098232535769</c:v>
                </c:pt>
                <c:pt idx="123">
                  <c:v>17230.371528195265</c:v>
                </c:pt>
                <c:pt idx="124">
                  <c:v>16955.332451605151</c:v>
                </c:pt>
                <c:pt idx="125">
                  <c:v>15723.51809546712</c:v>
                </c:pt>
                <c:pt idx="126">
                  <c:v>14244.920043284841</c:v>
                </c:pt>
                <c:pt idx="127">
                  <c:v>15773.716484309251</c:v>
                </c:pt>
                <c:pt idx="128">
                  <c:v>15310.50859684983</c:v>
                </c:pt>
                <c:pt idx="129">
                  <c:v>15284.958518696649</c:v>
                </c:pt>
                <c:pt idx="130">
                  <c:v>16178.008897438986</c:v>
                </c:pt>
                <c:pt idx="131">
                  <c:v>17000.1202356619</c:v>
                </c:pt>
                <c:pt idx="132">
                  <c:v>17121.257665023451</c:v>
                </c:pt>
                <c:pt idx="133">
                  <c:v>16936.395334856326</c:v>
                </c:pt>
                <c:pt idx="134">
                  <c:v>15433.148971985096</c:v>
                </c:pt>
                <c:pt idx="135">
                  <c:v>16202.957797282681</c:v>
                </c:pt>
                <c:pt idx="136">
                  <c:v>16430.203198268617</c:v>
                </c:pt>
                <c:pt idx="137">
                  <c:v>16795.719610436463</c:v>
                </c:pt>
                <c:pt idx="138">
                  <c:v>17331.670073343765</c:v>
                </c:pt>
                <c:pt idx="139">
                  <c:v>17220.752675243486</c:v>
                </c:pt>
                <c:pt idx="140">
                  <c:v>17449.200432848393</c:v>
                </c:pt>
                <c:pt idx="141">
                  <c:v>17852.891667668639</c:v>
                </c:pt>
                <c:pt idx="142">
                  <c:v>18680.41361067694</c:v>
                </c:pt>
                <c:pt idx="143">
                  <c:v>18686.124804617062</c:v>
                </c:pt>
                <c:pt idx="144">
                  <c:v>19036.611759047748</c:v>
                </c:pt>
                <c:pt idx="145">
                  <c:v>19593.302873632339</c:v>
                </c:pt>
                <c:pt idx="146">
                  <c:v>19572.261632800306</c:v>
                </c:pt>
                <c:pt idx="147">
                  <c:v>18992.425153300486</c:v>
                </c:pt>
                <c:pt idx="148">
                  <c:v>19907.719129493824</c:v>
                </c:pt>
                <c:pt idx="149">
                  <c:v>19501.322592280885</c:v>
                </c:pt>
                <c:pt idx="150">
                  <c:v>20516.111578694257</c:v>
                </c:pt>
                <c:pt idx="151">
                  <c:v>21345.13646747627</c:v>
                </c:pt>
                <c:pt idx="152">
                  <c:v>21656.546831790325</c:v>
                </c:pt>
                <c:pt idx="153">
                  <c:v>22037.693880004826</c:v>
                </c:pt>
                <c:pt idx="154">
                  <c:v>21161.175904773372</c:v>
                </c:pt>
                <c:pt idx="155">
                  <c:v>22194.000240471341</c:v>
                </c:pt>
                <c:pt idx="156">
                  <c:v>22304.316460262129</c:v>
                </c:pt>
                <c:pt idx="157">
                  <c:v>22528.555969700632</c:v>
                </c:pt>
                <c:pt idx="158">
                  <c:v>23027.233377419761</c:v>
                </c:pt>
                <c:pt idx="159">
                  <c:v>23470.602380666125</c:v>
                </c:pt>
                <c:pt idx="160">
                  <c:v>23193.158590838062</c:v>
                </c:pt>
                <c:pt idx="161">
                  <c:v>23714.981363472423</c:v>
                </c:pt>
                <c:pt idx="162">
                  <c:v>22955.091980281366</c:v>
                </c:pt>
                <c:pt idx="163">
                  <c:v>23121.918961163898</c:v>
                </c:pt>
                <c:pt idx="164">
                  <c:v>23518.696645425047</c:v>
                </c:pt>
                <c:pt idx="165">
                  <c:v>23074.726463869196</c:v>
                </c:pt>
                <c:pt idx="166">
                  <c:v>22719.129493807879</c:v>
                </c:pt>
                <c:pt idx="167">
                  <c:v>23994.228688228945</c:v>
                </c:pt>
                <c:pt idx="168">
                  <c:v>23636.828183239166</c:v>
                </c:pt>
                <c:pt idx="169">
                  <c:v>24334.195022243613</c:v>
                </c:pt>
                <c:pt idx="170">
                  <c:v>24321.269688589655</c:v>
                </c:pt>
                <c:pt idx="171">
                  <c:v>23759.468558374432</c:v>
                </c:pt>
                <c:pt idx="172">
                  <c:v>23974.389804015893</c:v>
                </c:pt>
                <c:pt idx="173">
                  <c:v>22340.68774798607</c:v>
                </c:pt>
                <c:pt idx="174">
                  <c:v>21541.421185523643</c:v>
                </c:pt>
                <c:pt idx="175">
                  <c:v>23237.645785740071</c:v>
                </c:pt>
                <c:pt idx="176">
                  <c:v>23056.089936275119</c:v>
                </c:pt>
                <c:pt idx="177">
                  <c:v>22649.993988216924</c:v>
                </c:pt>
                <c:pt idx="178">
                  <c:v>21289.226884694021</c:v>
                </c:pt>
                <c:pt idx="179">
                  <c:v>21154.863532523766</c:v>
                </c:pt>
                <c:pt idx="180">
                  <c:v>22737.164843092483</c:v>
                </c:pt>
                <c:pt idx="181">
                  <c:v>23086.148851749451</c:v>
                </c:pt>
                <c:pt idx="182">
                  <c:v>23134.844294817864</c:v>
                </c:pt>
                <c:pt idx="183">
                  <c:v>23006.793314897219</c:v>
                </c:pt>
                <c:pt idx="184">
                  <c:v>24005.350486954452</c:v>
                </c:pt>
                <c:pt idx="185">
                  <c:v>24097.631357460643</c:v>
                </c:pt>
                <c:pt idx="186">
                  <c:v>24256.041842010363</c:v>
                </c:pt>
                <c:pt idx="187">
                  <c:v>23849.945893952168</c:v>
                </c:pt>
                <c:pt idx="188">
                  <c:v>24042.924131297365</c:v>
                </c:pt>
                <c:pt idx="189">
                  <c:v>24571.96104364557</c:v>
                </c:pt>
                <c:pt idx="190">
                  <c:v>25248.887820127471</c:v>
                </c:pt>
                <c:pt idx="191">
                  <c:v>25968.498256582923</c:v>
                </c:pt>
                <c:pt idx="192">
                  <c:v>26303.655164121701</c:v>
                </c:pt>
                <c:pt idx="193">
                  <c:v>26725.682337381288</c:v>
                </c:pt>
                <c:pt idx="194">
                  <c:v>27339.485391367096</c:v>
                </c:pt>
                <c:pt idx="195">
                  <c:v>27475.051100156321</c:v>
                </c:pt>
                <c:pt idx="196">
                  <c:v>28252.975832631975</c:v>
                </c:pt>
                <c:pt idx="197">
                  <c:v>28375.015029457754</c:v>
                </c:pt>
                <c:pt idx="198">
                  <c:v>28933.810268125544</c:v>
                </c:pt>
                <c:pt idx="199">
                  <c:v>29541.300949861743</c:v>
                </c:pt>
                <c:pt idx="200">
                  <c:v>30126.548034146945</c:v>
                </c:pt>
                <c:pt idx="201">
                  <c:v>30622.520139473385</c:v>
                </c:pt>
                <c:pt idx="202">
                  <c:v>32356.618973187466</c:v>
                </c:pt>
                <c:pt idx="203">
                  <c:v>31009.979559937496</c:v>
                </c:pt>
                <c:pt idx="204">
                  <c:v>30364.915233858377</c:v>
                </c:pt>
                <c:pt idx="205">
                  <c:v>30672.117350006032</c:v>
                </c:pt>
                <c:pt idx="206">
                  <c:v>30736.74401827584</c:v>
                </c:pt>
                <c:pt idx="207">
                  <c:v>30582.541781892531</c:v>
                </c:pt>
                <c:pt idx="208">
                  <c:v>31514.668750751498</c:v>
                </c:pt>
                <c:pt idx="209">
                  <c:v>31776.481904532913</c:v>
                </c:pt>
                <c:pt idx="210">
                  <c:v>31927.67824936879</c:v>
                </c:pt>
                <c:pt idx="211">
                  <c:v>29542.202717325981</c:v>
                </c:pt>
                <c:pt idx="212">
                  <c:v>29988.277022965038</c:v>
                </c:pt>
                <c:pt idx="213">
                  <c:v>27888.06059877362</c:v>
                </c:pt>
                <c:pt idx="214">
                  <c:v>30098.893831910573</c:v>
                </c:pt>
                <c:pt idx="215">
                  <c:v>30917.398100276569</c:v>
                </c:pt>
                <c:pt idx="216">
                  <c:v>31325.598172417969</c:v>
                </c:pt>
                <c:pt idx="217">
                  <c:v>32399.903811470514</c:v>
                </c:pt>
                <c:pt idx="218">
                  <c:v>30504.989779968768</c:v>
                </c:pt>
                <c:pt idx="219">
                  <c:v>32516.532403510908</c:v>
                </c:pt>
                <c:pt idx="220">
                  <c:v>32623.241553444775</c:v>
                </c:pt>
                <c:pt idx="221">
                  <c:v>31863.953348563209</c:v>
                </c:pt>
                <c:pt idx="222">
                  <c:v>32549.296621377925</c:v>
                </c:pt>
                <c:pt idx="223">
                  <c:v>33448.358783215124</c:v>
                </c:pt>
                <c:pt idx="224">
                  <c:v>34279.187206925599</c:v>
                </c:pt>
                <c:pt idx="225">
                  <c:v>35500.781531802349</c:v>
                </c:pt>
                <c:pt idx="226">
                  <c:v>35117.37309125888</c:v>
                </c:pt>
                <c:pt idx="227">
                  <c:v>32293.936294721665</c:v>
                </c:pt>
                <c:pt idx="228">
                  <c:v>27953.631256711073</c:v>
                </c:pt>
                <c:pt idx="229">
                  <c:v>30962.46853148771</c:v>
                </c:pt>
                <c:pt idx="230">
                  <c:v>32327.717173049696</c:v>
                </c:pt>
                <c:pt idx="231">
                  <c:v>33374.648264762684</c:v>
                </c:pt>
                <c:pt idx="232">
                  <c:v>35153.517017274535</c:v>
                </c:pt>
                <c:pt idx="233">
                  <c:v>37318.973665538651</c:v>
                </c:pt>
                <c:pt idx="234">
                  <c:v>36128.49840560797</c:v>
                </c:pt>
                <c:pt idx="235">
                  <c:v>35257.801594032819</c:v>
                </c:pt>
                <c:pt idx="236">
                  <c:v>39615.665871055273</c:v>
                </c:pt>
                <c:pt idx="237">
                  <c:v>41469.679033820656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812-425A-A07A-7A62E3470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6981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60000"/>
          <c:min val="5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422150</xdr:colOff>
      <xdr:row>13</xdr:row>
      <xdr:rowOff>99752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83162-7809-4979-979D-D2D54B200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422150</xdr:colOff>
      <xdr:row>13</xdr:row>
      <xdr:rowOff>99752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E030A1-AC29-478D-980F-D8C89BA5C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422150</xdr:colOff>
      <xdr:row>13</xdr:row>
      <xdr:rowOff>99752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D2E1BF-55F0-4F1C-BE73-19FA7439D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3/CAX/Institutional/MAP%20Global%20Equity%20Composite%202020-09-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4/CAX/Institutional/MAP%20Global%20Equity%20Composite%202020-12-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Data"/>
      <sheetName val="Rolling 36M Periods"/>
    </sheetNames>
    <sheetDataSet>
      <sheetData sheetId="0"/>
      <sheetData sheetId="1">
        <row r="3">
          <cell r="A3">
            <v>36981</v>
          </cell>
          <cell r="D3">
            <v>10000</v>
          </cell>
          <cell r="E3">
            <v>10000</v>
          </cell>
        </row>
        <row r="4">
          <cell r="A4">
            <v>37011</v>
          </cell>
          <cell r="D4">
            <v>11549</v>
          </cell>
          <cell r="E4">
            <v>10728.327521943009</v>
          </cell>
        </row>
        <row r="5">
          <cell r="A5">
            <v>37042</v>
          </cell>
          <cell r="D5">
            <v>11455.453100000001</v>
          </cell>
          <cell r="E5">
            <v>10608.993627509919</v>
          </cell>
        </row>
        <row r="6">
          <cell r="A6">
            <v>37072</v>
          </cell>
          <cell r="D6">
            <v>13067.235351170002</v>
          </cell>
          <cell r="E6">
            <v>10283.756162077672</v>
          </cell>
        </row>
        <row r="7">
          <cell r="A7">
            <v>37103</v>
          </cell>
          <cell r="D7">
            <v>12045.377546708507</v>
          </cell>
          <cell r="E7">
            <v>10121.738607671035</v>
          </cell>
        </row>
        <row r="8">
          <cell r="A8">
            <v>37134</v>
          </cell>
          <cell r="D8">
            <v>11756.288485587502</v>
          </cell>
          <cell r="E8">
            <v>9656.7271852831545</v>
          </cell>
        </row>
        <row r="9">
          <cell r="A9">
            <v>37164</v>
          </cell>
          <cell r="D9">
            <v>10431.35477326179</v>
          </cell>
          <cell r="E9">
            <v>8774.49801611158</v>
          </cell>
        </row>
        <row r="10">
          <cell r="A10">
            <v>37195</v>
          </cell>
          <cell r="D10">
            <v>11499.525502043798</v>
          </cell>
          <cell r="E10">
            <v>8960.8632920524233</v>
          </cell>
        </row>
        <row r="11">
          <cell r="A11">
            <v>37225</v>
          </cell>
          <cell r="D11">
            <v>12519.533414075084</v>
          </cell>
          <cell r="E11">
            <v>9512.1438018516292</v>
          </cell>
        </row>
        <row r="12">
          <cell r="A12">
            <v>37256</v>
          </cell>
          <cell r="D12">
            <v>12920.158483325487</v>
          </cell>
          <cell r="E12">
            <v>9601.1181916556452</v>
          </cell>
        </row>
        <row r="13">
          <cell r="A13">
            <v>37287</v>
          </cell>
          <cell r="D13">
            <v>12691.471678170625</v>
          </cell>
          <cell r="E13">
            <v>9338.1026812552609</v>
          </cell>
        </row>
        <row r="14">
          <cell r="A14">
            <v>37315</v>
          </cell>
          <cell r="D14">
            <v>11922.368494473485</v>
          </cell>
          <cell r="E14">
            <v>9269.5683539737875</v>
          </cell>
        </row>
        <row r="15">
          <cell r="A15">
            <v>37346</v>
          </cell>
          <cell r="D15">
            <v>12957.230079793784</v>
          </cell>
          <cell r="E15">
            <v>9688.2890465312012</v>
          </cell>
        </row>
        <row r="16">
          <cell r="A16">
            <v>37376</v>
          </cell>
          <cell r="D16">
            <v>12624.229266743085</v>
          </cell>
          <cell r="E16">
            <v>9381.3875195382952</v>
          </cell>
        </row>
        <row r="17">
          <cell r="A17">
            <v>37407</v>
          </cell>
          <cell r="D17">
            <v>12242.977542887444</v>
          </cell>
          <cell r="E17">
            <v>9394.6134423470012</v>
          </cell>
        </row>
        <row r="18">
          <cell r="A18">
            <v>37437</v>
          </cell>
          <cell r="D18">
            <v>11137.436670764708</v>
          </cell>
          <cell r="E18">
            <v>8821.3899242515345</v>
          </cell>
        </row>
        <row r="19">
          <cell r="A19">
            <v>37468</v>
          </cell>
          <cell r="D19">
            <v>10268.716610445061</v>
          </cell>
          <cell r="E19">
            <v>8081.6400144282807</v>
          </cell>
        </row>
        <row r="20">
          <cell r="A20">
            <v>37499</v>
          </cell>
          <cell r="D20">
            <v>10274.877840411327</v>
          </cell>
          <cell r="E20">
            <v>8102.3806661055687</v>
          </cell>
        </row>
        <row r="21">
          <cell r="A21">
            <v>37529</v>
          </cell>
          <cell r="D21">
            <v>9262.8023731308112</v>
          </cell>
          <cell r="E21">
            <v>7213.839124684383</v>
          </cell>
        </row>
        <row r="22">
          <cell r="A22">
            <v>37560</v>
          </cell>
          <cell r="D22">
            <v>9721.3110906007878</v>
          </cell>
          <cell r="E22">
            <v>7744.9801611157882</v>
          </cell>
        </row>
        <row r="23">
          <cell r="A23">
            <v>37590</v>
          </cell>
          <cell r="D23">
            <v>10665.250397498125</v>
          </cell>
          <cell r="E23">
            <v>8168.510280149093</v>
          </cell>
        </row>
        <row r="24">
          <cell r="A24">
            <v>37621</v>
          </cell>
          <cell r="D24">
            <v>10249.305631995698</v>
          </cell>
          <cell r="E24">
            <v>7779.247324756524</v>
          </cell>
        </row>
        <row r="25">
          <cell r="A25">
            <v>37652</v>
          </cell>
          <cell r="D25">
            <v>10393.820841406838</v>
          </cell>
          <cell r="E25">
            <v>7552.0019237705919</v>
          </cell>
        </row>
        <row r="26">
          <cell r="A26">
            <v>37680</v>
          </cell>
          <cell r="D26">
            <v>10382.38763848129</v>
          </cell>
          <cell r="E26">
            <v>7419.7426956835416</v>
          </cell>
        </row>
        <row r="27">
          <cell r="A27">
            <v>37711</v>
          </cell>
          <cell r="D27">
            <v>10397.961219939012</v>
          </cell>
          <cell r="E27">
            <v>7391.7879042924142</v>
          </cell>
        </row>
        <row r="28">
          <cell r="A28">
            <v>37741</v>
          </cell>
          <cell r="D28">
            <v>10874.18784381222</v>
          </cell>
          <cell r="E28">
            <v>8051.8816881086941</v>
          </cell>
        </row>
        <row r="29">
          <cell r="A29">
            <v>37772</v>
          </cell>
          <cell r="D29">
            <v>11604.933266916401</v>
          </cell>
          <cell r="E29">
            <v>8520.1995911987506</v>
          </cell>
        </row>
        <row r="30">
          <cell r="A30">
            <v>37802</v>
          </cell>
          <cell r="D30">
            <v>11853.278838828413</v>
          </cell>
          <cell r="E30">
            <v>8684.0206805338476</v>
          </cell>
        </row>
        <row r="31">
          <cell r="A31">
            <v>37833</v>
          </cell>
          <cell r="D31">
            <v>12288.294172213416</v>
          </cell>
          <cell r="E31">
            <v>8876.698328724302</v>
          </cell>
        </row>
        <row r="32">
          <cell r="A32">
            <v>37864</v>
          </cell>
          <cell r="D32">
            <v>12647.112362042048</v>
          </cell>
          <cell r="E32">
            <v>9087.4113261993516</v>
          </cell>
        </row>
        <row r="33">
          <cell r="A33">
            <v>37894</v>
          </cell>
          <cell r="D33">
            <v>13082.173027296294</v>
          </cell>
          <cell r="E33">
            <v>9145.4250330648065</v>
          </cell>
        </row>
        <row r="34">
          <cell r="A34">
            <v>37925</v>
          </cell>
          <cell r="D34">
            <v>14014.931964142519</v>
          </cell>
          <cell r="E34">
            <v>9700.3126127209307</v>
          </cell>
        </row>
        <row r="35">
          <cell r="A35">
            <v>37955</v>
          </cell>
          <cell r="D35">
            <v>14333.070919728554</v>
          </cell>
          <cell r="E35">
            <v>9848.8036551641198</v>
          </cell>
        </row>
        <row r="36">
          <cell r="A36">
            <v>37986</v>
          </cell>
          <cell r="D36">
            <v>15283.353521706558</v>
          </cell>
          <cell r="E36">
            <v>10473.427918720692</v>
          </cell>
        </row>
        <row r="37">
          <cell r="A37">
            <v>38017</v>
          </cell>
          <cell r="D37">
            <v>15838.139254544507</v>
          </cell>
          <cell r="E37">
            <v>10652.879644102439</v>
          </cell>
        </row>
        <row r="38">
          <cell r="A38">
            <v>38046</v>
          </cell>
          <cell r="D38">
            <v>16082.046599064493</v>
          </cell>
          <cell r="E38">
            <v>10849.464951304557</v>
          </cell>
        </row>
        <row r="39">
          <cell r="A39">
            <v>38077</v>
          </cell>
          <cell r="D39">
            <v>15686.428252727508</v>
          </cell>
          <cell r="E39">
            <v>10791.751833593844</v>
          </cell>
        </row>
        <row r="40">
          <cell r="A40">
            <v>38107</v>
          </cell>
          <cell r="D40">
            <v>15388.386115925685</v>
          </cell>
          <cell r="E40">
            <v>10543.765780930624</v>
          </cell>
        </row>
        <row r="41">
          <cell r="A41">
            <v>38138</v>
          </cell>
          <cell r="D41">
            <v>15514.570882076276</v>
          </cell>
          <cell r="E41">
            <v>10632.74017073464</v>
          </cell>
        </row>
        <row r="42">
          <cell r="A42">
            <v>38168</v>
          </cell>
          <cell r="D42">
            <v>15941.221581333375</v>
          </cell>
          <cell r="E42">
            <v>10847.661416376097</v>
          </cell>
        </row>
        <row r="43">
          <cell r="A43">
            <v>38199</v>
          </cell>
          <cell r="D43">
            <v>15424.726002098174</v>
          </cell>
          <cell r="E43">
            <v>10503.787423349766</v>
          </cell>
        </row>
        <row r="44">
          <cell r="A44">
            <v>38230</v>
          </cell>
          <cell r="D44">
            <v>15478.712543105519</v>
          </cell>
          <cell r="E44">
            <v>10571.720572321752</v>
          </cell>
        </row>
        <row r="45">
          <cell r="A45">
            <v>38260</v>
          </cell>
          <cell r="D45">
            <v>16062.260005980599</v>
          </cell>
          <cell r="E45">
            <v>10794.457135986535</v>
          </cell>
        </row>
        <row r="46">
          <cell r="A46">
            <v>38291</v>
          </cell>
          <cell r="D46">
            <v>15983.554931951294</v>
          </cell>
          <cell r="E46">
            <v>11061.079716243838</v>
          </cell>
        </row>
        <row r="47">
          <cell r="A47">
            <v>38321</v>
          </cell>
          <cell r="D47">
            <v>16845.068542783469</v>
          </cell>
          <cell r="E47">
            <v>11668.57039798004</v>
          </cell>
        </row>
        <row r="48">
          <cell r="A48">
            <v>38352</v>
          </cell>
          <cell r="D48">
            <v>17343.682571649861</v>
          </cell>
          <cell r="E48">
            <v>12123.361789106648</v>
          </cell>
        </row>
        <row r="49">
          <cell r="A49">
            <v>38383</v>
          </cell>
          <cell r="D49">
            <v>16913.559243872944</v>
          </cell>
          <cell r="E49">
            <v>11868.762775039077</v>
          </cell>
        </row>
        <row r="50">
          <cell r="A50">
            <v>38411</v>
          </cell>
          <cell r="D50">
            <v>17522.44737665237</v>
          </cell>
          <cell r="E50">
            <v>12285.379343513285</v>
          </cell>
        </row>
        <row r="51">
          <cell r="A51">
            <v>38442</v>
          </cell>
          <cell r="D51">
            <v>17357.736371311839</v>
          </cell>
          <cell r="E51">
            <v>12019.658530720211</v>
          </cell>
        </row>
        <row r="52">
          <cell r="A52">
            <v>38472</v>
          </cell>
          <cell r="D52">
            <v>17154.65085576749</v>
          </cell>
          <cell r="E52">
            <v>11762.654803414693</v>
          </cell>
        </row>
        <row r="53">
          <cell r="A53">
            <v>38503</v>
          </cell>
          <cell r="D53">
            <v>17658.997590927054</v>
          </cell>
          <cell r="E53">
            <v>11991.102561019599</v>
          </cell>
        </row>
        <row r="54">
          <cell r="A54">
            <v>38533</v>
          </cell>
          <cell r="D54">
            <v>18347.698496973208</v>
          </cell>
          <cell r="E54">
            <v>12117.650595166526</v>
          </cell>
        </row>
        <row r="55">
          <cell r="A55">
            <v>38564</v>
          </cell>
          <cell r="D55">
            <v>19132.979992643661</v>
          </cell>
          <cell r="E55">
            <v>12568.834916436215</v>
          </cell>
        </row>
        <row r="56">
          <cell r="A56">
            <v>38595</v>
          </cell>
          <cell r="D56">
            <v>19385.535328546561</v>
          </cell>
          <cell r="E56">
            <v>12670.133461584706</v>
          </cell>
        </row>
        <row r="57">
          <cell r="A57">
            <v>38625</v>
          </cell>
          <cell r="D57">
            <v>20040.766422651435</v>
          </cell>
          <cell r="E57">
            <v>13054.887579656126</v>
          </cell>
        </row>
        <row r="58">
          <cell r="A58">
            <v>38656</v>
          </cell>
          <cell r="D58">
            <v>18950.548729259197</v>
          </cell>
          <cell r="E58">
            <v>12705.602981844415</v>
          </cell>
        </row>
        <row r="59">
          <cell r="A59">
            <v>38686</v>
          </cell>
          <cell r="D59">
            <v>19229.121795579307</v>
          </cell>
          <cell r="E59">
            <v>13174.822652398701</v>
          </cell>
        </row>
        <row r="60">
          <cell r="A60">
            <v>38717</v>
          </cell>
          <cell r="D60">
            <v>19546.402305206364</v>
          </cell>
          <cell r="E60">
            <v>13502.164241914154</v>
          </cell>
        </row>
        <row r="61">
          <cell r="A61">
            <v>38748</v>
          </cell>
          <cell r="D61">
            <v>20847.493992749009</v>
          </cell>
          <cell r="E61">
            <v>14169.772754599016</v>
          </cell>
        </row>
        <row r="62">
          <cell r="A62">
            <v>38776</v>
          </cell>
          <cell r="D62">
            <v>20669.545078983956</v>
          </cell>
          <cell r="E62">
            <v>14154.743296861852</v>
          </cell>
        </row>
        <row r="63">
          <cell r="A63">
            <v>38807</v>
          </cell>
          <cell r="D63">
            <v>21398.441166409888</v>
          </cell>
          <cell r="E63">
            <v>14458.638932307325</v>
          </cell>
        </row>
        <row r="64">
          <cell r="A64">
            <v>38837</v>
          </cell>
          <cell r="D64">
            <v>21949.756039510805</v>
          </cell>
          <cell r="E64">
            <v>14947.396897919925</v>
          </cell>
        </row>
        <row r="65">
          <cell r="A65">
            <v>38868</v>
          </cell>
          <cell r="D65">
            <v>21158.780205786403</v>
          </cell>
          <cell r="E65">
            <v>14370.566309967538</v>
          </cell>
        </row>
        <row r="66">
          <cell r="A66">
            <v>38898</v>
          </cell>
          <cell r="D66">
            <v>21183.41439996511</v>
          </cell>
          <cell r="E66">
            <v>14370.265720812795</v>
          </cell>
        </row>
        <row r="67">
          <cell r="A67">
            <v>38929</v>
          </cell>
          <cell r="D67">
            <v>21464.396588842141</v>
          </cell>
          <cell r="E67">
            <v>14471.86485511603</v>
          </cell>
        </row>
        <row r="68">
          <cell r="A68">
            <v>38960</v>
          </cell>
          <cell r="D68">
            <v>21777.009512403281</v>
          </cell>
          <cell r="E68">
            <v>14854.514849104247</v>
          </cell>
        </row>
        <row r="69">
          <cell r="A69">
            <v>38990</v>
          </cell>
          <cell r="D69">
            <v>21778.408772052408</v>
          </cell>
          <cell r="E69">
            <v>15031.561861248048</v>
          </cell>
        </row>
        <row r="70">
          <cell r="A70">
            <v>39021</v>
          </cell>
          <cell r="D70">
            <v>22533.341065122553</v>
          </cell>
          <cell r="E70">
            <v>15598.172417939162</v>
          </cell>
        </row>
        <row r="71">
          <cell r="A71">
            <v>39051</v>
          </cell>
          <cell r="D71">
            <v>23226.562492787412</v>
          </cell>
          <cell r="E71">
            <v>16046.952025970904</v>
          </cell>
        </row>
        <row r="72">
          <cell r="A72">
            <v>39082</v>
          </cell>
          <cell r="D72">
            <v>23650.778329361165</v>
          </cell>
          <cell r="E72">
            <v>16409.161957436576</v>
          </cell>
        </row>
        <row r="73">
          <cell r="A73">
            <v>39113</v>
          </cell>
          <cell r="D73">
            <v>23711.424931947717</v>
          </cell>
          <cell r="E73">
            <v>16575.988938319108</v>
          </cell>
        </row>
        <row r="74">
          <cell r="A74">
            <v>39141</v>
          </cell>
          <cell r="D74">
            <v>23658.412208153295</v>
          </cell>
          <cell r="E74">
            <v>16495.130455693157</v>
          </cell>
        </row>
        <row r="75">
          <cell r="A75">
            <v>39172</v>
          </cell>
          <cell r="D75">
            <v>24544.756972008512</v>
          </cell>
          <cell r="E75">
            <v>16832.992665624621</v>
          </cell>
        </row>
        <row r="76">
          <cell r="A76">
            <v>39202</v>
          </cell>
          <cell r="D76">
            <v>25317.03943938329</v>
          </cell>
          <cell r="E76">
            <v>17589.274978958754</v>
          </cell>
        </row>
        <row r="77">
          <cell r="A77">
            <v>39233</v>
          </cell>
          <cell r="D77">
            <v>25916.148290832753</v>
          </cell>
          <cell r="E77">
            <v>18128.832511722972</v>
          </cell>
        </row>
        <row r="78">
          <cell r="A78">
            <v>39263</v>
          </cell>
          <cell r="D78">
            <v>25974.829032883939</v>
          </cell>
          <cell r="E78">
            <v>18081.940603583018</v>
          </cell>
        </row>
        <row r="79">
          <cell r="A79">
            <v>39294</v>
          </cell>
          <cell r="D79">
            <v>25088.1588662422</v>
          </cell>
          <cell r="E79">
            <v>17809.907418540337</v>
          </cell>
        </row>
        <row r="80">
          <cell r="A80">
            <v>39325</v>
          </cell>
          <cell r="D80">
            <v>24926.697847802665</v>
          </cell>
          <cell r="E80">
            <v>17768.125526031017</v>
          </cell>
        </row>
        <row r="81">
          <cell r="A81">
            <v>39355</v>
          </cell>
          <cell r="D81">
            <v>26194.575738148174</v>
          </cell>
          <cell r="E81">
            <v>18727.60610797162</v>
          </cell>
        </row>
        <row r="82">
          <cell r="A82">
            <v>39386</v>
          </cell>
          <cell r="D82">
            <v>26691.336325483637</v>
          </cell>
          <cell r="E82">
            <v>19462.246002164236</v>
          </cell>
        </row>
        <row r="83">
          <cell r="A83">
            <v>39416</v>
          </cell>
          <cell r="D83">
            <v>25761.523712456194</v>
          </cell>
          <cell r="E83">
            <v>18609.474570157505</v>
          </cell>
        </row>
        <row r="84">
          <cell r="A84">
            <v>39447</v>
          </cell>
          <cell r="D84">
            <v>26128.992629739041</v>
          </cell>
          <cell r="E84">
            <v>18408.380425634237</v>
          </cell>
        </row>
        <row r="85">
          <cell r="A85">
            <v>39478</v>
          </cell>
          <cell r="D85">
            <v>24257.22275009513</v>
          </cell>
          <cell r="E85">
            <v>16904.833473608269</v>
          </cell>
        </row>
        <row r="86">
          <cell r="A86">
            <v>39507</v>
          </cell>
          <cell r="D86">
            <v>24501.353600830127</v>
          </cell>
          <cell r="E86">
            <v>16960.743056390522</v>
          </cell>
        </row>
        <row r="87">
          <cell r="A87">
            <v>39538</v>
          </cell>
          <cell r="D87">
            <v>24400.022225320779</v>
          </cell>
          <cell r="E87">
            <v>16719.369965131656</v>
          </cell>
        </row>
        <row r="88">
          <cell r="A88">
            <v>39568</v>
          </cell>
          <cell r="D88">
            <v>25348.310886332652</v>
          </cell>
          <cell r="E88">
            <v>17664.422267644579</v>
          </cell>
        </row>
        <row r="89">
          <cell r="A89">
            <v>39599</v>
          </cell>
          <cell r="D89">
            <v>26272.618132590276</v>
          </cell>
          <cell r="E89">
            <v>17960.502585066726</v>
          </cell>
        </row>
        <row r="90">
          <cell r="A90">
            <v>39629</v>
          </cell>
          <cell r="D90">
            <v>25462.482352712563</v>
          </cell>
          <cell r="E90">
            <v>16491.823974990977</v>
          </cell>
        </row>
        <row r="91">
          <cell r="A91">
            <v>39660</v>
          </cell>
          <cell r="D91">
            <v>24654.411479863138</v>
          </cell>
          <cell r="E91">
            <v>16068.594445112418</v>
          </cell>
        </row>
        <row r="92">
          <cell r="A92">
            <v>39691</v>
          </cell>
          <cell r="D92">
            <v>24557.377978136534</v>
          </cell>
          <cell r="E92">
            <v>15729.229289407232</v>
          </cell>
        </row>
        <row r="93">
          <cell r="A93">
            <v>39721</v>
          </cell>
          <cell r="D93">
            <v>22540.339417737367</v>
          </cell>
          <cell r="E93">
            <v>13769.68858963568</v>
          </cell>
        </row>
        <row r="94">
          <cell r="A94">
            <v>39752</v>
          </cell>
          <cell r="D94">
            <v>19063.813352218131</v>
          </cell>
          <cell r="E94">
            <v>11044.547312732953</v>
          </cell>
        </row>
        <row r="95">
          <cell r="A95">
            <v>39782</v>
          </cell>
          <cell r="D95">
            <v>18273.890024084005</v>
          </cell>
          <cell r="E95">
            <v>10326.139232896474</v>
          </cell>
        </row>
        <row r="96">
          <cell r="A96">
            <v>39813</v>
          </cell>
          <cell r="D96">
            <v>18757.494890980834</v>
          </cell>
          <cell r="E96">
            <v>10705.482746182515</v>
          </cell>
        </row>
        <row r="97">
          <cell r="A97">
            <v>39844</v>
          </cell>
          <cell r="D97">
            <v>18141.578552868585</v>
          </cell>
          <cell r="E97">
            <v>9794.0964290008396</v>
          </cell>
        </row>
        <row r="98">
          <cell r="A98">
            <v>39872</v>
          </cell>
          <cell r="D98">
            <v>17097.78929694504</v>
          </cell>
          <cell r="E98">
            <v>8841.2288084645897</v>
          </cell>
        </row>
        <row r="99">
          <cell r="A99">
            <v>39903</v>
          </cell>
          <cell r="D99">
            <v>17676.793176283958</v>
          </cell>
          <cell r="E99">
            <v>9574.3657568834915</v>
          </cell>
        </row>
        <row r="100">
          <cell r="A100">
            <v>39933</v>
          </cell>
          <cell r="D100">
            <v>18369.091593885591</v>
          </cell>
          <cell r="E100">
            <v>10713.298064205845</v>
          </cell>
        </row>
        <row r="101">
          <cell r="A101">
            <v>39964</v>
          </cell>
          <cell r="D101">
            <v>19353.018281499746</v>
          </cell>
          <cell r="E101">
            <v>11793.314897198508</v>
          </cell>
        </row>
        <row r="102">
          <cell r="A102">
            <v>39994</v>
          </cell>
          <cell r="D102">
            <v>19621.333442336643</v>
          </cell>
          <cell r="E102">
            <v>11731.994709630877</v>
          </cell>
        </row>
        <row r="103">
          <cell r="A103">
            <v>40025</v>
          </cell>
          <cell r="D103">
            <v>20499.667796079695</v>
          </cell>
          <cell r="E103">
            <v>12768.726704340508</v>
          </cell>
        </row>
        <row r="104">
          <cell r="A104">
            <v>40056</v>
          </cell>
          <cell r="D104">
            <v>21097.525314298873</v>
          </cell>
          <cell r="E104">
            <v>13230.732235180956</v>
          </cell>
        </row>
        <row r="105">
          <cell r="A105">
            <v>40086</v>
          </cell>
          <cell r="D105">
            <v>21776.111476969312</v>
          </cell>
          <cell r="E105">
            <v>13842.130575928823</v>
          </cell>
        </row>
        <row r="106">
          <cell r="A106">
            <v>40117</v>
          </cell>
          <cell r="D106">
            <v>21910.344958925594</v>
          </cell>
          <cell r="E106">
            <v>13631.116989299027</v>
          </cell>
        </row>
        <row r="107">
          <cell r="A107">
            <v>40147</v>
          </cell>
          <cell r="D107">
            <v>22544.961755221488</v>
          </cell>
          <cell r="E107">
            <v>14197.727545990139</v>
          </cell>
        </row>
        <row r="108">
          <cell r="A108">
            <v>40178</v>
          </cell>
          <cell r="D108">
            <v>23033.381532775518</v>
          </cell>
          <cell r="E108">
            <v>14495.911987495489</v>
          </cell>
        </row>
        <row r="109">
          <cell r="A109">
            <v>40209</v>
          </cell>
          <cell r="D109">
            <v>22544.250492685853</v>
          </cell>
          <cell r="E109">
            <v>13872.189491403147</v>
          </cell>
        </row>
        <row r="110">
          <cell r="A110">
            <v>40237</v>
          </cell>
          <cell r="D110">
            <v>22750.851730109087</v>
          </cell>
          <cell r="E110">
            <v>14054.045930022843</v>
          </cell>
        </row>
        <row r="111">
          <cell r="A111">
            <v>40268</v>
          </cell>
          <cell r="D111">
            <v>23596.370162188799</v>
          </cell>
          <cell r="E111">
            <v>14965.131658049777</v>
          </cell>
        </row>
        <row r="112">
          <cell r="A112">
            <v>40298</v>
          </cell>
          <cell r="D112">
            <v>23918.796957216138</v>
          </cell>
          <cell r="E112">
            <v>14998.196465071538</v>
          </cell>
        </row>
        <row r="113">
          <cell r="A113">
            <v>40329</v>
          </cell>
          <cell r="D113">
            <v>22403.882108156755</v>
          </cell>
          <cell r="E113">
            <v>13589.335096789706</v>
          </cell>
        </row>
        <row r="114">
          <cell r="A114">
            <v>40359</v>
          </cell>
          <cell r="D114">
            <v>22396.360094025171</v>
          </cell>
          <cell r="E114">
            <v>13175.423830708187</v>
          </cell>
        </row>
        <row r="115">
          <cell r="A115">
            <v>40390</v>
          </cell>
          <cell r="D115">
            <v>23858.041827547906</v>
          </cell>
          <cell r="E115">
            <v>14251.833593843934</v>
          </cell>
        </row>
        <row r="116">
          <cell r="A116">
            <v>40421</v>
          </cell>
          <cell r="D116">
            <v>23394.342986179636</v>
          </cell>
          <cell r="E116">
            <v>13759.16796921967</v>
          </cell>
        </row>
        <row r="117">
          <cell r="A117">
            <v>40451</v>
          </cell>
          <cell r="D117">
            <v>25405.420228462841</v>
          </cell>
          <cell r="E117">
            <v>15080.257304316459</v>
          </cell>
        </row>
        <row r="118">
          <cell r="A118">
            <v>40482</v>
          </cell>
          <cell r="D118">
            <v>26410.566726985064</v>
          </cell>
          <cell r="E118">
            <v>15628.531922568232</v>
          </cell>
        </row>
        <row r="119">
          <cell r="A119">
            <v>40512</v>
          </cell>
          <cell r="D119">
            <v>25878.770263266248</v>
          </cell>
          <cell r="E119">
            <v>15287.062642779849</v>
          </cell>
        </row>
        <row r="120">
          <cell r="A120">
            <v>40543</v>
          </cell>
          <cell r="D120">
            <v>27122.614050027147</v>
          </cell>
          <cell r="E120">
            <v>16411.266081519781</v>
          </cell>
        </row>
        <row r="121">
          <cell r="A121">
            <v>40574</v>
          </cell>
          <cell r="D121">
            <v>27360.323528306897</v>
          </cell>
          <cell r="E121">
            <v>16672.478056991702</v>
          </cell>
        </row>
        <row r="122">
          <cell r="A122">
            <v>40602</v>
          </cell>
          <cell r="D122">
            <v>28037.881529281916</v>
          </cell>
          <cell r="E122">
            <v>17164.843092461222</v>
          </cell>
        </row>
        <row r="123">
          <cell r="A123">
            <v>40633</v>
          </cell>
          <cell r="D123">
            <v>28292.024008673125</v>
          </cell>
          <cell r="E123">
            <v>17154.923650354696</v>
          </cell>
        </row>
        <row r="124">
          <cell r="A124">
            <v>40663</v>
          </cell>
          <cell r="D124">
            <v>29476.448487530466</v>
          </cell>
          <cell r="E124">
            <v>17866.418179632077</v>
          </cell>
        </row>
        <row r="125">
          <cell r="A125">
            <v>40694</v>
          </cell>
          <cell r="D125">
            <v>29442.970728633292</v>
          </cell>
          <cell r="E125">
            <v>17499.098232535769</v>
          </cell>
        </row>
        <row r="126">
          <cell r="A126">
            <v>40724</v>
          </cell>
          <cell r="D126">
            <v>28841.281656904746</v>
          </cell>
          <cell r="E126">
            <v>17230.371528195265</v>
          </cell>
        </row>
        <row r="127">
          <cell r="A127">
            <v>40755</v>
          </cell>
          <cell r="D127">
            <v>28880.628490346386</v>
          </cell>
          <cell r="E127">
            <v>16955.332451605151</v>
          </cell>
        </row>
        <row r="128">
          <cell r="A128">
            <v>40786</v>
          </cell>
          <cell r="D128">
            <v>27317.154121648131</v>
          </cell>
          <cell r="E128">
            <v>15723.51809546712</v>
          </cell>
        </row>
        <row r="129">
          <cell r="A129">
            <v>40816</v>
          </cell>
          <cell r="D129">
            <v>25166.317612881674</v>
          </cell>
          <cell r="E129">
            <v>14244.920043284841</v>
          </cell>
        </row>
        <row r="130">
          <cell r="A130">
            <v>40847</v>
          </cell>
          <cell r="D130">
            <v>26954.74319959827</v>
          </cell>
          <cell r="E130">
            <v>15773.716484309251</v>
          </cell>
        </row>
        <row r="131">
          <cell r="A131">
            <v>40877</v>
          </cell>
          <cell r="D131">
            <v>26395.816490719983</v>
          </cell>
          <cell r="E131">
            <v>15310.50859684983</v>
          </cell>
        </row>
        <row r="132">
          <cell r="A132">
            <v>40908</v>
          </cell>
          <cell r="D132">
            <v>26540.049936174688</v>
          </cell>
          <cell r="E132">
            <v>15284.958518696649</v>
          </cell>
        </row>
        <row r="133">
          <cell r="A133">
            <v>40939</v>
          </cell>
          <cell r="D133">
            <v>27348.572758212904</v>
          </cell>
          <cell r="E133">
            <v>16178.008897438986</v>
          </cell>
        </row>
        <row r="134">
          <cell r="A134">
            <v>40968</v>
          </cell>
          <cell r="D134">
            <v>28354.022633231347</v>
          </cell>
          <cell r="E134">
            <v>17000.1202356619</v>
          </cell>
        </row>
        <row r="135">
          <cell r="A135">
            <v>40999</v>
          </cell>
          <cell r="D135">
            <v>28905.912531269551</v>
          </cell>
          <cell r="E135">
            <v>17121.257665023451</v>
          </cell>
        </row>
        <row r="136">
          <cell r="A136">
            <v>41029</v>
          </cell>
          <cell r="D136">
            <v>28598.476587263878</v>
          </cell>
          <cell r="E136">
            <v>16936.395334856326</v>
          </cell>
        </row>
        <row r="137">
          <cell r="A137">
            <v>41060</v>
          </cell>
          <cell r="D137">
            <v>26615.57987820205</v>
          </cell>
          <cell r="E137">
            <v>15433.148971985096</v>
          </cell>
        </row>
        <row r="138">
          <cell r="A138">
            <v>41090</v>
          </cell>
          <cell r="D138">
            <v>27759.098412055209</v>
          </cell>
          <cell r="E138">
            <v>16202.957797282681</v>
          </cell>
        </row>
        <row r="139">
          <cell r="A139">
            <v>41121</v>
          </cell>
          <cell r="D139">
            <v>28238.338537443913</v>
          </cell>
          <cell r="E139">
            <v>16430.203198268617</v>
          </cell>
        </row>
        <row r="140">
          <cell r="A140">
            <v>41152</v>
          </cell>
          <cell r="D140">
            <v>29022.354940720434</v>
          </cell>
          <cell r="E140">
            <v>16795.719610436463</v>
          </cell>
        </row>
        <row r="141">
          <cell r="A141">
            <v>41182</v>
          </cell>
          <cell r="D141">
            <v>29860.063564980963</v>
          </cell>
          <cell r="E141">
            <v>17331.670073343765</v>
          </cell>
        </row>
        <row r="142">
          <cell r="A142">
            <v>41213</v>
          </cell>
          <cell r="D142">
            <v>29850.038167640381</v>
          </cell>
          <cell r="E142">
            <v>17220.752675243486</v>
          </cell>
        </row>
        <row r="143">
          <cell r="A143">
            <v>41243</v>
          </cell>
          <cell r="D143">
            <v>29911.656227889343</v>
          </cell>
          <cell r="E143">
            <v>17449.200432848393</v>
          </cell>
        </row>
        <row r="144">
          <cell r="A144">
            <v>41274</v>
          </cell>
          <cell r="D144">
            <v>30652.396079837825</v>
          </cell>
          <cell r="E144">
            <v>17852.891667668639</v>
          </cell>
        </row>
        <row r="145">
          <cell r="A145">
            <v>41305</v>
          </cell>
          <cell r="D145">
            <v>31920.309576542302</v>
          </cell>
          <cell r="E145">
            <v>18680.41361067694</v>
          </cell>
        </row>
        <row r="146">
          <cell r="A146">
            <v>41333</v>
          </cell>
          <cell r="D146">
            <v>31532.932806810841</v>
          </cell>
          <cell r="E146">
            <v>18686.124804617062</v>
          </cell>
        </row>
        <row r="147">
          <cell r="A147">
            <v>41364</v>
          </cell>
          <cell r="D147">
            <v>32140.391233302696</v>
          </cell>
          <cell r="E147">
            <v>19036.611759047748</v>
          </cell>
        </row>
        <row r="148">
          <cell r="A148">
            <v>41394</v>
          </cell>
          <cell r="D148">
            <v>32348.154885421729</v>
          </cell>
          <cell r="E148">
            <v>19593.302873632339</v>
          </cell>
        </row>
        <row r="149">
          <cell r="A149">
            <v>41425</v>
          </cell>
          <cell r="D149">
            <v>32249.954103145465</v>
          </cell>
          <cell r="E149">
            <v>19572.261632800306</v>
          </cell>
        </row>
        <row r="150">
          <cell r="A150">
            <v>41455</v>
          </cell>
          <cell r="D150">
            <v>31597.352222928534</v>
          </cell>
          <cell r="E150">
            <v>18992.425153300486</v>
          </cell>
        </row>
        <row r="151">
          <cell r="A151">
            <v>41486</v>
          </cell>
          <cell r="D151">
            <v>33596.335139222923</v>
          </cell>
          <cell r="E151">
            <v>19907.719129493824</v>
          </cell>
        </row>
        <row r="152">
          <cell r="A152">
            <v>41517</v>
          </cell>
          <cell r="D152">
            <v>33454.029596548491</v>
          </cell>
          <cell r="E152">
            <v>19501.322592280885</v>
          </cell>
        </row>
        <row r="153">
          <cell r="A153">
            <v>41547</v>
          </cell>
          <cell r="D153">
            <v>35286.114570205675</v>
          </cell>
          <cell r="E153">
            <v>20516.111578694257</v>
          </cell>
        </row>
        <row r="154">
          <cell r="A154">
            <v>41578</v>
          </cell>
          <cell r="D154">
            <v>36456.352235966428</v>
          </cell>
          <cell r="E154">
            <v>21345.13646747627</v>
          </cell>
        </row>
        <row r="155">
          <cell r="A155">
            <v>41608</v>
          </cell>
          <cell r="D155">
            <v>36382.136362191617</v>
          </cell>
          <cell r="E155">
            <v>21656.546831790325</v>
          </cell>
        </row>
        <row r="156">
          <cell r="A156">
            <v>41639</v>
          </cell>
          <cell r="D156">
            <v>37093.92571850941</v>
          </cell>
          <cell r="E156">
            <v>22037.693880004826</v>
          </cell>
        </row>
        <row r="157">
          <cell r="A157">
            <v>41670</v>
          </cell>
          <cell r="D157">
            <v>36128.157689814208</v>
          </cell>
          <cell r="E157">
            <v>21161.175904773372</v>
          </cell>
        </row>
        <row r="158">
          <cell r="A158">
            <v>41698</v>
          </cell>
          <cell r="D158">
            <v>37463.608086681532</v>
          </cell>
          <cell r="E158">
            <v>22194.000240471341</v>
          </cell>
        </row>
        <row r="159">
          <cell r="A159">
            <v>41729</v>
          </cell>
          <cell r="D159">
            <v>38346.410062841896</v>
          </cell>
          <cell r="E159">
            <v>22304.316460262129</v>
          </cell>
        </row>
        <row r="160">
          <cell r="A160">
            <v>41759</v>
          </cell>
          <cell r="D160">
            <v>38724.668791126292</v>
          </cell>
          <cell r="E160">
            <v>22528.555969700632</v>
          </cell>
        </row>
        <row r="161">
          <cell r="A161">
            <v>41790</v>
          </cell>
          <cell r="D161">
            <v>39551.992450676596</v>
          </cell>
          <cell r="E161">
            <v>23027.233377419761</v>
          </cell>
        </row>
        <row r="162">
          <cell r="A162">
            <v>41820</v>
          </cell>
          <cell r="D162">
            <v>40416.767259242923</v>
          </cell>
          <cell r="E162">
            <v>23470.602380666125</v>
          </cell>
        </row>
        <row r="163">
          <cell r="A163">
            <v>41851</v>
          </cell>
          <cell r="D163">
            <v>39194.736149657278</v>
          </cell>
          <cell r="E163">
            <v>23193.158590838062</v>
          </cell>
        </row>
        <row r="164">
          <cell r="A164">
            <v>41882</v>
          </cell>
          <cell r="D164">
            <v>40294.707179848141</v>
          </cell>
          <cell r="E164">
            <v>23714.981363472423</v>
          </cell>
        </row>
        <row r="165">
          <cell r="A165">
            <v>41912</v>
          </cell>
          <cell r="D165">
            <v>39197.250769361155</v>
          </cell>
          <cell r="E165">
            <v>22955.091980281366</v>
          </cell>
        </row>
        <row r="166">
          <cell r="A166">
            <v>41943</v>
          </cell>
          <cell r="D166">
            <v>38968.505569396722</v>
          </cell>
          <cell r="E166">
            <v>23121.918961163898</v>
          </cell>
        </row>
        <row r="167">
          <cell r="A167">
            <v>41973</v>
          </cell>
          <cell r="D167">
            <v>39368.488207988652</v>
          </cell>
          <cell r="E167">
            <v>23518.696645425047</v>
          </cell>
        </row>
        <row r="168">
          <cell r="A168">
            <v>42004</v>
          </cell>
          <cell r="D168">
            <v>38599.395421374742</v>
          </cell>
          <cell r="E168">
            <v>23074.726463869196</v>
          </cell>
        </row>
        <row r="169">
          <cell r="A169">
            <v>42035</v>
          </cell>
          <cell r="D169">
            <v>38331.679818411176</v>
          </cell>
          <cell r="E169">
            <v>22719.129493807879</v>
          </cell>
        </row>
        <row r="170">
          <cell r="A170">
            <v>42063</v>
          </cell>
          <cell r="D170">
            <v>39852.077302411897</v>
          </cell>
          <cell r="E170">
            <v>23994.228688228945</v>
          </cell>
        </row>
        <row r="171">
          <cell r="A171">
            <v>42094</v>
          </cell>
          <cell r="D171">
            <v>38439.889212965507</v>
          </cell>
          <cell r="E171">
            <v>23636.828183239166</v>
          </cell>
        </row>
        <row r="172">
          <cell r="A172">
            <v>42124</v>
          </cell>
          <cell r="D172">
            <v>39230.376857907788</v>
          </cell>
          <cell r="E172">
            <v>24334.195022243613</v>
          </cell>
        </row>
        <row r="173">
          <cell r="A173">
            <v>42155</v>
          </cell>
          <cell r="D173">
            <v>39786.045879662299</v>
          </cell>
          <cell r="E173">
            <v>24321.269688589655</v>
          </cell>
        </row>
        <row r="174">
          <cell r="A174">
            <v>42185</v>
          </cell>
          <cell r="D174">
            <v>39064.496256659608</v>
          </cell>
          <cell r="E174">
            <v>23759.468558374432</v>
          </cell>
        </row>
        <row r="175">
          <cell r="A175">
            <v>42216</v>
          </cell>
          <cell r="D175">
            <v>39508.43511392815</v>
          </cell>
          <cell r="E175">
            <v>23974.389804015893</v>
          </cell>
        </row>
        <row r="176">
          <cell r="A176">
            <v>42247</v>
          </cell>
          <cell r="D176">
            <v>36954.777936466104</v>
          </cell>
          <cell r="E176">
            <v>22340.68774798607</v>
          </cell>
        </row>
        <row r="177">
          <cell r="A177">
            <v>42277</v>
          </cell>
          <cell r="D177">
            <v>36546.954393129687</v>
          </cell>
          <cell r="E177">
            <v>21541.421185523643</v>
          </cell>
        </row>
        <row r="178">
          <cell r="A178">
            <v>42308</v>
          </cell>
          <cell r="D178">
            <v>39155.100528830233</v>
          </cell>
          <cell r="E178">
            <v>23237.645785740071</v>
          </cell>
        </row>
        <row r="179">
          <cell r="A179">
            <v>42338</v>
          </cell>
          <cell r="D179">
            <v>38824.798045589043</v>
          </cell>
          <cell r="E179">
            <v>23056.089936275119</v>
          </cell>
        </row>
        <row r="180">
          <cell r="A180">
            <v>42369</v>
          </cell>
          <cell r="D180">
            <v>38163.388647012427</v>
          </cell>
          <cell r="E180">
            <v>22649.993988216924</v>
          </cell>
        </row>
        <row r="181">
          <cell r="A181">
            <v>42400</v>
          </cell>
          <cell r="D181">
            <v>37150.694658815082</v>
          </cell>
          <cell r="E181">
            <v>21289.226884694021</v>
          </cell>
        </row>
        <row r="182">
          <cell r="A182">
            <v>42429</v>
          </cell>
          <cell r="D182">
            <v>36707.273403097854</v>
          </cell>
          <cell r="E182">
            <v>21154.863532523766</v>
          </cell>
        </row>
        <row r="183">
          <cell r="A183">
            <v>42460</v>
          </cell>
          <cell r="D183">
            <v>39275.470402580097</v>
          </cell>
          <cell r="E183">
            <v>22737.164843092483</v>
          </cell>
        </row>
        <row r="184">
          <cell r="A184">
            <v>42490</v>
          </cell>
          <cell r="D184">
            <v>39694.313994345408</v>
          </cell>
          <cell r="E184">
            <v>23086.148851749451</v>
          </cell>
        </row>
        <row r="185">
          <cell r="A185">
            <v>42521</v>
          </cell>
          <cell r="D185">
            <v>39688.925649414494</v>
          </cell>
          <cell r="E185">
            <v>23134.844294817864</v>
          </cell>
        </row>
        <row r="186">
          <cell r="A186">
            <v>42551</v>
          </cell>
          <cell r="D186">
            <v>39612.09796976098</v>
          </cell>
          <cell r="E186">
            <v>23006.793314897219</v>
          </cell>
        </row>
        <row r="187">
          <cell r="A187">
            <v>42582</v>
          </cell>
          <cell r="D187">
            <v>40597.023234571767</v>
          </cell>
          <cell r="E187">
            <v>24005.350486954452</v>
          </cell>
        </row>
        <row r="188">
          <cell r="A188">
            <v>42613</v>
          </cell>
          <cell r="D188">
            <v>41346.616982622094</v>
          </cell>
          <cell r="E188">
            <v>24097.631357460643</v>
          </cell>
        </row>
        <row r="189">
          <cell r="A189">
            <v>42643</v>
          </cell>
          <cell r="D189">
            <v>41159.079229421906</v>
          </cell>
          <cell r="E189">
            <v>24256.041842010363</v>
          </cell>
        </row>
        <row r="190">
          <cell r="A190">
            <v>42674</v>
          </cell>
          <cell r="D190">
            <v>40210.949134094095</v>
          </cell>
          <cell r="E190">
            <v>23849.945893952168</v>
          </cell>
        </row>
        <row r="191">
          <cell r="A191">
            <v>42704</v>
          </cell>
          <cell r="D191">
            <v>40394.482118932145</v>
          </cell>
          <cell r="E191">
            <v>24042.924131297365</v>
          </cell>
        </row>
        <row r="192">
          <cell r="A192">
            <v>42735</v>
          </cell>
          <cell r="D192">
            <v>42004.778013725976</v>
          </cell>
          <cell r="E192">
            <v>24571.96104364557</v>
          </cell>
        </row>
        <row r="193">
          <cell r="A193">
            <v>42766</v>
          </cell>
          <cell r="D193">
            <v>43120.603605478813</v>
          </cell>
          <cell r="E193">
            <v>25248.887820127471</v>
          </cell>
        </row>
        <row r="194">
          <cell r="A194">
            <v>42794</v>
          </cell>
          <cell r="D194">
            <v>43873.672778844404</v>
          </cell>
          <cell r="E194">
            <v>25968.498256582923</v>
          </cell>
        </row>
        <row r="195">
          <cell r="A195">
            <v>42825</v>
          </cell>
          <cell r="D195">
            <v>44587.245336187545</v>
          </cell>
          <cell r="E195">
            <v>26303.655164121701</v>
          </cell>
        </row>
        <row r="196">
          <cell r="A196">
            <v>42855</v>
          </cell>
          <cell r="D196">
            <v>45245.542750835979</v>
          </cell>
          <cell r="E196">
            <v>26725.682337381288</v>
          </cell>
        </row>
        <row r="197">
          <cell r="A197">
            <v>42886</v>
          </cell>
          <cell r="D197">
            <v>46994.927907457131</v>
          </cell>
          <cell r="E197">
            <v>27339.485391367096</v>
          </cell>
        </row>
        <row r="198">
          <cell r="A198">
            <v>42916</v>
          </cell>
          <cell r="D198">
            <v>46791.169836071342</v>
          </cell>
          <cell r="E198">
            <v>27475.051100156321</v>
          </cell>
        </row>
        <row r="199">
          <cell r="A199">
            <v>42947</v>
          </cell>
          <cell r="D199">
            <v>47042.16955534141</v>
          </cell>
          <cell r="E199">
            <v>28252.975832631975</v>
          </cell>
        </row>
        <row r="200">
          <cell r="A200">
            <v>42978</v>
          </cell>
          <cell r="D200">
            <v>47115.755456545587</v>
          </cell>
          <cell r="E200">
            <v>28375.015029457754</v>
          </cell>
        </row>
        <row r="201">
          <cell r="A201">
            <v>43008</v>
          </cell>
          <cell r="D201">
            <v>47806.672861269733</v>
          </cell>
          <cell r="E201">
            <v>28933.810268125544</v>
          </cell>
        </row>
        <row r="202">
          <cell r="A202">
            <v>43039</v>
          </cell>
          <cell r="D202">
            <v>47685.447281085784</v>
          </cell>
          <cell r="E202">
            <v>29541.300949861743</v>
          </cell>
        </row>
        <row r="203">
          <cell r="A203">
            <v>43069</v>
          </cell>
          <cell r="D203">
            <v>47841.104692413959</v>
          </cell>
          <cell r="E203">
            <v>30126.548034146945</v>
          </cell>
        </row>
        <row r="204">
          <cell r="A204">
            <v>43100</v>
          </cell>
          <cell r="D204">
            <v>49135.888500746856</v>
          </cell>
          <cell r="E204">
            <v>30622.520139473385</v>
          </cell>
        </row>
        <row r="205">
          <cell r="A205">
            <v>43131</v>
          </cell>
          <cell r="D205">
            <v>51281.370416036931</v>
          </cell>
          <cell r="E205">
            <v>32356.618973187466</v>
          </cell>
        </row>
        <row r="206">
          <cell r="A206">
            <v>43159</v>
          </cell>
          <cell r="D206">
            <v>49976.990502848952</v>
          </cell>
          <cell r="E206">
            <v>31009.979559937496</v>
          </cell>
        </row>
        <row r="207">
          <cell r="A207">
            <v>43190</v>
          </cell>
          <cell r="D207">
            <v>49730.316771147896</v>
          </cell>
          <cell r="E207">
            <v>30364.915233858377</v>
          </cell>
        </row>
        <row r="208">
          <cell r="A208">
            <v>43220</v>
          </cell>
          <cell r="D208">
            <v>50235.788341579355</v>
          </cell>
          <cell r="E208">
            <v>30672.117350006032</v>
          </cell>
        </row>
        <row r="209">
          <cell r="A209">
            <v>43251</v>
          </cell>
          <cell r="D209">
            <v>49631.16315225196</v>
          </cell>
          <cell r="E209">
            <v>30736.74401827584</v>
          </cell>
        </row>
        <row r="210">
          <cell r="A210">
            <v>43281</v>
          </cell>
          <cell r="D210">
            <v>50850.315649509823</v>
          </cell>
          <cell r="E210">
            <v>30582.541781892531</v>
          </cell>
        </row>
        <row r="211">
          <cell r="A211">
            <v>43312</v>
          </cell>
          <cell r="D211">
            <v>51001.048900327733</v>
          </cell>
          <cell r="E211">
            <v>31514.668750751498</v>
          </cell>
        </row>
        <row r="212">
          <cell r="A212">
            <v>43343</v>
          </cell>
          <cell r="D212">
            <v>51917.244696290007</v>
          </cell>
          <cell r="E212">
            <v>31776.481904532913</v>
          </cell>
        </row>
        <row r="213">
          <cell r="A213">
            <v>43373</v>
          </cell>
          <cell r="D213">
            <v>52154.20818730093</v>
          </cell>
          <cell r="E213">
            <v>31927.67824936879</v>
          </cell>
        </row>
        <row r="214">
          <cell r="A214">
            <v>43404</v>
          </cell>
          <cell r="D214">
            <v>49753.250305592643</v>
          </cell>
          <cell r="E214">
            <v>29542.202717325981</v>
          </cell>
        </row>
        <row r="215">
          <cell r="A215">
            <v>43434</v>
          </cell>
          <cell r="D215">
            <v>50522.64720491261</v>
          </cell>
          <cell r="E215">
            <v>29988.277022965038</v>
          </cell>
        </row>
        <row r="216">
          <cell r="A216">
            <v>43465</v>
          </cell>
          <cell r="D216">
            <v>48040.179243861814</v>
          </cell>
          <cell r="E216">
            <v>27888.06059877362</v>
          </cell>
        </row>
        <row r="217">
          <cell r="A217">
            <v>43496</v>
          </cell>
          <cell r="D217">
            <v>51021.757129952268</v>
          </cell>
          <cell r="E217">
            <v>30098.893831910573</v>
          </cell>
        </row>
        <row r="218">
          <cell r="A218">
            <v>43524</v>
          </cell>
          <cell r="D218">
            <v>52412.827275119664</v>
          </cell>
          <cell r="E218">
            <v>30917.398100276569</v>
          </cell>
        </row>
        <row r="219">
          <cell r="A219">
            <v>43555</v>
          </cell>
          <cell r="D219">
            <v>52636.328882708527</v>
          </cell>
          <cell r="E219">
            <v>31325.598172417969</v>
          </cell>
        </row>
        <row r="220">
          <cell r="A220">
            <v>43585</v>
          </cell>
          <cell r="D220">
            <v>53481.892238734217</v>
          </cell>
          <cell r="E220">
            <v>32399.903811470514</v>
          </cell>
        </row>
        <row r="221">
          <cell r="A221">
            <v>43616</v>
          </cell>
          <cell r="D221">
            <v>51747.167165693165</v>
          </cell>
          <cell r="E221">
            <v>30504.989779968768</v>
          </cell>
        </row>
        <row r="222">
          <cell r="A222">
            <v>43646</v>
          </cell>
          <cell r="D222">
            <v>54855.322157353214</v>
          </cell>
          <cell r="E222">
            <v>32516.532403510908</v>
          </cell>
        </row>
        <row r="223">
          <cell r="A223">
            <v>43677</v>
          </cell>
          <cell r="D223">
            <v>55544.538357383746</v>
          </cell>
          <cell r="E223">
            <v>32623.241553444775</v>
          </cell>
        </row>
        <row r="224">
          <cell r="A224">
            <v>43708</v>
          </cell>
          <cell r="D224">
            <v>54553.86007873778</v>
          </cell>
          <cell r="E224">
            <v>31863.953348563209</v>
          </cell>
        </row>
        <row r="225">
          <cell r="A225">
            <v>43738</v>
          </cell>
          <cell r="D225">
            <v>55037.439350354318</v>
          </cell>
          <cell r="E225">
            <v>32549.296621377925</v>
          </cell>
        </row>
        <row r="226">
          <cell r="A226">
            <v>43769</v>
          </cell>
          <cell r="D226">
            <v>54485.097587734796</v>
          </cell>
          <cell r="E226">
            <v>33448.358783215124</v>
          </cell>
        </row>
        <row r="227">
          <cell r="A227">
            <v>43799</v>
          </cell>
          <cell r="D227">
            <v>54891.788194543595</v>
          </cell>
          <cell r="E227">
            <v>34279.187206925599</v>
          </cell>
        </row>
        <row r="228">
          <cell r="A228">
            <v>43830</v>
          </cell>
          <cell r="D228">
            <v>56937.289731532452</v>
          </cell>
          <cell r="E228">
            <v>35500.781531802349</v>
          </cell>
        </row>
        <row r="229">
          <cell r="A229">
            <v>43861</v>
          </cell>
          <cell r="D229">
            <v>55984.401711820232</v>
          </cell>
          <cell r="E229">
            <v>35117.37309125888</v>
          </cell>
        </row>
        <row r="230">
          <cell r="A230">
            <v>43890</v>
          </cell>
          <cell r="D230">
            <v>51050.1747017624</v>
          </cell>
          <cell r="E230">
            <v>32293.936294721665</v>
          </cell>
        </row>
        <row r="231">
          <cell r="A231">
            <v>43921</v>
          </cell>
          <cell r="D231">
            <v>45080.584438831131</v>
          </cell>
          <cell r="E231">
            <v>27953.631256711073</v>
          </cell>
        </row>
        <row r="232">
          <cell r="A232">
            <v>43951</v>
          </cell>
          <cell r="D232">
            <v>48676.211853672306</v>
          </cell>
          <cell r="E232">
            <v>30962.46853148771</v>
          </cell>
        </row>
        <row r="233">
          <cell r="A233">
            <v>43982</v>
          </cell>
          <cell r="D233">
            <v>51249.236412257422</v>
          </cell>
          <cell r="E233">
            <v>32327.717173049696</v>
          </cell>
        </row>
        <row r="234">
          <cell r="A234">
            <v>44012</v>
          </cell>
          <cell r="D234">
            <v>52015.9249889848</v>
          </cell>
          <cell r="E234">
            <v>33374.648264762684</v>
          </cell>
        </row>
        <row r="235">
          <cell r="A235">
            <v>44043</v>
          </cell>
          <cell r="D235">
            <v>53746.195929098787</v>
          </cell>
          <cell r="E235">
            <v>35153.517017274535</v>
          </cell>
        </row>
        <row r="236">
          <cell r="A236">
            <v>44074</v>
          </cell>
          <cell r="D236">
            <v>55765.131683723237</v>
          </cell>
          <cell r="E236">
            <v>37318.973665538651</v>
          </cell>
        </row>
        <row r="237">
          <cell r="A237">
            <v>44104</v>
          </cell>
          <cell r="D237">
            <v>53878.276851596573</v>
          </cell>
          <cell r="E237">
            <v>36128.49840560797</v>
          </cell>
        </row>
      </sheetData>
      <sheetData sheetId="2">
        <row r="2">
          <cell r="G2">
            <v>199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Data"/>
      <sheetName val="Rolling 36M Periods"/>
    </sheetNames>
    <sheetDataSet>
      <sheetData sheetId="0"/>
      <sheetData sheetId="1">
        <row r="3">
          <cell r="A3">
            <v>36981</v>
          </cell>
          <cell r="D3">
            <v>10000</v>
          </cell>
          <cell r="E3">
            <v>10000</v>
          </cell>
        </row>
        <row r="4">
          <cell r="A4">
            <v>37011</v>
          </cell>
          <cell r="D4">
            <v>11549</v>
          </cell>
          <cell r="E4">
            <v>10728.327521943009</v>
          </cell>
        </row>
        <row r="5">
          <cell r="A5">
            <v>37042</v>
          </cell>
          <cell r="D5">
            <v>11455.453100000001</v>
          </cell>
          <cell r="E5">
            <v>10608.993627509919</v>
          </cell>
          <cell r="M5">
            <v>6.4259169246845271</v>
          </cell>
          <cell r="N5">
            <v>6.4259169246845271</v>
          </cell>
          <cell r="O5">
            <v>7.2379391094833601</v>
          </cell>
          <cell r="P5">
            <v>9.6880844472936545</v>
          </cell>
          <cell r="Q5">
            <v>8.3705468066065158</v>
          </cell>
          <cell r="R5">
            <v>9.5512727253077578</v>
          </cell>
        </row>
        <row r="6">
          <cell r="A6">
            <v>37072</v>
          </cell>
          <cell r="D6">
            <v>13067.235351170002</v>
          </cell>
          <cell r="E6">
            <v>10283.756162077672</v>
          </cell>
          <cell r="M6">
            <v>16.813425633098355</v>
          </cell>
          <cell r="N6">
            <v>16.813425633098355</v>
          </cell>
          <cell r="O6">
            <v>10.636029565084337</v>
          </cell>
          <cell r="P6">
            <v>12.858043368466298</v>
          </cell>
          <cell r="Q6">
            <v>9.7131940438336848</v>
          </cell>
          <cell r="R6">
            <v>7.4675881958322643</v>
          </cell>
        </row>
        <row r="7">
          <cell r="A7">
            <v>37103</v>
          </cell>
          <cell r="D7">
            <v>12045.377546708507</v>
          </cell>
          <cell r="E7">
            <v>10121.738607671035</v>
          </cell>
        </row>
        <row r="8">
          <cell r="A8">
            <v>37134</v>
          </cell>
          <cell r="D8">
            <v>11756.288485587502</v>
          </cell>
          <cell r="E8">
            <v>9656.7271852831545</v>
          </cell>
        </row>
        <row r="9">
          <cell r="A9">
            <v>37164</v>
          </cell>
          <cell r="D9">
            <v>10431.35477326179</v>
          </cell>
          <cell r="E9">
            <v>8774.49801611158</v>
          </cell>
        </row>
        <row r="10">
          <cell r="A10">
            <v>37195</v>
          </cell>
          <cell r="D10">
            <v>11499.525502043798</v>
          </cell>
          <cell r="E10">
            <v>8960.8632920524233</v>
          </cell>
        </row>
        <row r="11">
          <cell r="A11">
            <v>37225</v>
          </cell>
          <cell r="D11">
            <v>12519.533414075084</v>
          </cell>
          <cell r="E11">
            <v>9512.1438018516292</v>
          </cell>
        </row>
        <row r="12">
          <cell r="A12">
            <v>37256</v>
          </cell>
          <cell r="D12">
            <v>12920.158483325487</v>
          </cell>
          <cell r="E12">
            <v>9601.1181916556452</v>
          </cell>
        </row>
        <row r="13">
          <cell r="A13">
            <v>37287</v>
          </cell>
          <cell r="D13">
            <v>12691.471678170625</v>
          </cell>
          <cell r="E13">
            <v>9338.1026812552609</v>
          </cell>
        </row>
        <row r="14">
          <cell r="A14">
            <v>37315</v>
          </cell>
          <cell r="D14">
            <v>11922.368494473485</v>
          </cell>
          <cell r="E14">
            <v>9269.5683539737875</v>
          </cell>
        </row>
        <row r="15">
          <cell r="A15">
            <v>37346</v>
          </cell>
          <cell r="D15">
            <v>12957.230079793784</v>
          </cell>
          <cell r="E15">
            <v>9688.2890465312012</v>
          </cell>
        </row>
        <row r="16">
          <cell r="A16">
            <v>37376</v>
          </cell>
          <cell r="D16">
            <v>12624.229266743085</v>
          </cell>
          <cell r="E16">
            <v>9381.3875195382952</v>
          </cell>
        </row>
        <row r="17">
          <cell r="A17">
            <v>37407</v>
          </cell>
          <cell r="D17">
            <v>12242.977542887444</v>
          </cell>
          <cell r="E17">
            <v>9394.6134423470012</v>
          </cell>
        </row>
        <row r="18">
          <cell r="A18">
            <v>37437</v>
          </cell>
          <cell r="D18">
            <v>11137.436670764708</v>
          </cell>
          <cell r="E18">
            <v>8821.3899242515345</v>
          </cell>
          <cell r="H18">
            <v>0.77510639318116392</v>
          </cell>
        </row>
        <row r="19">
          <cell r="A19">
            <v>37468</v>
          </cell>
          <cell r="D19">
            <v>10268.716610445061</v>
          </cell>
          <cell r="E19">
            <v>8081.6400144282807</v>
          </cell>
        </row>
        <row r="20">
          <cell r="A20">
            <v>37499</v>
          </cell>
          <cell r="D20">
            <v>10274.877840411327</v>
          </cell>
          <cell r="E20">
            <v>8102.3806661055687</v>
          </cell>
          <cell r="H20">
            <v>3.7468375653009742E-2</v>
          </cell>
        </row>
        <row r="21">
          <cell r="A21">
            <v>37529</v>
          </cell>
          <cell r="D21">
            <v>9262.8023731308112</v>
          </cell>
          <cell r="E21">
            <v>7213.839124684383</v>
          </cell>
          <cell r="H21">
            <v>0.74497656151394587</v>
          </cell>
        </row>
        <row r="22">
          <cell r="A22">
            <v>37560</v>
          </cell>
          <cell r="D22">
            <v>9721.3110906007878</v>
          </cell>
          <cell r="E22">
            <v>7744.9801611157882</v>
          </cell>
        </row>
        <row r="23">
          <cell r="A23">
            <v>37590</v>
          </cell>
          <cell r="D23">
            <v>10665.250397498125</v>
          </cell>
          <cell r="E23">
            <v>8168.510280149093</v>
          </cell>
        </row>
        <row r="24">
          <cell r="A24">
            <v>37621</v>
          </cell>
          <cell r="D24">
            <v>10249.305631995698</v>
          </cell>
          <cell r="E24">
            <v>7779.247324756524</v>
          </cell>
        </row>
        <row r="25">
          <cell r="A25">
            <v>37652</v>
          </cell>
          <cell r="D25">
            <v>10393.820841406838</v>
          </cell>
          <cell r="E25">
            <v>7552.0019237705919</v>
          </cell>
        </row>
        <row r="26">
          <cell r="A26">
            <v>37680</v>
          </cell>
          <cell r="D26">
            <v>10382.38763848129</v>
          </cell>
          <cell r="E26">
            <v>7419.7426956835416</v>
          </cell>
        </row>
        <row r="27">
          <cell r="A27">
            <v>37711</v>
          </cell>
          <cell r="D27">
            <v>10397.961219939012</v>
          </cell>
          <cell r="E27">
            <v>7391.7879042924142</v>
          </cell>
          <cell r="J27">
            <v>-0.2067198211830561</v>
          </cell>
          <cell r="K27">
            <v>-0.18975611283303584</v>
          </cell>
        </row>
        <row r="28">
          <cell r="A28">
            <v>37741</v>
          </cell>
          <cell r="D28">
            <v>10874.18784381222</v>
          </cell>
          <cell r="E28">
            <v>8051.8816881086941</v>
          </cell>
          <cell r="J28">
            <v>0.49049999999999999</v>
          </cell>
          <cell r="K28">
            <v>0.3463292117465222</v>
          </cell>
        </row>
        <row r="29">
          <cell r="A29">
            <v>37772</v>
          </cell>
          <cell r="D29">
            <v>11604.933266916401</v>
          </cell>
          <cell r="E29">
            <v>8520.1995911987506</v>
          </cell>
          <cell r="J29">
            <v>0.13420000000000001</v>
          </cell>
          <cell r="K29">
            <v>0.15753522945785381</v>
          </cell>
        </row>
        <row r="30">
          <cell r="A30">
            <v>37802</v>
          </cell>
          <cell r="D30">
            <v>11853.278838828413</v>
          </cell>
          <cell r="E30">
            <v>8684.0206805338476</v>
          </cell>
          <cell r="J30">
            <v>0.12690000000000001</v>
          </cell>
          <cell r="K30">
            <v>0.1137310324308245</v>
          </cell>
        </row>
        <row r="31">
          <cell r="A31">
            <v>37833</v>
          </cell>
          <cell r="D31">
            <v>12288.294172213416</v>
          </cell>
          <cell r="E31">
            <v>8876.698328724302</v>
          </cell>
          <cell r="J31">
            <v>0.20998114947534674</v>
          </cell>
          <cell r="K31">
            <v>0.21529864867873272</v>
          </cell>
        </row>
        <row r="32">
          <cell r="A32">
            <v>37864</v>
          </cell>
          <cell r="D32">
            <v>12647.112362042048</v>
          </cell>
          <cell r="E32">
            <v>9087.4113261993516</v>
          </cell>
          <cell r="J32">
            <v>0.10478362554780318</v>
          </cell>
          <cell r="K32">
            <v>0.12183550100751006</v>
          </cell>
        </row>
        <row r="33">
          <cell r="A33">
            <v>37894</v>
          </cell>
          <cell r="D33">
            <v>13082.173027296294</v>
          </cell>
          <cell r="E33">
            <v>9145.4250330648065</v>
          </cell>
          <cell r="J33">
            <v>-0.28211947713469232</v>
          </cell>
          <cell r="K33">
            <v>-0.41844515928871173</v>
          </cell>
        </row>
        <row r="34">
          <cell r="A34">
            <v>37925</v>
          </cell>
          <cell r="D34">
            <v>14014.931964142519</v>
          </cell>
          <cell r="E34">
            <v>9700.3126127209307</v>
          </cell>
          <cell r="J34">
            <v>0.22795616720922895</v>
          </cell>
          <cell r="K34">
            <v>0.35406429875052647</v>
          </cell>
        </row>
        <row r="35">
          <cell r="A35">
            <v>37955</v>
          </cell>
          <cell r="D35">
            <v>14333.070919728554</v>
          </cell>
          <cell r="E35">
            <v>9848.8036551641198</v>
          </cell>
          <cell r="J35">
            <v>0.17753504892161942</v>
          </cell>
          <cell r="K35">
            <v>0.13213063763608135</v>
          </cell>
        </row>
        <row r="36">
          <cell r="A36">
            <v>37986</v>
          </cell>
          <cell r="D36">
            <v>15283.353521706558</v>
          </cell>
          <cell r="E36">
            <v>10473.427918720692</v>
          </cell>
          <cell r="J36">
            <v>-2.1478907334592789E-2</v>
          </cell>
          <cell r="K36">
            <v>-6.8630144513434743E-2</v>
          </cell>
        </row>
        <row r="37">
          <cell r="A37">
            <v>38017</v>
          </cell>
          <cell r="D37">
            <v>15838.139254544507</v>
          </cell>
          <cell r="E37">
            <v>10652.879644102439</v>
          </cell>
          <cell r="J37">
            <v>0.15494869653797894</v>
          </cell>
          <cell r="K37">
            <v>0.16800393313667672</v>
          </cell>
        </row>
        <row r="38">
          <cell r="A38">
            <v>38046</v>
          </cell>
          <cell r="D38">
            <v>16082.046599064493</v>
          </cell>
          <cell r="E38">
            <v>10849.464951304557</v>
          </cell>
          <cell r="J38">
            <v>0.21014767073653395</v>
          </cell>
          <cell r="K38">
            <v>0.23440472782987931</v>
          </cell>
        </row>
        <row r="39">
          <cell r="A39">
            <v>38077</v>
          </cell>
          <cell r="D39">
            <v>15686.428252727508</v>
          </cell>
          <cell r="E39">
            <v>10791.751833593844</v>
          </cell>
          <cell r="J39">
            <v>4.0585343117623296E-2</v>
          </cell>
          <cell r="K39">
            <v>4.7057218850166782E-2</v>
          </cell>
        </row>
        <row r="40">
          <cell r="A40">
            <v>38107</v>
          </cell>
          <cell r="D40">
            <v>15388.386115925685</v>
          </cell>
          <cell r="E40">
            <v>10543.765780930624</v>
          </cell>
          <cell r="J40">
            <v>-1.1295689209703808E-2</v>
          </cell>
          <cell r="K40">
            <v>-1.8406826027486223E-2</v>
          </cell>
        </row>
        <row r="41">
          <cell r="A41">
            <v>38138</v>
          </cell>
          <cell r="D41">
            <v>15514.570882076276</v>
          </cell>
          <cell r="E41">
            <v>10632.74017073464</v>
          </cell>
          <cell r="J41">
            <v>0.10065640140722332</v>
          </cell>
          <cell r="K41">
            <v>8.48E-2</v>
          </cell>
        </row>
        <row r="42">
          <cell r="A42">
            <v>38168</v>
          </cell>
          <cell r="D42">
            <v>15941.221581333375</v>
          </cell>
          <cell r="E42">
            <v>10847.661416376097</v>
          </cell>
          <cell r="J42">
            <v>0.1697690316251792</v>
          </cell>
          <cell r="K42">
            <v>0.24623834805372691</v>
          </cell>
        </row>
        <row r="43">
          <cell r="A43">
            <v>38199</v>
          </cell>
          <cell r="D43">
            <v>15424.726002098174</v>
          </cell>
          <cell r="E43">
            <v>10503.787423349766</v>
          </cell>
          <cell r="J43">
            <v>-2.2299571460245193E-2</v>
          </cell>
          <cell r="K43">
            <v>-8.9295705521472146E-2</v>
          </cell>
        </row>
        <row r="44">
          <cell r="A44">
            <v>38230</v>
          </cell>
          <cell r="D44">
            <v>15478.712543105519</v>
          </cell>
          <cell r="E44">
            <v>10571.720572321752</v>
          </cell>
          <cell r="J44">
            <v>0.18520144236987712</v>
          </cell>
          <cell r="K44">
            <v>0.27297419646899002</v>
          </cell>
        </row>
        <row r="45">
          <cell r="A45">
            <v>38260</v>
          </cell>
          <cell r="D45">
            <v>16062.260005980599</v>
          </cell>
          <cell r="E45">
            <v>10794.457135986535</v>
          </cell>
          <cell r="J45">
            <v>6.4259169246845271E-2</v>
          </cell>
          <cell r="K45">
            <v>0.16813425633098356</v>
          </cell>
        </row>
        <row r="46">
          <cell r="A46">
            <v>38291</v>
          </cell>
          <cell r="D46">
            <v>15983.554931951294</v>
          </cell>
          <cell r="E46">
            <v>11061.079716243838</v>
          </cell>
        </row>
        <row r="47">
          <cell r="A47">
            <v>38321</v>
          </cell>
          <cell r="D47">
            <v>16845.068542783469</v>
          </cell>
          <cell r="E47">
            <v>11668.57039798004</v>
          </cell>
        </row>
        <row r="48">
          <cell r="A48">
            <v>38352</v>
          </cell>
          <cell r="D48">
            <v>17343.682571649861</v>
          </cell>
          <cell r="E48">
            <v>12123.361789106648</v>
          </cell>
        </row>
        <row r="49">
          <cell r="A49">
            <v>38383</v>
          </cell>
          <cell r="D49">
            <v>16913.559243872944</v>
          </cell>
          <cell r="E49">
            <v>11868.762775039077</v>
          </cell>
        </row>
        <row r="50">
          <cell r="A50">
            <v>38411</v>
          </cell>
          <cell r="D50">
            <v>17522.44737665237</v>
          </cell>
          <cell r="E50">
            <v>12285.379343513285</v>
          </cell>
        </row>
        <row r="51">
          <cell r="A51">
            <v>38442</v>
          </cell>
          <cell r="D51">
            <v>17357.736371311839</v>
          </cell>
          <cell r="E51">
            <v>12019.658530720211</v>
          </cell>
        </row>
        <row r="52">
          <cell r="A52">
            <v>38472</v>
          </cell>
          <cell r="D52">
            <v>17154.65085576749</v>
          </cell>
          <cell r="E52">
            <v>11762.654803414693</v>
          </cell>
        </row>
        <row r="53">
          <cell r="A53">
            <v>38503</v>
          </cell>
          <cell r="D53">
            <v>17658.997590927054</v>
          </cell>
          <cell r="E53">
            <v>11991.102561019599</v>
          </cell>
        </row>
        <row r="54">
          <cell r="A54">
            <v>38533</v>
          </cell>
          <cell r="D54">
            <v>18347.698496973208</v>
          </cell>
          <cell r="E54">
            <v>12117.650595166526</v>
          </cell>
        </row>
        <row r="55">
          <cell r="A55">
            <v>38564</v>
          </cell>
          <cell r="D55">
            <v>19132.979992643661</v>
          </cell>
          <cell r="E55">
            <v>12568.834916436215</v>
          </cell>
        </row>
        <row r="56">
          <cell r="A56">
            <v>38595</v>
          </cell>
          <cell r="D56">
            <v>19385.535328546561</v>
          </cell>
          <cell r="E56">
            <v>12670.133461584706</v>
          </cell>
        </row>
        <row r="57">
          <cell r="A57">
            <v>38625</v>
          </cell>
          <cell r="D57">
            <v>20040.766422651435</v>
          </cell>
          <cell r="E57">
            <v>13054.887579656126</v>
          </cell>
        </row>
        <row r="58">
          <cell r="A58">
            <v>38656</v>
          </cell>
          <cell r="D58">
            <v>18950.548729259197</v>
          </cell>
          <cell r="E58">
            <v>12705.602981844415</v>
          </cell>
        </row>
        <row r="59">
          <cell r="A59">
            <v>38686</v>
          </cell>
          <cell r="D59">
            <v>19229.121795579307</v>
          </cell>
          <cell r="E59">
            <v>13174.822652398701</v>
          </cell>
        </row>
        <row r="60">
          <cell r="A60">
            <v>38717</v>
          </cell>
          <cell r="D60">
            <v>19546.402305206364</v>
          </cell>
          <cell r="E60">
            <v>13502.164241914154</v>
          </cell>
        </row>
        <row r="61">
          <cell r="A61">
            <v>38748</v>
          </cell>
          <cell r="D61">
            <v>20847.493992749009</v>
          </cell>
          <cell r="E61">
            <v>14169.772754599016</v>
          </cell>
        </row>
        <row r="62">
          <cell r="A62">
            <v>38776</v>
          </cell>
          <cell r="D62">
            <v>20669.545078983956</v>
          </cell>
          <cell r="E62">
            <v>14154.743296861852</v>
          </cell>
        </row>
        <row r="63">
          <cell r="A63">
            <v>38807</v>
          </cell>
          <cell r="D63">
            <v>21398.441166409888</v>
          </cell>
          <cell r="E63">
            <v>14458.638932307325</v>
          </cell>
        </row>
        <row r="64">
          <cell r="A64">
            <v>38837</v>
          </cell>
          <cell r="D64">
            <v>21949.756039510805</v>
          </cell>
          <cell r="E64">
            <v>14947.396897919925</v>
          </cell>
        </row>
        <row r="65">
          <cell r="A65">
            <v>38868</v>
          </cell>
          <cell r="D65">
            <v>21158.780205786403</v>
          </cell>
          <cell r="E65">
            <v>14370.566309967538</v>
          </cell>
        </row>
        <row r="66">
          <cell r="A66">
            <v>38898</v>
          </cell>
          <cell r="D66">
            <v>21183.41439996511</v>
          </cell>
          <cell r="E66">
            <v>14370.265720812795</v>
          </cell>
        </row>
        <row r="67">
          <cell r="A67">
            <v>38929</v>
          </cell>
          <cell r="D67">
            <v>21464.396588842141</v>
          </cell>
          <cell r="E67">
            <v>14471.86485511603</v>
          </cell>
        </row>
        <row r="68">
          <cell r="A68">
            <v>38960</v>
          </cell>
          <cell r="D68">
            <v>21777.009512403281</v>
          </cell>
          <cell r="E68">
            <v>14854.514849104247</v>
          </cell>
        </row>
        <row r="69">
          <cell r="A69">
            <v>38990</v>
          </cell>
          <cell r="D69">
            <v>21778.408772052408</v>
          </cell>
          <cell r="E69">
            <v>15031.561861248048</v>
          </cell>
        </row>
        <row r="70">
          <cell r="A70">
            <v>39021</v>
          </cell>
          <cell r="D70">
            <v>22533.341065122553</v>
          </cell>
          <cell r="E70">
            <v>15598.172417939162</v>
          </cell>
        </row>
        <row r="71">
          <cell r="A71">
            <v>39051</v>
          </cell>
          <cell r="D71">
            <v>23226.562492787412</v>
          </cell>
          <cell r="E71">
            <v>16046.952025970904</v>
          </cell>
        </row>
        <row r="72">
          <cell r="A72">
            <v>39082</v>
          </cell>
          <cell r="D72">
            <v>23650.778329361165</v>
          </cell>
          <cell r="E72">
            <v>16409.161957436576</v>
          </cell>
        </row>
        <row r="73">
          <cell r="A73">
            <v>39113</v>
          </cell>
          <cell r="D73">
            <v>23711.424931947717</v>
          </cell>
          <cell r="E73">
            <v>16575.988938319108</v>
          </cell>
        </row>
        <row r="74">
          <cell r="A74">
            <v>39141</v>
          </cell>
          <cell r="D74">
            <v>23658.412208153295</v>
          </cell>
          <cell r="E74">
            <v>16495.130455693157</v>
          </cell>
        </row>
        <row r="75">
          <cell r="A75">
            <v>39172</v>
          </cell>
          <cell r="D75">
            <v>24544.756972008512</v>
          </cell>
          <cell r="E75">
            <v>16832.992665624621</v>
          </cell>
        </row>
        <row r="76">
          <cell r="A76">
            <v>39202</v>
          </cell>
          <cell r="D76">
            <v>25317.03943938329</v>
          </cell>
          <cell r="E76">
            <v>17589.274978958754</v>
          </cell>
        </row>
        <row r="77">
          <cell r="A77">
            <v>39233</v>
          </cell>
          <cell r="D77">
            <v>25916.148290832753</v>
          </cell>
          <cell r="E77">
            <v>18128.832511722972</v>
          </cell>
        </row>
        <row r="78">
          <cell r="A78">
            <v>39263</v>
          </cell>
          <cell r="D78">
            <v>25974.829032883939</v>
          </cell>
          <cell r="E78">
            <v>18081.940603583018</v>
          </cell>
        </row>
        <row r="79">
          <cell r="A79">
            <v>39294</v>
          </cell>
          <cell r="D79">
            <v>25088.1588662422</v>
          </cell>
          <cell r="E79">
            <v>17809.907418540337</v>
          </cell>
        </row>
        <row r="80">
          <cell r="A80">
            <v>39325</v>
          </cell>
          <cell r="D80">
            <v>24926.697847802665</v>
          </cell>
          <cell r="E80">
            <v>17768.125526031017</v>
          </cell>
        </row>
        <row r="81">
          <cell r="A81">
            <v>39355</v>
          </cell>
          <cell r="D81">
            <v>26194.575738148174</v>
          </cell>
          <cell r="E81">
            <v>18727.60610797162</v>
          </cell>
        </row>
        <row r="82">
          <cell r="A82">
            <v>39386</v>
          </cell>
          <cell r="D82">
            <v>26691.336325483637</v>
          </cell>
          <cell r="E82">
            <v>19462.246002164236</v>
          </cell>
        </row>
        <row r="83">
          <cell r="A83">
            <v>39416</v>
          </cell>
          <cell r="D83">
            <v>25761.523712456194</v>
          </cell>
          <cell r="E83">
            <v>18609.474570157505</v>
          </cell>
        </row>
        <row r="84">
          <cell r="A84">
            <v>39447</v>
          </cell>
          <cell r="D84">
            <v>26128.992629739041</v>
          </cell>
          <cell r="E84">
            <v>18408.380425634237</v>
          </cell>
        </row>
        <row r="85">
          <cell r="A85">
            <v>39478</v>
          </cell>
          <cell r="D85">
            <v>24257.22275009513</v>
          </cell>
          <cell r="E85">
            <v>16904.833473608269</v>
          </cell>
        </row>
        <row r="86">
          <cell r="A86">
            <v>39507</v>
          </cell>
          <cell r="D86">
            <v>24501.353600830127</v>
          </cell>
          <cell r="E86">
            <v>16960.743056390522</v>
          </cell>
        </row>
        <row r="87">
          <cell r="A87">
            <v>39538</v>
          </cell>
          <cell r="D87">
            <v>24400.022225320779</v>
          </cell>
          <cell r="E87">
            <v>16719.369965131656</v>
          </cell>
        </row>
        <row r="88">
          <cell r="A88">
            <v>39568</v>
          </cell>
          <cell r="D88">
            <v>25348.310886332652</v>
          </cell>
          <cell r="E88">
            <v>17664.422267644579</v>
          </cell>
        </row>
        <row r="89">
          <cell r="A89">
            <v>39599</v>
          </cell>
          <cell r="D89">
            <v>26272.618132590276</v>
          </cell>
          <cell r="E89">
            <v>17960.502585066726</v>
          </cell>
        </row>
        <row r="90">
          <cell r="A90">
            <v>39629</v>
          </cell>
          <cell r="D90">
            <v>25462.482352712563</v>
          </cell>
          <cell r="E90">
            <v>16491.823974990977</v>
          </cell>
        </row>
        <row r="91">
          <cell r="A91">
            <v>39660</v>
          </cell>
          <cell r="D91">
            <v>24654.411479863138</v>
          </cell>
          <cell r="E91">
            <v>16068.594445112418</v>
          </cell>
        </row>
        <row r="92">
          <cell r="A92">
            <v>39691</v>
          </cell>
          <cell r="D92">
            <v>24557.377978136534</v>
          </cell>
          <cell r="E92">
            <v>15729.229289407232</v>
          </cell>
        </row>
        <row r="93">
          <cell r="A93">
            <v>39721</v>
          </cell>
          <cell r="D93">
            <v>22540.339417737367</v>
          </cell>
          <cell r="E93">
            <v>13769.68858963568</v>
          </cell>
        </row>
        <row r="94">
          <cell r="A94">
            <v>39752</v>
          </cell>
          <cell r="D94">
            <v>19063.813352218131</v>
          </cell>
          <cell r="E94">
            <v>11044.547312732953</v>
          </cell>
        </row>
        <row r="95">
          <cell r="A95">
            <v>39782</v>
          </cell>
          <cell r="D95">
            <v>18273.890024084005</v>
          </cell>
          <cell r="E95">
            <v>10326.139232896474</v>
          </cell>
        </row>
        <row r="96">
          <cell r="A96">
            <v>39813</v>
          </cell>
          <cell r="D96">
            <v>18757.494890980834</v>
          </cell>
          <cell r="E96">
            <v>10705.482746182515</v>
          </cell>
        </row>
        <row r="97">
          <cell r="A97">
            <v>39844</v>
          </cell>
          <cell r="D97">
            <v>18141.578552868585</v>
          </cell>
          <cell r="E97">
            <v>9794.0964290008396</v>
          </cell>
        </row>
        <row r="98">
          <cell r="A98">
            <v>39872</v>
          </cell>
          <cell r="D98">
            <v>17097.78929694504</v>
          </cell>
          <cell r="E98">
            <v>8841.2288084645897</v>
          </cell>
        </row>
        <row r="99">
          <cell r="A99">
            <v>39903</v>
          </cell>
          <cell r="D99">
            <v>17676.793176283958</v>
          </cell>
          <cell r="E99">
            <v>9574.3657568834915</v>
          </cell>
        </row>
        <row r="100">
          <cell r="A100">
            <v>39933</v>
          </cell>
          <cell r="D100">
            <v>18369.091593885591</v>
          </cell>
          <cell r="E100">
            <v>10713.298064205845</v>
          </cell>
        </row>
        <row r="101">
          <cell r="A101">
            <v>39964</v>
          </cell>
          <cell r="D101">
            <v>19353.018281499746</v>
          </cell>
          <cell r="E101">
            <v>11793.314897198508</v>
          </cell>
        </row>
        <row r="102">
          <cell r="A102">
            <v>39994</v>
          </cell>
          <cell r="D102">
            <v>19621.333442336643</v>
          </cell>
          <cell r="E102">
            <v>11731.994709630877</v>
          </cell>
        </row>
        <row r="103">
          <cell r="A103">
            <v>40025</v>
          </cell>
          <cell r="D103">
            <v>20499.667796079695</v>
          </cell>
          <cell r="E103">
            <v>12768.726704340508</v>
          </cell>
        </row>
        <row r="104">
          <cell r="A104">
            <v>40056</v>
          </cell>
          <cell r="D104">
            <v>21097.525314298873</v>
          </cell>
          <cell r="E104">
            <v>13230.732235180956</v>
          </cell>
        </row>
        <row r="105">
          <cell r="A105">
            <v>40086</v>
          </cell>
          <cell r="D105">
            <v>21776.111476969312</v>
          </cell>
          <cell r="E105">
            <v>13842.130575928823</v>
          </cell>
        </row>
        <row r="106">
          <cell r="A106">
            <v>40117</v>
          </cell>
          <cell r="D106">
            <v>21910.344958925594</v>
          </cell>
          <cell r="E106">
            <v>13631.116989299027</v>
          </cell>
        </row>
        <row r="107">
          <cell r="A107">
            <v>40147</v>
          </cell>
          <cell r="D107">
            <v>22544.961755221488</v>
          </cell>
          <cell r="E107">
            <v>14197.727545990139</v>
          </cell>
        </row>
        <row r="108">
          <cell r="A108">
            <v>40178</v>
          </cell>
          <cell r="D108">
            <v>23033.381532775518</v>
          </cell>
          <cell r="E108">
            <v>14495.911987495489</v>
          </cell>
        </row>
        <row r="109">
          <cell r="A109">
            <v>40209</v>
          </cell>
          <cell r="D109">
            <v>22544.250492685853</v>
          </cell>
          <cell r="E109">
            <v>13872.189491403147</v>
          </cell>
        </row>
        <row r="110">
          <cell r="A110">
            <v>40237</v>
          </cell>
          <cell r="D110">
            <v>22750.851730109087</v>
          </cell>
          <cell r="E110">
            <v>14054.045930022843</v>
          </cell>
        </row>
        <row r="111">
          <cell r="A111">
            <v>40268</v>
          </cell>
          <cell r="D111">
            <v>23596.370162188799</v>
          </cell>
          <cell r="E111">
            <v>14965.131658049777</v>
          </cell>
        </row>
        <row r="112">
          <cell r="A112">
            <v>40298</v>
          </cell>
          <cell r="D112">
            <v>23918.796957216138</v>
          </cell>
          <cell r="E112">
            <v>14998.196465071538</v>
          </cell>
        </row>
        <row r="113">
          <cell r="A113">
            <v>40329</v>
          </cell>
          <cell r="D113">
            <v>22403.882108156755</v>
          </cell>
          <cell r="E113">
            <v>13589.335096789706</v>
          </cell>
        </row>
        <row r="114">
          <cell r="A114">
            <v>40359</v>
          </cell>
          <cell r="D114">
            <v>22396.360094025171</v>
          </cell>
          <cell r="E114">
            <v>13175.423830708187</v>
          </cell>
        </row>
        <row r="115">
          <cell r="A115">
            <v>40390</v>
          </cell>
          <cell r="D115">
            <v>23858.041827547906</v>
          </cell>
          <cell r="E115">
            <v>14251.833593843934</v>
          </cell>
        </row>
        <row r="116">
          <cell r="A116">
            <v>40421</v>
          </cell>
          <cell r="D116">
            <v>23394.342986179636</v>
          </cell>
          <cell r="E116">
            <v>13759.16796921967</v>
          </cell>
        </row>
        <row r="117">
          <cell r="A117">
            <v>40451</v>
          </cell>
          <cell r="D117">
            <v>25405.420228462841</v>
          </cell>
          <cell r="E117">
            <v>15080.257304316459</v>
          </cell>
        </row>
        <row r="118">
          <cell r="A118">
            <v>40482</v>
          </cell>
          <cell r="D118">
            <v>26410.566726985064</v>
          </cell>
          <cell r="E118">
            <v>15628.531922568232</v>
          </cell>
        </row>
        <row r="119">
          <cell r="A119">
            <v>40512</v>
          </cell>
          <cell r="D119">
            <v>25878.770263266248</v>
          </cell>
          <cell r="E119">
            <v>15287.062642779849</v>
          </cell>
        </row>
        <row r="120">
          <cell r="A120">
            <v>40543</v>
          </cell>
          <cell r="D120">
            <v>27122.614050027147</v>
          </cell>
          <cell r="E120">
            <v>16411.266081519781</v>
          </cell>
        </row>
        <row r="121">
          <cell r="A121">
            <v>40574</v>
          </cell>
          <cell r="D121">
            <v>27360.323528306897</v>
          </cell>
          <cell r="E121">
            <v>16672.478056991702</v>
          </cell>
        </row>
        <row r="122">
          <cell r="A122">
            <v>40602</v>
          </cell>
          <cell r="D122">
            <v>28037.881529281916</v>
          </cell>
          <cell r="E122">
            <v>17164.843092461222</v>
          </cell>
        </row>
        <row r="123">
          <cell r="A123">
            <v>40633</v>
          </cell>
          <cell r="D123">
            <v>28292.024008673125</v>
          </cell>
          <cell r="E123">
            <v>17154.923650354696</v>
          </cell>
        </row>
        <row r="124">
          <cell r="A124">
            <v>40663</v>
          </cell>
          <cell r="D124">
            <v>29476.448487530466</v>
          </cell>
          <cell r="E124">
            <v>17866.418179632077</v>
          </cell>
        </row>
        <row r="125">
          <cell r="A125">
            <v>40694</v>
          </cell>
          <cell r="D125">
            <v>29442.970728633292</v>
          </cell>
          <cell r="E125">
            <v>17499.098232535769</v>
          </cell>
        </row>
        <row r="126">
          <cell r="A126">
            <v>40724</v>
          </cell>
          <cell r="D126">
            <v>28841.281656904746</v>
          </cell>
          <cell r="E126">
            <v>17230.371528195265</v>
          </cell>
        </row>
        <row r="127">
          <cell r="A127">
            <v>40755</v>
          </cell>
          <cell r="D127">
            <v>28880.628490346386</v>
          </cell>
          <cell r="E127">
            <v>16955.332451605151</v>
          </cell>
        </row>
        <row r="128">
          <cell r="A128">
            <v>40786</v>
          </cell>
          <cell r="D128">
            <v>27317.154121648131</v>
          </cell>
          <cell r="E128">
            <v>15723.51809546712</v>
          </cell>
        </row>
        <row r="129">
          <cell r="A129">
            <v>40816</v>
          </cell>
          <cell r="D129">
            <v>25166.317612881674</v>
          </cell>
          <cell r="E129">
            <v>14244.920043284841</v>
          </cell>
        </row>
        <row r="130">
          <cell r="A130">
            <v>40847</v>
          </cell>
          <cell r="D130">
            <v>26954.74319959827</v>
          </cell>
          <cell r="E130">
            <v>15773.716484309251</v>
          </cell>
        </row>
        <row r="131">
          <cell r="A131">
            <v>40877</v>
          </cell>
          <cell r="D131">
            <v>26395.816490719983</v>
          </cell>
          <cell r="E131">
            <v>15310.50859684983</v>
          </cell>
        </row>
        <row r="132">
          <cell r="A132">
            <v>40908</v>
          </cell>
          <cell r="D132">
            <v>26540.049936174688</v>
          </cell>
          <cell r="E132">
            <v>15284.958518696649</v>
          </cell>
        </row>
        <row r="133">
          <cell r="A133">
            <v>40939</v>
          </cell>
          <cell r="D133">
            <v>27348.572758212904</v>
          </cell>
          <cell r="E133">
            <v>16178.008897438986</v>
          </cell>
        </row>
        <row r="134">
          <cell r="A134">
            <v>40968</v>
          </cell>
          <cell r="D134">
            <v>28354.022633231347</v>
          </cell>
          <cell r="E134">
            <v>17000.1202356619</v>
          </cell>
        </row>
        <row r="135">
          <cell r="A135">
            <v>40999</v>
          </cell>
          <cell r="D135">
            <v>28905.912531269551</v>
          </cell>
          <cell r="E135">
            <v>17121.257665023451</v>
          </cell>
        </row>
        <row r="136">
          <cell r="A136">
            <v>41029</v>
          </cell>
          <cell r="D136">
            <v>28598.476587263878</v>
          </cell>
          <cell r="E136">
            <v>16936.395334856326</v>
          </cell>
        </row>
        <row r="137">
          <cell r="A137">
            <v>41060</v>
          </cell>
          <cell r="D137">
            <v>26615.57987820205</v>
          </cell>
          <cell r="E137">
            <v>15433.148971985096</v>
          </cell>
        </row>
        <row r="138">
          <cell r="A138">
            <v>41090</v>
          </cell>
          <cell r="D138">
            <v>27759.098412055209</v>
          </cell>
          <cell r="E138">
            <v>16202.957797282681</v>
          </cell>
        </row>
        <row r="139">
          <cell r="A139">
            <v>41121</v>
          </cell>
          <cell r="D139">
            <v>28238.338537443913</v>
          </cell>
          <cell r="E139">
            <v>16430.203198268617</v>
          </cell>
        </row>
        <row r="140">
          <cell r="A140">
            <v>41152</v>
          </cell>
          <cell r="D140">
            <v>29022.354940720434</v>
          </cell>
          <cell r="E140">
            <v>16795.719610436463</v>
          </cell>
        </row>
        <row r="141">
          <cell r="A141">
            <v>41182</v>
          </cell>
          <cell r="D141">
            <v>29860.063564980963</v>
          </cell>
          <cell r="E141">
            <v>17331.670073343765</v>
          </cell>
        </row>
        <row r="142">
          <cell r="A142">
            <v>41213</v>
          </cell>
          <cell r="D142">
            <v>29850.038167640381</v>
          </cell>
          <cell r="E142">
            <v>17220.752675243486</v>
          </cell>
        </row>
        <row r="143">
          <cell r="A143">
            <v>41243</v>
          </cell>
          <cell r="D143">
            <v>29911.656227889343</v>
          </cell>
          <cell r="E143">
            <v>17449.200432848393</v>
          </cell>
        </row>
        <row r="144">
          <cell r="A144">
            <v>41274</v>
          </cell>
          <cell r="D144">
            <v>30652.396079837825</v>
          </cell>
          <cell r="E144">
            <v>17852.891667668639</v>
          </cell>
        </row>
        <row r="145">
          <cell r="A145">
            <v>41305</v>
          </cell>
          <cell r="D145">
            <v>31920.309576542302</v>
          </cell>
          <cell r="E145">
            <v>18680.41361067694</v>
          </cell>
        </row>
        <row r="146">
          <cell r="A146">
            <v>41333</v>
          </cell>
          <cell r="D146">
            <v>31532.932806810841</v>
          </cell>
          <cell r="E146">
            <v>18686.124804617062</v>
          </cell>
        </row>
        <row r="147">
          <cell r="A147">
            <v>41364</v>
          </cell>
          <cell r="D147">
            <v>32140.391233302696</v>
          </cell>
          <cell r="E147">
            <v>19036.611759047748</v>
          </cell>
        </row>
        <row r="148">
          <cell r="A148">
            <v>41394</v>
          </cell>
          <cell r="D148">
            <v>32348.154885421729</v>
          </cell>
          <cell r="E148">
            <v>19593.302873632339</v>
          </cell>
        </row>
        <row r="149">
          <cell r="A149">
            <v>41425</v>
          </cell>
          <cell r="D149">
            <v>32249.954103145465</v>
          </cell>
          <cell r="E149">
            <v>19572.261632800306</v>
          </cell>
        </row>
        <row r="150">
          <cell r="A150">
            <v>41455</v>
          </cell>
          <cell r="D150">
            <v>31597.352222928534</v>
          </cell>
          <cell r="E150">
            <v>18992.425153300486</v>
          </cell>
        </row>
        <row r="151">
          <cell r="A151">
            <v>41486</v>
          </cell>
          <cell r="D151">
            <v>33596.335139222923</v>
          </cell>
          <cell r="E151">
            <v>19907.719129493824</v>
          </cell>
        </row>
        <row r="152">
          <cell r="A152">
            <v>41517</v>
          </cell>
          <cell r="D152">
            <v>33454.029596548491</v>
          </cell>
          <cell r="E152">
            <v>19501.322592280885</v>
          </cell>
        </row>
        <row r="153">
          <cell r="A153">
            <v>41547</v>
          </cell>
          <cell r="D153">
            <v>35286.114570205675</v>
          </cell>
          <cell r="E153">
            <v>20516.111578694257</v>
          </cell>
        </row>
        <row r="154">
          <cell r="A154">
            <v>41578</v>
          </cell>
          <cell r="D154">
            <v>36456.352235966428</v>
          </cell>
          <cell r="E154">
            <v>21345.13646747627</v>
          </cell>
        </row>
        <row r="155">
          <cell r="A155">
            <v>41608</v>
          </cell>
          <cell r="D155">
            <v>36382.136362191617</v>
          </cell>
          <cell r="E155">
            <v>21656.546831790325</v>
          </cell>
        </row>
        <row r="156">
          <cell r="A156">
            <v>41639</v>
          </cell>
          <cell r="D156">
            <v>37093.92571850941</v>
          </cell>
          <cell r="E156">
            <v>22037.693880004826</v>
          </cell>
        </row>
        <row r="157">
          <cell r="A157">
            <v>41670</v>
          </cell>
          <cell r="D157">
            <v>36128.157689814208</v>
          </cell>
          <cell r="E157">
            <v>21161.175904773372</v>
          </cell>
        </row>
        <row r="158">
          <cell r="A158">
            <v>41698</v>
          </cell>
          <cell r="D158">
            <v>37463.608086681532</v>
          </cell>
          <cell r="E158">
            <v>22194.000240471341</v>
          </cell>
        </row>
        <row r="159">
          <cell r="A159">
            <v>41729</v>
          </cell>
          <cell r="D159">
            <v>38346.410062841896</v>
          </cell>
          <cell r="E159">
            <v>22304.316460262129</v>
          </cell>
        </row>
        <row r="160">
          <cell r="A160">
            <v>41759</v>
          </cell>
          <cell r="D160">
            <v>38724.668791126292</v>
          </cell>
          <cell r="E160">
            <v>22528.555969700632</v>
          </cell>
        </row>
        <row r="161">
          <cell r="A161">
            <v>41790</v>
          </cell>
          <cell r="D161">
            <v>39551.992450676596</v>
          </cell>
          <cell r="E161">
            <v>23027.233377419761</v>
          </cell>
        </row>
        <row r="162">
          <cell r="A162">
            <v>41820</v>
          </cell>
          <cell r="D162">
            <v>40416.767259242923</v>
          </cell>
          <cell r="E162">
            <v>23470.602380666125</v>
          </cell>
        </row>
        <row r="163">
          <cell r="A163">
            <v>41851</v>
          </cell>
          <cell r="D163">
            <v>39194.736149657278</v>
          </cell>
          <cell r="E163">
            <v>23193.158590838062</v>
          </cell>
        </row>
        <row r="164">
          <cell r="A164">
            <v>41882</v>
          </cell>
          <cell r="D164">
            <v>40294.707179848141</v>
          </cell>
          <cell r="E164">
            <v>23714.981363472423</v>
          </cell>
        </row>
        <row r="165">
          <cell r="A165">
            <v>41912</v>
          </cell>
          <cell r="D165">
            <v>39197.250769361155</v>
          </cell>
          <cell r="E165">
            <v>22955.091980281366</v>
          </cell>
        </row>
        <row r="166">
          <cell r="A166">
            <v>41943</v>
          </cell>
          <cell r="D166">
            <v>38968.505569396722</v>
          </cell>
          <cell r="E166">
            <v>23121.918961163898</v>
          </cell>
        </row>
        <row r="167">
          <cell r="A167">
            <v>41973</v>
          </cell>
          <cell r="D167">
            <v>39368.488207988652</v>
          </cell>
          <cell r="E167">
            <v>23518.696645425047</v>
          </cell>
        </row>
        <row r="168">
          <cell r="A168">
            <v>42004</v>
          </cell>
          <cell r="D168">
            <v>38599.395421374742</v>
          </cell>
          <cell r="E168">
            <v>23074.726463869196</v>
          </cell>
        </row>
        <row r="169">
          <cell r="A169">
            <v>42035</v>
          </cell>
          <cell r="D169">
            <v>38331.679818411176</v>
          </cell>
          <cell r="E169">
            <v>22719.129493807879</v>
          </cell>
        </row>
        <row r="170">
          <cell r="A170">
            <v>42063</v>
          </cell>
          <cell r="D170">
            <v>39852.077302411897</v>
          </cell>
          <cell r="E170">
            <v>23994.228688228945</v>
          </cell>
        </row>
        <row r="171">
          <cell r="A171">
            <v>42094</v>
          </cell>
          <cell r="D171">
            <v>38439.889212965507</v>
          </cell>
          <cell r="E171">
            <v>23636.828183239166</v>
          </cell>
        </row>
        <row r="172">
          <cell r="A172">
            <v>42124</v>
          </cell>
          <cell r="D172">
            <v>39230.376857907788</v>
          </cell>
          <cell r="E172">
            <v>24334.195022243613</v>
          </cell>
        </row>
        <row r="173">
          <cell r="A173">
            <v>42155</v>
          </cell>
          <cell r="D173">
            <v>39786.045879662299</v>
          </cell>
          <cell r="E173">
            <v>24321.269688589655</v>
          </cell>
        </row>
        <row r="174">
          <cell r="A174">
            <v>42185</v>
          </cell>
          <cell r="D174">
            <v>39064.496256659608</v>
          </cell>
          <cell r="E174">
            <v>23759.468558374432</v>
          </cell>
        </row>
        <row r="175">
          <cell r="A175">
            <v>42216</v>
          </cell>
          <cell r="D175">
            <v>39508.43511392815</v>
          </cell>
          <cell r="E175">
            <v>23974.389804015893</v>
          </cell>
        </row>
        <row r="176">
          <cell r="A176">
            <v>42247</v>
          </cell>
          <cell r="D176">
            <v>36954.777936466104</v>
          </cell>
          <cell r="E176">
            <v>22340.68774798607</v>
          </cell>
        </row>
        <row r="177">
          <cell r="A177">
            <v>42277</v>
          </cell>
          <cell r="D177">
            <v>36546.954393129687</v>
          </cell>
          <cell r="E177">
            <v>21541.421185523643</v>
          </cell>
        </row>
        <row r="178">
          <cell r="A178">
            <v>42308</v>
          </cell>
          <cell r="D178">
            <v>39155.100528830233</v>
          </cell>
          <cell r="E178">
            <v>23237.645785740071</v>
          </cell>
        </row>
        <row r="179">
          <cell r="A179">
            <v>42338</v>
          </cell>
          <cell r="D179">
            <v>38824.798045589043</v>
          </cell>
          <cell r="E179">
            <v>23056.089936275119</v>
          </cell>
        </row>
        <row r="180">
          <cell r="A180">
            <v>42369</v>
          </cell>
          <cell r="D180">
            <v>38163.388647012427</v>
          </cell>
          <cell r="E180">
            <v>22649.993988216924</v>
          </cell>
        </row>
        <row r="181">
          <cell r="A181">
            <v>42400</v>
          </cell>
          <cell r="D181">
            <v>37150.694658815082</v>
          </cell>
          <cell r="E181">
            <v>21289.226884694021</v>
          </cell>
        </row>
        <row r="182">
          <cell r="A182">
            <v>42429</v>
          </cell>
          <cell r="D182">
            <v>36707.273403097854</v>
          </cell>
          <cell r="E182">
            <v>21154.863532523766</v>
          </cell>
        </row>
        <row r="183">
          <cell r="A183">
            <v>42460</v>
          </cell>
          <cell r="D183">
            <v>39275.470402580097</v>
          </cell>
          <cell r="E183">
            <v>22737.164843092483</v>
          </cell>
        </row>
        <row r="184">
          <cell r="A184">
            <v>42490</v>
          </cell>
          <cell r="D184">
            <v>39694.313994345408</v>
          </cell>
          <cell r="E184">
            <v>23086.148851749451</v>
          </cell>
        </row>
        <row r="185">
          <cell r="A185">
            <v>42521</v>
          </cell>
          <cell r="D185">
            <v>39688.925649414494</v>
          </cell>
          <cell r="E185">
            <v>23134.844294817864</v>
          </cell>
        </row>
        <row r="186">
          <cell r="A186">
            <v>42551</v>
          </cell>
          <cell r="D186">
            <v>39612.09796976098</v>
          </cell>
          <cell r="E186">
            <v>23006.793314897219</v>
          </cell>
        </row>
        <row r="187">
          <cell r="A187">
            <v>42582</v>
          </cell>
          <cell r="D187">
            <v>40597.023234571767</v>
          </cell>
          <cell r="E187">
            <v>24005.350486954452</v>
          </cell>
        </row>
        <row r="188">
          <cell r="A188">
            <v>42613</v>
          </cell>
          <cell r="D188">
            <v>41346.616982622094</v>
          </cell>
          <cell r="E188">
            <v>24097.631357460643</v>
          </cell>
        </row>
        <row r="189">
          <cell r="A189">
            <v>42643</v>
          </cell>
          <cell r="D189">
            <v>41159.079229421906</v>
          </cell>
          <cell r="E189">
            <v>24256.041842010363</v>
          </cell>
        </row>
        <row r="190">
          <cell r="A190">
            <v>42674</v>
          </cell>
          <cell r="D190">
            <v>40210.949134094095</v>
          </cell>
          <cell r="E190">
            <v>23849.945893952168</v>
          </cell>
        </row>
        <row r="191">
          <cell r="A191">
            <v>42704</v>
          </cell>
          <cell r="D191">
            <v>40394.482118932145</v>
          </cell>
          <cell r="E191">
            <v>24042.924131297365</v>
          </cell>
        </row>
        <row r="192">
          <cell r="A192">
            <v>42735</v>
          </cell>
          <cell r="D192">
            <v>42004.778013725976</v>
          </cell>
          <cell r="E192">
            <v>24571.96104364557</v>
          </cell>
        </row>
        <row r="193">
          <cell r="A193">
            <v>42766</v>
          </cell>
          <cell r="D193">
            <v>43120.603605478813</v>
          </cell>
          <cell r="E193">
            <v>25248.887820127471</v>
          </cell>
        </row>
        <row r="194">
          <cell r="A194">
            <v>42794</v>
          </cell>
          <cell r="D194">
            <v>43873.672778844404</v>
          </cell>
          <cell r="E194">
            <v>25968.498256582923</v>
          </cell>
        </row>
        <row r="195">
          <cell r="A195">
            <v>42825</v>
          </cell>
          <cell r="D195">
            <v>44587.245336187545</v>
          </cell>
          <cell r="E195">
            <v>26303.655164121701</v>
          </cell>
        </row>
        <row r="196">
          <cell r="A196">
            <v>42855</v>
          </cell>
          <cell r="D196">
            <v>45245.542750835979</v>
          </cell>
          <cell r="E196">
            <v>26725.682337381288</v>
          </cell>
        </row>
        <row r="197">
          <cell r="A197">
            <v>42886</v>
          </cell>
          <cell r="D197">
            <v>46994.927907457131</v>
          </cell>
          <cell r="E197">
            <v>27339.485391367096</v>
          </cell>
        </row>
        <row r="198">
          <cell r="A198">
            <v>42916</v>
          </cell>
          <cell r="D198">
            <v>46791.169836071342</v>
          </cell>
          <cell r="E198">
            <v>27475.051100156321</v>
          </cell>
        </row>
        <row r="199">
          <cell r="A199">
            <v>42947</v>
          </cell>
          <cell r="D199">
            <v>47042.16955534141</v>
          </cell>
          <cell r="E199">
            <v>28252.975832631975</v>
          </cell>
        </row>
        <row r="200">
          <cell r="A200">
            <v>42978</v>
          </cell>
          <cell r="D200">
            <v>47115.755456545587</v>
          </cell>
          <cell r="E200">
            <v>28375.015029457754</v>
          </cell>
        </row>
        <row r="201">
          <cell r="A201">
            <v>43008</v>
          </cell>
          <cell r="D201">
            <v>47806.672861269733</v>
          </cell>
          <cell r="E201">
            <v>28933.810268125544</v>
          </cell>
        </row>
        <row r="202">
          <cell r="A202">
            <v>43039</v>
          </cell>
          <cell r="D202">
            <v>47685.447281085784</v>
          </cell>
          <cell r="E202">
            <v>29541.300949861743</v>
          </cell>
        </row>
        <row r="203">
          <cell r="A203">
            <v>43069</v>
          </cell>
          <cell r="D203">
            <v>47841.104692413959</v>
          </cell>
          <cell r="E203">
            <v>30126.548034146945</v>
          </cell>
        </row>
        <row r="204">
          <cell r="A204">
            <v>43100</v>
          </cell>
          <cell r="D204">
            <v>49135.888500746856</v>
          </cell>
          <cell r="E204">
            <v>30622.520139473385</v>
          </cell>
        </row>
        <row r="205">
          <cell r="A205">
            <v>43131</v>
          </cell>
          <cell r="D205">
            <v>51281.370416036931</v>
          </cell>
          <cell r="E205">
            <v>32356.618973187466</v>
          </cell>
        </row>
        <row r="206">
          <cell r="A206">
            <v>43159</v>
          </cell>
          <cell r="D206">
            <v>49976.990502848952</v>
          </cell>
          <cell r="E206">
            <v>31009.979559937496</v>
          </cell>
        </row>
        <row r="207">
          <cell r="A207">
            <v>43190</v>
          </cell>
          <cell r="D207">
            <v>49730.316771147896</v>
          </cell>
          <cell r="E207">
            <v>30364.915233858377</v>
          </cell>
        </row>
        <row r="208">
          <cell r="A208">
            <v>43220</v>
          </cell>
          <cell r="D208">
            <v>50235.788341579355</v>
          </cell>
          <cell r="E208">
            <v>30672.117350006032</v>
          </cell>
        </row>
        <row r="209">
          <cell r="A209">
            <v>43251</v>
          </cell>
          <cell r="D209">
            <v>49631.16315225196</v>
          </cell>
          <cell r="E209">
            <v>30736.74401827584</v>
          </cell>
        </row>
        <row r="210">
          <cell r="A210">
            <v>43281</v>
          </cell>
          <cell r="D210">
            <v>50850.315649509823</v>
          </cell>
          <cell r="E210">
            <v>30582.541781892531</v>
          </cell>
        </row>
        <row r="211">
          <cell r="A211">
            <v>43312</v>
          </cell>
          <cell r="D211">
            <v>51001.048900327733</v>
          </cell>
          <cell r="E211">
            <v>31514.668750751498</v>
          </cell>
        </row>
        <row r="212">
          <cell r="A212">
            <v>43343</v>
          </cell>
          <cell r="D212">
            <v>51917.244696290007</v>
          </cell>
          <cell r="E212">
            <v>31776.481904532913</v>
          </cell>
        </row>
        <row r="213">
          <cell r="A213">
            <v>43373</v>
          </cell>
          <cell r="D213">
            <v>52154.20818730093</v>
          </cell>
          <cell r="E213">
            <v>31927.67824936879</v>
          </cell>
        </row>
        <row r="214">
          <cell r="A214">
            <v>43404</v>
          </cell>
          <cell r="D214">
            <v>49753.250305592643</v>
          </cell>
          <cell r="E214">
            <v>29542.202717325981</v>
          </cell>
        </row>
        <row r="215">
          <cell r="A215">
            <v>43434</v>
          </cell>
          <cell r="D215">
            <v>50522.64720491261</v>
          </cell>
          <cell r="E215">
            <v>29988.277022965038</v>
          </cell>
        </row>
        <row r="216">
          <cell r="A216">
            <v>43465</v>
          </cell>
          <cell r="D216">
            <v>48040.179243861814</v>
          </cell>
          <cell r="E216">
            <v>27888.06059877362</v>
          </cell>
        </row>
        <row r="217">
          <cell r="A217">
            <v>43496</v>
          </cell>
          <cell r="D217">
            <v>51021.757129952268</v>
          </cell>
          <cell r="E217">
            <v>30098.893831910573</v>
          </cell>
        </row>
        <row r="218">
          <cell r="A218">
            <v>43524</v>
          </cell>
          <cell r="D218">
            <v>52412.827275119664</v>
          </cell>
          <cell r="E218">
            <v>30917.398100276569</v>
          </cell>
        </row>
        <row r="219">
          <cell r="A219">
            <v>43555</v>
          </cell>
          <cell r="D219">
            <v>52636.328882708527</v>
          </cell>
          <cell r="E219">
            <v>31325.598172417969</v>
          </cell>
        </row>
        <row r="220">
          <cell r="A220">
            <v>43585</v>
          </cell>
          <cell r="D220">
            <v>53481.892238734217</v>
          </cell>
          <cell r="E220">
            <v>32399.903811470514</v>
          </cell>
        </row>
        <row r="221">
          <cell r="A221">
            <v>43616</v>
          </cell>
          <cell r="D221">
            <v>51747.167165693165</v>
          </cell>
          <cell r="E221">
            <v>30504.989779968768</v>
          </cell>
        </row>
        <row r="222">
          <cell r="A222">
            <v>43646</v>
          </cell>
          <cell r="D222">
            <v>54855.322157353214</v>
          </cell>
          <cell r="E222">
            <v>32516.532403510908</v>
          </cell>
        </row>
        <row r="223">
          <cell r="A223">
            <v>43677</v>
          </cell>
          <cell r="D223">
            <v>55544.538357383746</v>
          </cell>
          <cell r="E223">
            <v>32623.241553444775</v>
          </cell>
        </row>
        <row r="224">
          <cell r="A224">
            <v>43708</v>
          </cell>
          <cell r="D224">
            <v>54553.86007873778</v>
          </cell>
          <cell r="E224">
            <v>31863.953348563209</v>
          </cell>
        </row>
        <row r="225">
          <cell r="A225">
            <v>43738</v>
          </cell>
          <cell r="D225">
            <v>55037.439350354318</v>
          </cell>
          <cell r="E225">
            <v>32549.296621377925</v>
          </cell>
        </row>
        <row r="226">
          <cell r="A226">
            <v>43769</v>
          </cell>
          <cell r="D226">
            <v>54485.097587734796</v>
          </cell>
          <cell r="E226">
            <v>33448.358783215124</v>
          </cell>
        </row>
        <row r="227">
          <cell r="A227">
            <v>43799</v>
          </cell>
          <cell r="D227">
            <v>54891.788194543595</v>
          </cell>
          <cell r="E227">
            <v>34279.187206925599</v>
          </cell>
        </row>
        <row r="228">
          <cell r="A228">
            <v>43830</v>
          </cell>
          <cell r="D228">
            <v>56937.289731532452</v>
          </cell>
          <cell r="E228">
            <v>35500.781531802349</v>
          </cell>
        </row>
        <row r="229">
          <cell r="A229">
            <v>43861</v>
          </cell>
          <cell r="D229">
            <v>55984.401711820232</v>
          </cell>
          <cell r="E229">
            <v>35117.37309125888</v>
          </cell>
        </row>
        <row r="230">
          <cell r="A230">
            <v>43890</v>
          </cell>
          <cell r="D230">
            <v>51050.1747017624</v>
          </cell>
          <cell r="E230">
            <v>32293.936294721665</v>
          </cell>
        </row>
        <row r="231">
          <cell r="A231">
            <v>43921</v>
          </cell>
          <cell r="D231">
            <v>45080.584438831131</v>
          </cell>
          <cell r="E231">
            <v>27953.631256711073</v>
          </cell>
        </row>
        <row r="232">
          <cell r="A232">
            <v>43951</v>
          </cell>
          <cell r="D232">
            <v>48676.211853672306</v>
          </cell>
          <cell r="E232">
            <v>30962.46853148771</v>
          </cell>
        </row>
        <row r="233">
          <cell r="A233">
            <v>43982</v>
          </cell>
          <cell r="D233">
            <v>51249.236412257422</v>
          </cell>
          <cell r="E233">
            <v>32327.717173049696</v>
          </cell>
        </row>
        <row r="234">
          <cell r="A234">
            <v>44012</v>
          </cell>
          <cell r="D234">
            <v>52015.9249889848</v>
          </cell>
          <cell r="E234">
            <v>33374.648264762684</v>
          </cell>
        </row>
        <row r="235">
          <cell r="A235">
            <v>44043</v>
          </cell>
          <cell r="D235">
            <v>53746.195929098787</v>
          </cell>
          <cell r="E235">
            <v>35153.517017274535</v>
          </cell>
        </row>
        <row r="236">
          <cell r="A236">
            <v>44074</v>
          </cell>
          <cell r="D236">
            <v>55765.131683723237</v>
          </cell>
          <cell r="E236">
            <v>37318.973665538651</v>
          </cell>
        </row>
        <row r="237">
          <cell r="A237">
            <v>44104</v>
          </cell>
          <cell r="D237">
            <v>53878.276851596573</v>
          </cell>
          <cell r="E237">
            <v>36128.49840560797</v>
          </cell>
        </row>
        <row r="238">
          <cell r="A238">
            <v>44135</v>
          </cell>
          <cell r="D238">
            <v>52884.990623850928</v>
          </cell>
          <cell r="E238">
            <v>35257.801594032819</v>
          </cell>
        </row>
        <row r="239">
          <cell r="A239">
            <v>44165</v>
          </cell>
          <cell r="D239">
            <v>58256.215243582032</v>
          </cell>
          <cell r="E239">
            <v>39615.665871055273</v>
          </cell>
        </row>
        <row r="240">
          <cell r="A240">
            <v>44196</v>
          </cell>
          <cell r="D240">
            <v>60596.032668847656</v>
          </cell>
          <cell r="E240">
            <v>41469.679033820656</v>
          </cell>
        </row>
      </sheetData>
      <sheetData sheetId="2">
        <row r="2">
          <cell r="G2">
            <v>202</v>
          </cell>
          <cell r="H2">
            <v>202</v>
          </cell>
        </row>
        <row r="3">
          <cell r="G3">
            <v>0.32675231331307947</v>
          </cell>
          <cell r="H3">
            <v>0.28639438803009293</v>
          </cell>
        </row>
        <row r="4">
          <cell r="G4">
            <v>1.1635748680966072</v>
          </cell>
          <cell r="H4">
            <v>0.9560408279451833</v>
          </cell>
        </row>
        <row r="5">
          <cell r="G5">
            <v>-0.17392145349204091</v>
          </cell>
          <cell r="H5">
            <v>-0.37538755574431959</v>
          </cell>
        </row>
        <row r="6">
          <cell r="G6">
            <v>0.25039684135318363</v>
          </cell>
          <cell r="H6">
            <v>0.26961053929322021</v>
          </cell>
        </row>
        <row r="7">
          <cell r="G7">
            <v>0.88118811881188119</v>
          </cell>
          <cell r="H7">
            <v>0.84653465346534651</v>
          </cell>
        </row>
        <row r="8">
          <cell r="G8">
            <v>0.38010104621463203</v>
          </cell>
          <cell r="H8">
            <v>0.36836446495151731</v>
          </cell>
        </row>
        <row r="9">
          <cell r="G9">
            <v>0.11881188118811881</v>
          </cell>
          <cell r="H9">
            <v>0.15346534653465346</v>
          </cell>
        </row>
        <row r="10">
          <cell r="G10">
            <v>-6.8917455706768604E-2</v>
          </cell>
          <cell r="H10">
            <v>-0.16576313305260304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8"/>
  <sheetViews>
    <sheetView tabSelected="1" zoomScale="130" zoomScaleNormal="130" workbookViewId="0"/>
  </sheetViews>
  <sheetFormatPr defaultColWidth="8.6640625" defaultRowHeight="14.4" x14ac:dyDescent="0.3"/>
  <cols>
    <col min="1" max="5" width="8.6640625" style="47"/>
    <col min="6" max="6" width="32.33203125" style="47" customWidth="1"/>
    <col min="7" max="13" width="8.6640625" style="47"/>
    <col min="14" max="14" width="17" style="47" customWidth="1"/>
    <col min="15" max="15" width="12.44140625" style="47" customWidth="1"/>
    <col min="16" max="16" width="12.33203125" style="47" customWidth="1"/>
    <col min="17" max="16384" width="8.6640625" style="47"/>
  </cols>
  <sheetData>
    <row r="2" spans="6:7" x14ac:dyDescent="0.3">
      <c r="F2" s="47" t="s">
        <v>45</v>
      </c>
      <c r="G2" s="47">
        <f>[2]Data!D240</f>
        <v>60596.032668847656</v>
      </c>
    </row>
    <row r="3" spans="6:7" x14ac:dyDescent="0.3">
      <c r="F3" s="47" t="s">
        <v>46</v>
      </c>
      <c r="G3" s="47">
        <f>[2]Data!E240</f>
        <v>41469.679033820656</v>
      </c>
    </row>
    <row r="18" spans="1:16" ht="14.4" customHeight="1" x14ac:dyDescent="0.3">
      <c r="F18" s="48"/>
      <c r="G18" s="48"/>
      <c r="H18" s="48"/>
      <c r="I18" s="48"/>
      <c r="J18" s="48"/>
      <c r="K18" s="48"/>
      <c r="L18" s="48"/>
      <c r="M18" s="48"/>
      <c r="N18" s="60" t="s">
        <v>55</v>
      </c>
      <c r="O18" s="60"/>
      <c r="P18" s="60"/>
    </row>
    <row r="19" spans="1:16" ht="48" x14ac:dyDescent="0.3">
      <c r="A19" s="4"/>
      <c r="B19" s="5" t="s">
        <v>34</v>
      </c>
      <c r="C19" s="6" t="s">
        <v>35</v>
      </c>
      <c r="F19" s="7" t="s">
        <v>56</v>
      </c>
      <c r="G19" s="49"/>
      <c r="H19" s="49"/>
      <c r="I19" s="49"/>
      <c r="J19" s="49"/>
      <c r="K19" s="49"/>
      <c r="L19" s="48"/>
      <c r="M19" s="48"/>
      <c r="N19" s="8"/>
      <c r="O19" s="9" t="s">
        <v>34</v>
      </c>
      <c r="P19" s="9" t="s">
        <v>35</v>
      </c>
    </row>
    <row r="20" spans="1:16" ht="14.4" customHeight="1" thickBot="1" x14ac:dyDescent="0.35">
      <c r="A20" s="10">
        <v>2002</v>
      </c>
      <c r="B20" s="11">
        <f>[2]Data!J27*100</f>
        <v>-20.67198211830561</v>
      </c>
      <c r="C20" s="12">
        <f>[2]Data!K27*100</f>
        <v>-18.975611283303586</v>
      </c>
      <c r="F20" s="13" t="s">
        <v>36</v>
      </c>
      <c r="G20" s="49"/>
      <c r="H20" s="49"/>
      <c r="I20" s="49"/>
      <c r="J20" s="49"/>
      <c r="K20" s="49"/>
      <c r="L20" s="48"/>
      <c r="M20" s="48"/>
      <c r="N20" s="14" t="s">
        <v>51</v>
      </c>
      <c r="O20" s="15">
        <f>[2]Data!H20*100</f>
        <v>3.7468375653009742</v>
      </c>
      <c r="P20" s="16">
        <v>0</v>
      </c>
    </row>
    <row r="21" spans="1:16" ht="14.4" customHeight="1" x14ac:dyDescent="0.3">
      <c r="A21" s="17">
        <v>2003</v>
      </c>
      <c r="B21" s="18">
        <f>[2]Data!J28*100</f>
        <v>49.05</v>
      </c>
      <c r="C21" s="12">
        <f>[2]Data!K28*100</f>
        <v>34.632921174652218</v>
      </c>
      <c r="F21" s="19" t="s">
        <v>37</v>
      </c>
      <c r="G21" s="19" t="s">
        <v>18</v>
      </c>
      <c r="H21" s="20" t="s">
        <v>4</v>
      </c>
      <c r="I21" s="19" t="s">
        <v>38</v>
      </c>
      <c r="J21" s="19" t="s">
        <v>39</v>
      </c>
      <c r="K21" s="19" t="s">
        <v>40</v>
      </c>
      <c r="L21" s="19" t="s">
        <v>41</v>
      </c>
      <c r="M21" s="48"/>
      <c r="N21" s="21" t="s">
        <v>52</v>
      </c>
      <c r="O21" s="22">
        <f>[2]Data!H18</f>
        <v>0.77510639318116392</v>
      </c>
      <c r="P21" s="23">
        <v>1</v>
      </c>
    </row>
    <row r="22" spans="1:16" ht="14.4" customHeight="1" x14ac:dyDescent="0.3">
      <c r="A22" s="17">
        <v>2004</v>
      </c>
      <c r="B22" s="18">
        <f>[2]Data!J29*100</f>
        <v>13.420000000000002</v>
      </c>
      <c r="C22" s="12">
        <f>[2]Data!K29*100</f>
        <v>15.753522945785381</v>
      </c>
      <c r="F22" s="50" t="s">
        <v>34</v>
      </c>
      <c r="G22" s="24">
        <f>[2]Data!M5</f>
        <v>6.4259169246845271</v>
      </c>
      <c r="H22" s="24">
        <f>[2]Data!N5</f>
        <v>6.4259169246845271</v>
      </c>
      <c r="I22" s="24">
        <f>[2]Data!O5</f>
        <v>7.2379391094833601</v>
      </c>
      <c r="J22" s="24">
        <f>[2]Data!P5</f>
        <v>9.6880844472936545</v>
      </c>
      <c r="K22" s="24">
        <f>[2]Data!Q5</f>
        <v>8.3705468066065158</v>
      </c>
      <c r="L22" s="24">
        <f>[2]Data!R5</f>
        <v>9.5512727253077578</v>
      </c>
      <c r="M22" s="42" t="s">
        <v>54</v>
      </c>
      <c r="N22" s="25" t="s">
        <v>53</v>
      </c>
      <c r="O22" s="26">
        <f>[2]Data!H21</f>
        <v>0.74497656151394587</v>
      </c>
      <c r="P22" s="27">
        <v>1</v>
      </c>
    </row>
    <row r="23" spans="1:16" ht="14.4" customHeight="1" x14ac:dyDescent="0.3">
      <c r="A23" s="17">
        <v>2005</v>
      </c>
      <c r="B23" s="18">
        <f>[2]Data!J30*100</f>
        <v>12.690000000000001</v>
      </c>
      <c r="C23" s="12">
        <f>[2]Data!K30*100</f>
        <v>11.373103243082451</v>
      </c>
      <c r="F23" s="28" t="s">
        <v>35</v>
      </c>
      <c r="G23" s="29">
        <f>[2]Data!M6</f>
        <v>16.813425633098355</v>
      </c>
      <c r="H23" s="29">
        <f>[2]Data!N6</f>
        <v>16.813425633098355</v>
      </c>
      <c r="I23" s="29">
        <f>[2]Data!O6</f>
        <v>10.636029565084337</v>
      </c>
      <c r="J23" s="29">
        <f>[2]Data!P6</f>
        <v>12.858043368466298</v>
      </c>
      <c r="K23" s="29">
        <f>[2]Data!Q6</f>
        <v>9.7131940438336848</v>
      </c>
      <c r="L23" s="29">
        <f>[2]Data!R6</f>
        <v>7.4675881958322643</v>
      </c>
      <c r="M23" s="41"/>
      <c r="N23" s="48"/>
      <c r="O23" s="48"/>
      <c r="P23" s="48"/>
    </row>
    <row r="24" spans="1:16" ht="14.4" customHeight="1" x14ac:dyDescent="0.3">
      <c r="A24" s="30">
        <v>2006</v>
      </c>
      <c r="B24" s="18">
        <f>[2]Data!J31*100</f>
        <v>20.998114947534674</v>
      </c>
      <c r="C24" s="12">
        <f>[2]Data!K31*100</f>
        <v>21.529864867873272</v>
      </c>
      <c r="F24" s="61" t="s">
        <v>43</v>
      </c>
      <c r="G24" s="61"/>
      <c r="H24" s="61"/>
      <c r="I24" s="61"/>
      <c r="J24" s="61"/>
      <c r="K24" s="61"/>
      <c r="L24" s="48"/>
      <c r="M24" s="48"/>
      <c r="N24" s="48"/>
      <c r="O24" s="48"/>
      <c r="P24" s="48"/>
    </row>
    <row r="25" spans="1:16" x14ac:dyDescent="0.3">
      <c r="A25" s="31">
        <v>2007</v>
      </c>
      <c r="B25" s="18">
        <f>[2]Data!J32*100</f>
        <v>10.478362554780318</v>
      </c>
      <c r="C25" s="12">
        <f>[2]Data!K32*100</f>
        <v>12.183550100751006</v>
      </c>
    </row>
    <row r="26" spans="1:16" x14ac:dyDescent="0.3">
      <c r="A26" s="31">
        <v>2008</v>
      </c>
      <c r="B26" s="18">
        <f>[2]Data!J33*100</f>
        <v>-28.211947713469232</v>
      </c>
      <c r="C26" s="12">
        <f>[2]Data!K33*100</f>
        <v>-41.844515928871175</v>
      </c>
      <c r="F26" s="60" t="s">
        <v>57</v>
      </c>
      <c r="G26" s="60"/>
      <c r="H26" s="60"/>
    </row>
    <row r="27" spans="1:16" ht="48" x14ac:dyDescent="0.3">
      <c r="A27" s="31">
        <v>2009</v>
      </c>
      <c r="B27" s="18">
        <f>[2]Data!J34*100</f>
        <v>22.795616720922894</v>
      </c>
      <c r="C27" s="12">
        <f>[2]Data!K34*100</f>
        <v>35.406429875052645</v>
      </c>
      <c r="F27" s="8"/>
      <c r="G27" s="9" t="s">
        <v>34</v>
      </c>
      <c r="H27" s="9" t="s">
        <v>35</v>
      </c>
    </row>
    <row r="28" spans="1:16" x14ac:dyDescent="0.3">
      <c r="A28" s="31">
        <v>2010</v>
      </c>
      <c r="B28" s="18">
        <f>[2]Data!J35*100</f>
        <v>17.753504892161942</v>
      </c>
      <c r="C28" s="12">
        <f>[2]Data!K35*100</f>
        <v>13.213063763608135</v>
      </c>
      <c r="F28" s="32" t="s">
        <v>25</v>
      </c>
      <c r="G28" s="33">
        <f>'[2]Rolling 36M Periods'!G2</f>
        <v>202</v>
      </c>
      <c r="H28" s="34">
        <f>'[2]Rolling 36M Periods'!H2</f>
        <v>202</v>
      </c>
    </row>
    <row r="29" spans="1:16" x14ac:dyDescent="0.3">
      <c r="A29" s="31">
        <v>2011</v>
      </c>
      <c r="B29" s="18">
        <f>[2]Data!J36*100</f>
        <v>-2.1478907334592789</v>
      </c>
      <c r="C29" s="12">
        <f>[2]Data!K36*100</f>
        <v>-6.8630144513434743</v>
      </c>
      <c r="F29" s="35" t="s">
        <v>26</v>
      </c>
      <c r="G29" s="22">
        <f>'[2]Rolling 36M Periods'!G3*100</f>
        <v>32.675231331307948</v>
      </c>
      <c r="H29" s="23">
        <f>'[2]Rolling 36M Periods'!H3*100</f>
        <v>28.639438803009291</v>
      </c>
    </row>
    <row r="30" spans="1:16" x14ac:dyDescent="0.3">
      <c r="A30" s="31">
        <v>2012</v>
      </c>
      <c r="B30" s="18">
        <f>[2]Data!J37*100</f>
        <v>15.494869653797894</v>
      </c>
      <c r="C30" s="12">
        <f>[2]Data!K37*100</f>
        <v>16.800393313667673</v>
      </c>
      <c r="F30" s="35" t="s">
        <v>27</v>
      </c>
      <c r="G30" s="22">
        <f>'[2]Rolling 36M Periods'!G4*100</f>
        <v>116.35748680966071</v>
      </c>
      <c r="H30" s="23">
        <f>'[2]Rolling 36M Periods'!H4*100</f>
        <v>95.604082794518334</v>
      </c>
    </row>
    <row r="31" spans="1:16" x14ac:dyDescent="0.3">
      <c r="A31" s="31">
        <v>2013</v>
      </c>
      <c r="B31" s="18">
        <f>[2]Data!J38*100</f>
        <v>21.014767073653395</v>
      </c>
      <c r="C31" s="12">
        <f>[2]Data!K38*100</f>
        <v>23.440472782987932</v>
      </c>
      <c r="F31" s="35" t="s">
        <v>28</v>
      </c>
      <c r="G31" s="22">
        <f>'[2]Rolling 36M Periods'!G5*100</f>
        <v>-17.392145349204092</v>
      </c>
      <c r="H31" s="23">
        <f>'[2]Rolling 36M Periods'!H5*100</f>
        <v>-37.53875557443196</v>
      </c>
    </row>
    <row r="32" spans="1:16" x14ac:dyDescent="0.3">
      <c r="A32" s="31">
        <v>2014</v>
      </c>
      <c r="B32" s="18">
        <f>[2]Data!J39*100</f>
        <v>4.0585343117623296</v>
      </c>
      <c r="C32" s="12">
        <f>[2]Data!K39*100</f>
        <v>4.7057218850166782</v>
      </c>
      <c r="F32" s="35" t="s">
        <v>44</v>
      </c>
      <c r="G32" s="22">
        <f>'[2]Rolling 36M Periods'!G6*100</f>
        <v>25.039684135318364</v>
      </c>
      <c r="H32" s="23">
        <f>'[2]Rolling 36M Periods'!H6*100</f>
        <v>26.96105392932202</v>
      </c>
    </row>
    <row r="33" spans="1:8" x14ac:dyDescent="0.3">
      <c r="A33" s="31">
        <v>2015</v>
      </c>
      <c r="B33" s="18">
        <f>[2]Data!J40*100</f>
        <v>-1.1295689209703808</v>
      </c>
      <c r="C33" s="12">
        <f>[2]Data!K40*100</f>
        <v>-1.8406826027486223</v>
      </c>
      <c r="F33" s="35" t="s">
        <v>30</v>
      </c>
      <c r="G33" s="22">
        <f>'[2]Rolling 36M Periods'!G7*100</f>
        <v>88.118811881188122</v>
      </c>
      <c r="H33" s="23">
        <f>'[2]Rolling 36M Periods'!H7*100</f>
        <v>84.653465346534645</v>
      </c>
    </row>
    <row r="34" spans="1:8" x14ac:dyDescent="0.3">
      <c r="A34" s="31">
        <v>2016</v>
      </c>
      <c r="B34" s="18">
        <f>[2]Data!J41*100</f>
        <v>10.065640140722332</v>
      </c>
      <c r="C34" s="12">
        <f>[2]Data!K41*100</f>
        <v>8.48</v>
      </c>
      <c r="F34" s="35" t="s">
        <v>31</v>
      </c>
      <c r="G34" s="22">
        <f>'[2]Rolling 36M Periods'!G8*100</f>
        <v>38.010104621463206</v>
      </c>
      <c r="H34" s="23">
        <f>'[2]Rolling 36M Periods'!H8*100</f>
        <v>36.836446495151733</v>
      </c>
    </row>
    <row r="35" spans="1:8" x14ac:dyDescent="0.3">
      <c r="A35" s="31">
        <v>2017</v>
      </c>
      <c r="B35" s="18">
        <f>[2]Data!J42*100</f>
        <v>16.976903162517921</v>
      </c>
      <c r="C35" s="12">
        <f>[2]Data!K42*100</f>
        <v>24.623834805372692</v>
      </c>
      <c r="F35" s="35" t="s">
        <v>32</v>
      </c>
      <c r="G35" s="22">
        <f>'[2]Rolling 36M Periods'!G9*100</f>
        <v>11.881188118811881</v>
      </c>
      <c r="H35" s="23">
        <f>'[2]Rolling 36M Periods'!H9*100</f>
        <v>15.346534653465346</v>
      </c>
    </row>
    <row r="36" spans="1:8" x14ac:dyDescent="0.3">
      <c r="A36" s="31">
        <v>2018</v>
      </c>
      <c r="B36" s="18">
        <f>[2]Data!J43*100</f>
        <v>-2.2299571460245193</v>
      </c>
      <c r="C36" s="12">
        <f>[2]Data!K43*100</f>
        <v>-8.9295705521472151</v>
      </c>
      <c r="F36" s="36" t="s">
        <v>33</v>
      </c>
      <c r="G36" s="37">
        <f>'[2]Rolling 36M Periods'!G10*100</f>
        <v>-6.8917455706768607</v>
      </c>
      <c r="H36" s="38">
        <f>'[2]Rolling 36M Periods'!H10*100</f>
        <v>-16.576313305260303</v>
      </c>
    </row>
    <row r="37" spans="1:8" x14ac:dyDescent="0.3">
      <c r="A37" s="31">
        <v>2019</v>
      </c>
      <c r="B37" s="18">
        <f>[2]Data!J44*100</f>
        <v>18.520144236987711</v>
      </c>
      <c r="C37" s="12">
        <f>[2]Data!K44*100</f>
        <v>27.297419646899002</v>
      </c>
      <c r="D37" s="41"/>
    </row>
    <row r="38" spans="1:8" x14ac:dyDescent="0.3">
      <c r="A38" s="43">
        <v>2020</v>
      </c>
      <c r="B38" s="44">
        <f>[2]Data!J45*100</f>
        <v>6.4259169246845271</v>
      </c>
      <c r="C38" s="45">
        <f>[2]Data!K45*100</f>
        <v>16.813425633098355</v>
      </c>
    </row>
  </sheetData>
  <mergeCells count="3">
    <mergeCell ref="N18:P18"/>
    <mergeCell ref="F24:K24"/>
    <mergeCell ref="F26:H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0"/>
  <sheetViews>
    <sheetView workbookViewId="0">
      <pane ySplit="2" topLeftCell="A3" activePane="bottomLeft" state="frozen"/>
      <selection pane="bottomLeft"/>
    </sheetView>
  </sheetViews>
  <sheetFormatPr defaultColWidth="8.88671875" defaultRowHeight="14.4" x14ac:dyDescent="0.3"/>
  <cols>
    <col min="1" max="1" width="10.6640625" style="47" bestFit="1" customWidth="1"/>
    <col min="2" max="2" width="25.5546875" style="47" bestFit="1" customWidth="1"/>
    <col min="3" max="3" width="13.33203125" style="47" bestFit="1" customWidth="1"/>
    <col min="4" max="4" width="27.88671875" style="47" bestFit="1" customWidth="1"/>
    <col min="5" max="5" width="10.6640625" style="47" bestFit="1" customWidth="1"/>
    <col min="6" max="6" width="8.88671875" style="47"/>
    <col min="7" max="7" width="21" style="47" bestFit="1" customWidth="1"/>
    <col min="8" max="8" width="27.88671875" style="47" bestFit="1" customWidth="1"/>
    <col min="9" max="9" width="10.6640625" style="47" bestFit="1" customWidth="1"/>
    <col min="10" max="10" width="13.33203125" style="47" bestFit="1" customWidth="1"/>
    <col min="11" max="11" width="22.5546875" style="47" customWidth="1"/>
    <col min="12" max="12" width="18.33203125" style="47" customWidth="1"/>
    <col min="13" max="14" width="8.88671875" style="47"/>
    <col min="15" max="15" width="14.33203125" style="47" bestFit="1" customWidth="1"/>
    <col min="16" max="16384" width="8.88671875" style="47"/>
  </cols>
  <sheetData>
    <row r="1" spans="1:18" x14ac:dyDescent="0.3">
      <c r="B1" s="47" t="s">
        <v>3</v>
      </c>
      <c r="C1" s="47" t="s">
        <v>47</v>
      </c>
      <c r="D1" s="47" t="s">
        <v>9</v>
      </c>
    </row>
    <row r="2" spans="1:18" x14ac:dyDescent="0.3">
      <c r="A2" s="47" t="s">
        <v>0</v>
      </c>
      <c r="B2" s="47" t="s">
        <v>1</v>
      </c>
      <c r="C2" s="47" t="s">
        <v>2</v>
      </c>
      <c r="D2" s="47" t="s">
        <v>1</v>
      </c>
      <c r="E2" s="47" t="s">
        <v>2</v>
      </c>
      <c r="G2" s="39" t="s">
        <v>22</v>
      </c>
    </row>
    <row r="3" spans="1:18" ht="15" thickBot="1" x14ac:dyDescent="0.35">
      <c r="A3" s="51">
        <v>36981</v>
      </c>
      <c r="D3" s="47">
        <v>10000</v>
      </c>
      <c r="E3" s="47">
        <v>10000</v>
      </c>
      <c r="H3" s="47" t="s">
        <v>1</v>
      </c>
      <c r="I3" s="47" t="s">
        <v>2</v>
      </c>
    </row>
    <row r="4" spans="1:18" ht="19.2" x14ac:dyDescent="0.3">
      <c r="A4" s="51">
        <v>37011</v>
      </c>
      <c r="B4" s="52">
        <v>0.15490000000000001</v>
      </c>
      <c r="C4" s="52">
        <v>7.2832752194300854E-2</v>
      </c>
      <c r="D4" s="47">
        <f>D3*(1+B4)</f>
        <v>11549</v>
      </c>
      <c r="E4" s="47">
        <f>E3*(1+C4)</f>
        <v>10728.327521943009</v>
      </c>
      <c r="G4" s="47" t="s">
        <v>18</v>
      </c>
      <c r="H4" s="53">
        <f>D240/D228-1</f>
        <v>6.4259169246845271E-2</v>
      </c>
      <c r="I4" s="53">
        <f>E240/E228-1</f>
        <v>0.16813425633098356</v>
      </c>
      <c r="J4" s="40"/>
      <c r="L4" s="19" t="s">
        <v>37</v>
      </c>
      <c r="M4" s="19" t="s">
        <v>18</v>
      </c>
      <c r="N4" s="20" t="s">
        <v>4</v>
      </c>
      <c r="O4" s="19" t="s">
        <v>38</v>
      </c>
      <c r="P4" s="19" t="s">
        <v>39</v>
      </c>
      <c r="Q4" s="19" t="s">
        <v>40</v>
      </c>
      <c r="R4" s="19" t="s">
        <v>41</v>
      </c>
    </row>
    <row r="5" spans="1:18" ht="25.2" x14ac:dyDescent="0.3">
      <c r="A5" s="51">
        <v>37042</v>
      </c>
      <c r="B5" s="52">
        <v>-8.1000000000000013E-3</v>
      </c>
      <c r="C5" s="52">
        <v>-1.1123252360539126E-2</v>
      </c>
      <c r="D5" s="47">
        <f t="shared" ref="D5:E20" si="0">D4*(1+B5)</f>
        <v>11455.453100000001</v>
      </c>
      <c r="E5" s="47">
        <f t="shared" si="0"/>
        <v>10608.993627509919</v>
      </c>
      <c r="G5" s="47" t="s">
        <v>4</v>
      </c>
      <c r="H5" s="53">
        <f>D240/D228-1</f>
        <v>6.4259169246845271E-2</v>
      </c>
      <c r="I5" s="53">
        <f>E240/E228-1</f>
        <v>0.16813425633098356</v>
      </c>
      <c r="J5" s="40"/>
      <c r="L5" s="50" t="s">
        <v>42</v>
      </c>
      <c r="M5" s="24">
        <f>H4*100</f>
        <v>6.4259169246845271</v>
      </c>
      <c r="N5" s="24">
        <f>H5*100</f>
        <v>6.4259169246845271</v>
      </c>
      <c r="O5" s="24">
        <f>H7*100</f>
        <v>7.2379391094833601</v>
      </c>
      <c r="P5" s="24">
        <f>H9*100</f>
        <v>9.6880844472936545</v>
      </c>
      <c r="Q5" s="24">
        <f>H11*100</f>
        <v>8.3705468066065158</v>
      </c>
      <c r="R5" s="24">
        <f>H13*100</f>
        <v>9.5512727253077578</v>
      </c>
    </row>
    <row r="6" spans="1:18" x14ac:dyDescent="0.3">
      <c r="A6" s="51">
        <v>37072</v>
      </c>
      <c r="B6" s="52">
        <v>0.14069999999999999</v>
      </c>
      <c r="C6" s="52">
        <v>-3.0656768855896188E-2</v>
      </c>
      <c r="D6" s="47">
        <f t="shared" si="0"/>
        <v>13067.235351170002</v>
      </c>
      <c r="E6" s="47">
        <f t="shared" si="0"/>
        <v>10283.756162077672</v>
      </c>
      <c r="G6" s="47" t="s">
        <v>19</v>
      </c>
      <c r="H6" s="53">
        <f>D240/D204-1</f>
        <v>0.23323368148571499</v>
      </c>
      <c r="I6" s="53">
        <f>E240/E204-1</f>
        <v>0.35422162659842438</v>
      </c>
      <c r="L6" s="28" t="s">
        <v>35</v>
      </c>
      <c r="M6" s="29">
        <f>I4*100</f>
        <v>16.813425633098355</v>
      </c>
      <c r="N6" s="29">
        <f>I5*100</f>
        <v>16.813425633098355</v>
      </c>
      <c r="O6" s="29">
        <f>I7*100</f>
        <v>10.636029565084337</v>
      </c>
      <c r="P6" s="29">
        <f>I9*100</f>
        <v>12.858043368466298</v>
      </c>
      <c r="Q6" s="29">
        <f>I11*100</f>
        <v>9.7131940438336848</v>
      </c>
      <c r="R6" s="29">
        <f>I13*100</f>
        <v>7.4675881958322643</v>
      </c>
    </row>
    <row r="7" spans="1:18" x14ac:dyDescent="0.3">
      <c r="A7" s="51">
        <v>37103</v>
      </c>
      <c r="B7" s="52">
        <v>-7.8200000000000006E-2</v>
      </c>
      <c r="C7" s="52">
        <v>-1.5754705951128267E-2</v>
      </c>
      <c r="D7" s="47">
        <f t="shared" si="0"/>
        <v>12045.377546708507</v>
      </c>
      <c r="E7" s="47">
        <f t="shared" si="0"/>
        <v>10121.738607671035</v>
      </c>
      <c r="G7" s="47" t="s">
        <v>20</v>
      </c>
      <c r="H7" s="52">
        <f>(1+H6)^(1/3)-1</f>
        <v>7.2379391094833601E-2</v>
      </c>
      <c r="I7" s="52">
        <f>(1+I6)^(1/3)-1</f>
        <v>0.10636029565084337</v>
      </c>
    </row>
    <row r="8" spans="1:18" x14ac:dyDescent="0.3">
      <c r="A8" s="51">
        <v>37134</v>
      </c>
      <c r="B8" s="52">
        <v>-2.4E-2</v>
      </c>
      <c r="C8" s="52">
        <v>-4.5941852522792814E-2</v>
      </c>
      <c r="D8" s="47">
        <f t="shared" si="0"/>
        <v>11756.288485587502</v>
      </c>
      <c r="E8" s="47">
        <f t="shared" si="0"/>
        <v>9656.7271852831545</v>
      </c>
      <c r="G8" s="47" t="s">
        <v>23</v>
      </c>
      <c r="H8" s="53">
        <f>D240/D180-1</f>
        <v>0.58780535002599521</v>
      </c>
      <c r="I8" s="53">
        <f>E240/E180-1</f>
        <v>0.83089139252726452</v>
      </c>
    </row>
    <row r="9" spans="1:18" x14ac:dyDescent="0.3">
      <c r="A9" s="51">
        <v>37164</v>
      </c>
      <c r="B9" s="52">
        <v>-0.11269999999999999</v>
      </c>
      <c r="C9" s="52">
        <v>-9.1359023843615605E-2</v>
      </c>
      <c r="D9" s="47">
        <f t="shared" si="0"/>
        <v>10431.35477326179</v>
      </c>
      <c r="E9" s="47">
        <f t="shared" si="0"/>
        <v>8774.49801611158</v>
      </c>
      <c r="G9" s="47" t="s">
        <v>24</v>
      </c>
      <c r="H9" s="52">
        <f>(1+H8)^(1/5)-1</f>
        <v>9.6880844472936545E-2</v>
      </c>
      <c r="I9" s="52">
        <f>(1+I8)^(1/5)-1</f>
        <v>0.12858043368466299</v>
      </c>
    </row>
    <row r="10" spans="1:18" x14ac:dyDescent="0.3">
      <c r="A10" s="51">
        <v>37195</v>
      </c>
      <c r="B10" s="52">
        <v>0.1024</v>
      </c>
      <c r="C10" s="52">
        <v>2.1239423109862487E-2</v>
      </c>
      <c r="D10" s="47">
        <f t="shared" si="0"/>
        <v>11499.525502043798</v>
      </c>
      <c r="E10" s="47">
        <f t="shared" si="0"/>
        <v>8960.8632920524233</v>
      </c>
      <c r="G10" s="47" t="s">
        <v>5</v>
      </c>
      <c r="H10" s="53">
        <f>D240/D120-1</f>
        <v>1.234151640290992</v>
      </c>
      <c r="I10" s="53">
        <f>E240/E120-1</f>
        <v>1.5269030937545018</v>
      </c>
    </row>
    <row r="11" spans="1:18" x14ac:dyDescent="0.3">
      <c r="A11" s="51">
        <v>37225</v>
      </c>
      <c r="B11" s="52">
        <v>8.8699999999999987E-2</v>
      </c>
      <c r="C11" s="52">
        <v>6.1520915098453477E-2</v>
      </c>
      <c r="D11" s="47">
        <f t="shared" si="0"/>
        <v>12519.533414075084</v>
      </c>
      <c r="E11" s="47">
        <f t="shared" si="0"/>
        <v>9512.1438018516292</v>
      </c>
      <c r="G11" s="47" t="s">
        <v>6</v>
      </c>
      <c r="H11" s="52">
        <f>(1+H10)^(1/10)-1</f>
        <v>8.3705468066065158E-2</v>
      </c>
      <c r="I11" s="52">
        <f>(1+I10)^(1/10)-1</f>
        <v>9.7131940438336839E-2</v>
      </c>
    </row>
    <row r="12" spans="1:18" x14ac:dyDescent="0.3">
      <c r="A12" s="51">
        <v>37256</v>
      </c>
      <c r="B12" s="52">
        <v>3.2000000000000001E-2</v>
      </c>
      <c r="C12" s="52">
        <v>9.3537683678306394E-3</v>
      </c>
      <c r="D12" s="47">
        <f t="shared" si="0"/>
        <v>12920.158483325487</v>
      </c>
      <c r="E12" s="47">
        <f t="shared" si="0"/>
        <v>9601.1181916556452</v>
      </c>
      <c r="G12" s="47" t="s">
        <v>7</v>
      </c>
      <c r="H12" s="53">
        <f>D240/D3-1</f>
        <v>5.0596032668847659</v>
      </c>
      <c r="I12" s="53">
        <f>E240/E3-1</f>
        <v>3.1469679033820652</v>
      </c>
    </row>
    <row r="13" spans="1:18" x14ac:dyDescent="0.3">
      <c r="A13" s="51">
        <v>37287</v>
      </c>
      <c r="B13" s="52">
        <v>-1.77E-2</v>
      </c>
      <c r="C13" s="52">
        <v>-2.7394258163488949E-2</v>
      </c>
      <c r="D13" s="47">
        <f t="shared" si="0"/>
        <v>12691.471678170625</v>
      </c>
      <c r="E13" s="47">
        <f t="shared" si="0"/>
        <v>9338.1026812552609</v>
      </c>
      <c r="G13" s="47" t="s">
        <v>8</v>
      </c>
      <c r="H13" s="53">
        <f>(1+H12)^(12/237)-1</f>
        <v>9.5512727253077578E-2</v>
      </c>
      <c r="I13" s="53">
        <f>(1+I12)^(12/237)-1</f>
        <v>7.4675881958322643E-2</v>
      </c>
    </row>
    <row r="14" spans="1:18" x14ac:dyDescent="0.3">
      <c r="A14" s="51">
        <v>37315</v>
      </c>
      <c r="B14" s="52">
        <v>-6.0599999999999994E-2</v>
      </c>
      <c r="C14" s="52">
        <v>-7.3392132878389305E-3</v>
      </c>
      <c r="D14" s="47">
        <f t="shared" si="0"/>
        <v>11922.368494473485</v>
      </c>
      <c r="E14" s="47">
        <f t="shared" si="0"/>
        <v>9269.5683539737875</v>
      </c>
    </row>
    <row r="15" spans="1:18" x14ac:dyDescent="0.3">
      <c r="A15" s="51">
        <v>37346</v>
      </c>
      <c r="B15" s="52">
        <v>8.6800000000000002E-2</v>
      </c>
      <c r="C15" s="52">
        <v>4.5171541604513976E-2</v>
      </c>
      <c r="D15" s="47">
        <f t="shared" si="0"/>
        <v>12957.230079793784</v>
      </c>
      <c r="E15" s="47">
        <f t="shared" si="0"/>
        <v>9688.2890465312012</v>
      </c>
      <c r="G15" s="39" t="s">
        <v>10</v>
      </c>
    </row>
    <row r="16" spans="1:18" x14ac:dyDescent="0.3">
      <c r="A16" s="51">
        <v>37376</v>
      </c>
      <c r="B16" s="52">
        <v>-2.5699999999999997E-2</v>
      </c>
      <c r="C16" s="52">
        <v>-3.1677577487511988E-2</v>
      </c>
      <c r="D16" s="47">
        <f t="shared" si="0"/>
        <v>12624.229266743085</v>
      </c>
      <c r="E16" s="47">
        <f t="shared" si="0"/>
        <v>9381.3875195382952</v>
      </c>
      <c r="H16" s="47" t="s">
        <v>1</v>
      </c>
      <c r="I16" s="47" t="s">
        <v>2</v>
      </c>
    </row>
    <row r="17" spans="1:11" x14ac:dyDescent="0.3">
      <c r="A17" s="51">
        <v>37407</v>
      </c>
      <c r="B17" s="52">
        <v>-3.0200000000000001E-2</v>
      </c>
      <c r="C17" s="52">
        <v>1.4098045498238676E-3</v>
      </c>
      <c r="D17" s="47">
        <f t="shared" si="0"/>
        <v>12242.977542887444</v>
      </c>
      <c r="E17" s="47">
        <f t="shared" si="0"/>
        <v>9394.6134423470012</v>
      </c>
      <c r="G17" s="47" t="s">
        <v>11</v>
      </c>
      <c r="H17" s="54">
        <f>H13</f>
        <v>9.5512727253077578E-2</v>
      </c>
      <c r="I17" s="54">
        <f>I13</f>
        <v>7.4675881958322643E-2</v>
      </c>
    </row>
    <row r="18" spans="1:11" x14ac:dyDescent="0.3">
      <c r="A18" s="51">
        <v>37437</v>
      </c>
      <c r="B18" s="52">
        <v>-9.0299999999999991E-2</v>
      </c>
      <c r="C18" s="52">
        <v>-6.1016189927689202E-2</v>
      </c>
      <c r="D18" s="47">
        <f t="shared" si="0"/>
        <v>11137.436670764708</v>
      </c>
      <c r="E18" s="47">
        <f t="shared" si="0"/>
        <v>8821.3899242515345</v>
      </c>
      <c r="G18" s="47" t="s">
        <v>12</v>
      </c>
      <c r="H18" s="55">
        <f>COVAR(B4:B240,C4:C240)/VAR(C4:C240)</f>
        <v>0.77510639318116392</v>
      </c>
      <c r="I18" s="56">
        <v>1</v>
      </c>
    </row>
    <row r="19" spans="1:11" x14ac:dyDescent="0.3">
      <c r="A19" s="51">
        <v>37468</v>
      </c>
      <c r="B19" s="52">
        <v>-7.8E-2</v>
      </c>
      <c r="C19" s="52">
        <v>-8.3858656762190398E-2</v>
      </c>
      <c r="D19" s="47">
        <f t="shared" si="0"/>
        <v>10268.716610445061</v>
      </c>
      <c r="E19" s="47">
        <f t="shared" si="0"/>
        <v>8081.6400144282807</v>
      </c>
      <c r="G19" s="47" t="s">
        <v>13</v>
      </c>
      <c r="H19" s="57">
        <v>7.2300000000000001E-4</v>
      </c>
      <c r="I19" s="54">
        <f>H19</f>
        <v>7.2300000000000001E-4</v>
      </c>
    </row>
    <row r="20" spans="1:11" x14ac:dyDescent="0.3">
      <c r="A20" s="51">
        <v>37499</v>
      </c>
      <c r="B20" s="52">
        <v>5.9999999999999995E-4</v>
      </c>
      <c r="C20" s="52">
        <v>2.5663914304843161E-3</v>
      </c>
      <c r="D20" s="47">
        <f t="shared" si="0"/>
        <v>10274.877840411327</v>
      </c>
      <c r="E20" s="47">
        <f t="shared" si="0"/>
        <v>8102.3806661055687</v>
      </c>
      <c r="G20" s="47" t="s">
        <v>14</v>
      </c>
      <c r="H20" s="52">
        <f>(H17-H19)-H18*(I17-I19)</f>
        <v>3.7468375653009742E-2</v>
      </c>
    </row>
    <row r="21" spans="1:11" x14ac:dyDescent="0.3">
      <c r="A21" s="51">
        <v>37529</v>
      </c>
      <c r="B21" s="52">
        <v>-9.849999999999999E-2</v>
      </c>
      <c r="C21" s="52">
        <v>-0.10966425524021517</v>
      </c>
      <c r="D21" s="47">
        <f t="shared" ref="D21:E36" si="1">D20*(1+B21)</f>
        <v>9262.8023731308112</v>
      </c>
      <c r="E21" s="47">
        <f t="shared" si="1"/>
        <v>7213.839124684383</v>
      </c>
      <c r="G21" s="47" t="s">
        <v>15</v>
      </c>
      <c r="H21" s="55">
        <f>RSQ(B4:B240,C4:C240)</f>
        <v>0.74497656151394587</v>
      </c>
    </row>
    <row r="22" spans="1:11" x14ac:dyDescent="0.3">
      <c r="A22" s="51">
        <v>37560</v>
      </c>
      <c r="B22" s="52">
        <v>4.9500000000000002E-2</v>
      </c>
      <c r="C22" s="52">
        <v>7.3628067836159827E-2</v>
      </c>
      <c r="D22" s="47">
        <f t="shared" si="1"/>
        <v>9721.3110906007878</v>
      </c>
      <c r="E22" s="47">
        <f t="shared" si="1"/>
        <v>7744.9801611157882</v>
      </c>
      <c r="G22" s="47" t="s">
        <v>17</v>
      </c>
      <c r="H22" s="53">
        <f>STDEV(B4:B240)*SQRT(12)</f>
        <v>0.14236453301972252</v>
      </c>
      <c r="I22" s="53">
        <f>STDEV(C4:C240)*SQRT(12)</f>
        <v>0.15786121839090805</v>
      </c>
    </row>
    <row r="23" spans="1:11" x14ac:dyDescent="0.3">
      <c r="A23" s="51">
        <v>37590</v>
      </c>
      <c r="B23" s="52">
        <v>9.7100000000000006E-2</v>
      </c>
      <c r="C23" s="52">
        <v>5.4684467903438616E-2</v>
      </c>
      <c r="D23" s="47">
        <f t="shared" si="1"/>
        <v>10665.250397498125</v>
      </c>
      <c r="E23" s="47">
        <f t="shared" si="1"/>
        <v>8168.510280149093</v>
      </c>
      <c r="G23" s="47" t="s">
        <v>16</v>
      </c>
      <c r="H23" s="56">
        <f>(H17-H19)/H22</f>
        <v>0.66582403104532961</v>
      </c>
      <c r="I23" s="56">
        <f>(I17-I19)/I22</f>
        <v>0.46846770037714297</v>
      </c>
      <c r="K23" s="39"/>
    </row>
    <row r="24" spans="1:11" x14ac:dyDescent="0.3">
      <c r="A24" s="51">
        <v>37621</v>
      </c>
      <c r="B24" s="52">
        <v>-3.9E-2</v>
      </c>
      <c r="C24" s="52">
        <v>-4.7654093836246525E-2</v>
      </c>
      <c r="D24" s="47">
        <f t="shared" si="1"/>
        <v>10249.305631995698</v>
      </c>
      <c r="E24" s="47">
        <f t="shared" si="1"/>
        <v>7779.247324756524</v>
      </c>
      <c r="G24" s="39" t="s">
        <v>21</v>
      </c>
      <c r="K24" s="39"/>
    </row>
    <row r="25" spans="1:11" x14ac:dyDescent="0.3">
      <c r="A25" s="51">
        <v>37652</v>
      </c>
      <c r="B25" s="52">
        <v>1.41E-2</v>
      </c>
      <c r="C25" s="52">
        <v>-2.9211746522411097E-2</v>
      </c>
      <c r="D25" s="47">
        <f t="shared" si="1"/>
        <v>10393.820841406838</v>
      </c>
      <c r="E25" s="47">
        <f t="shared" si="1"/>
        <v>7552.0019237705919</v>
      </c>
      <c r="H25" s="47" t="s">
        <v>1</v>
      </c>
      <c r="I25" s="47" t="s">
        <v>2</v>
      </c>
      <c r="J25" s="47" t="s">
        <v>1</v>
      </c>
      <c r="K25" s="47" t="s">
        <v>2</v>
      </c>
    </row>
    <row r="26" spans="1:11" x14ac:dyDescent="0.3">
      <c r="A26" s="51">
        <v>37680</v>
      </c>
      <c r="B26" s="52">
        <v>-1.1000000000000001E-3</v>
      </c>
      <c r="C26" s="52">
        <v>-1.7513134851138368E-2</v>
      </c>
      <c r="D26" s="47">
        <f t="shared" si="1"/>
        <v>10382.38763848129</v>
      </c>
      <c r="E26" s="47">
        <f t="shared" si="1"/>
        <v>7419.7426956835416</v>
      </c>
      <c r="G26" s="51">
        <v>37256</v>
      </c>
      <c r="H26" s="47">
        <f t="shared" ref="H26:H45" si="2">VLOOKUP($G26,$A:$E,4,0)</f>
        <v>12920.158483325487</v>
      </c>
      <c r="I26" s="47">
        <f t="shared" ref="I26:I45" si="3">VLOOKUP($G26,$A:$E,5,0)</f>
        <v>9601.1181916556452</v>
      </c>
    </row>
    <row r="27" spans="1:11" x14ac:dyDescent="0.3">
      <c r="A27" s="51">
        <v>37711</v>
      </c>
      <c r="B27" s="52">
        <v>1.5E-3</v>
      </c>
      <c r="C27" s="52">
        <v>-3.7676227515800464E-3</v>
      </c>
      <c r="D27" s="47">
        <f t="shared" si="1"/>
        <v>10397.961219939012</v>
      </c>
      <c r="E27" s="47">
        <f t="shared" si="1"/>
        <v>7391.7879042924142</v>
      </c>
      <c r="G27" s="51">
        <v>37621</v>
      </c>
      <c r="H27" s="47">
        <f t="shared" si="2"/>
        <v>10249.305631995698</v>
      </c>
      <c r="I27" s="47">
        <f t="shared" si="3"/>
        <v>7779.247324756524</v>
      </c>
      <c r="J27" s="52">
        <f>H27/H26-1</f>
        <v>-0.2067198211830561</v>
      </c>
      <c r="K27" s="52">
        <f>I27/I26-1</f>
        <v>-0.18975611283303584</v>
      </c>
    </row>
    <row r="28" spans="1:11" x14ac:dyDescent="0.3">
      <c r="A28" s="51">
        <v>37741</v>
      </c>
      <c r="B28" s="52">
        <v>4.58E-2</v>
      </c>
      <c r="C28" s="52">
        <v>8.9300963767231956E-2</v>
      </c>
      <c r="D28" s="47">
        <f t="shared" si="1"/>
        <v>10874.18784381222</v>
      </c>
      <c r="E28" s="47">
        <f t="shared" si="1"/>
        <v>8051.8816881086941</v>
      </c>
      <c r="G28" s="51">
        <v>37986</v>
      </c>
      <c r="H28" s="47">
        <f t="shared" si="2"/>
        <v>15283.353521706558</v>
      </c>
      <c r="I28" s="47">
        <f t="shared" si="3"/>
        <v>10473.427918720692</v>
      </c>
      <c r="J28" s="58">
        <v>0.49049999999999999</v>
      </c>
      <c r="K28" s="52">
        <f t="shared" ref="K28:K45" si="4">I28/I27-1</f>
        <v>0.3463292117465222</v>
      </c>
    </row>
    <row r="29" spans="1:11" x14ac:dyDescent="0.3">
      <c r="A29" s="51">
        <v>37772</v>
      </c>
      <c r="B29" s="52">
        <v>6.7199999999999996E-2</v>
      </c>
      <c r="C29" s="52">
        <v>5.8162541531339818E-2</v>
      </c>
      <c r="D29" s="47">
        <f t="shared" si="1"/>
        <v>11604.933266916401</v>
      </c>
      <c r="E29" s="47">
        <f t="shared" si="1"/>
        <v>8520.1995911987506</v>
      </c>
      <c r="G29" s="51">
        <v>38352</v>
      </c>
      <c r="H29" s="47">
        <f t="shared" si="2"/>
        <v>17343.682571649861</v>
      </c>
      <c r="I29" s="47">
        <f t="shared" si="3"/>
        <v>12123.361789106648</v>
      </c>
      <c r="J29" s="58">
        <v>0.13420000000000001</v>
      </c>
      <c r="K29" s="52">
        <f t="shared" si="4"/>
        <v>0.15753522945785381</v>
      </c>
    </row>
    <row r="30" spans="1:11" x14ac:dyDescent="0.3">
      <c r="A30" s="51">
        <v>37802</v>
      </c>
      <c r="B30" s="52">
        <v>2.1400000000000002E-2</v>
      </c>
      <c r="C30" s="52">
        <v>1.9227376962427156E-2</v>
      </c>
      <c r="D30" s="47">
        <f t="shared" si="1"/>
        <v>11853.278838828413</v>
      </c>
      <c r="E30" s="47">
        <f t="shared" si="1"/>
        <v>8684.0206805338476</v>
      </c>
      <c r="G30" s="51">
        <v>38717</v>
      </c>
      <c r="H30" s="47">
        <f t="shared" si="2"/>
        <v>19546.402305206364</v>
      </c>
      <c r="I30" s="47">
        <f t="shared" si="3"/>
        <v>13502.164241914154</v>
      </c>
      <c r="J30" s="58">
        <v>0.12690000000000001</v>
      </c>
      <c r="K30" s="52">
        <f t="shared" si="4"/>
        <v>0.1137310324308245</v>
      </c>
    </row>
    <row r="31" spans="1:11" x14ac:dyDescent="0.3">
      <c r="A31" s="51">
        <v>37833</v>
      </c>
      <c r="B31" s="52">
        <v>3.6699999999999997E-2</v>
      </c>
      <c r="C31" s="52">
        <v>2.2187608168916739E-2</v>
      </c>
      <c r="D31" s="47">
        <f t="shared" si="1"/>
        <v>12288.294172213416</v>
      </c>
      <c r="E31" s="47">
        <f t="shared" si="1"/>
        <v>8876.698328724302</v>
      </c>
      <c r="G31" s="51">
        <v>39082</v>
      </c>
      <c r="H31" s="47">
        <f t="shared" si="2"/>
        <v>23650.778329361165</v>
      </c>
      <c r="I31" s="47">
        <f t="shared" si="3"/>
        <v>16409.161957436576</v>
      </c>
      <c r="J31" s="52">
        <f t="shared" ref="J31:J45" si="5">H31/H30-1</f>
        <v>0.20998114947534674</v>
      </c>
      <c r="K31" s="52">
        <f t="shared" si="4"/>
        <v>0.21529864867873272</v>
      </c>
    </row>
    <row r="32" spans="1:11" x14ac:dyDescent="0.3">
      <c r="A32" s="51">
        <v>37864</v>
      </c>
      <c r="B32" s="52">
        <v>2.92E-2</v>
      </c>
      <c r="C32" s="52">
        <v>2.3737767092208095E-2</v>
      </c>
      <c r="D32" s="47">
        <f t="shared" si="1"/>
        <v>12647.112362042048</v>
      </c>
      <c r="E32" s="47">
        <f t="shared" si="1"/>
        <v>9087.4113261993516</v>
      </c>
      <c r="G32" s="51">
        <v>39447</v>
      </c>
      <c r="H32" s="47">
        <f t="shared" si="2"/>
        <v>26128.992629739041</v>
      </c>
      <c r="I32" s="47">
        <f t="shared" si="3"/>
        <v>18408.380425634237</v>
      </c>
      <c r="J32" s="52">
        <f t="shared" si="5"/>
        <v>0.10478362554780318</v>
      </c>
      <c r="K32" s="52">
        <f t="shared" si="4"/>
        <v>0.12183550100751006</v>
      </c>
    </row>
    <row r="33" spans="1:11" x14ac:dyDescent="0.3">
      <c r="A33" s="51">
        <v>37894</v>
      </c>
      <c r="B33" s="52">
        <v>3.44E-2</v>
      </c>
      <c r="C33" s="52">
        <v>6.3839640116432061E-3</v>
      </c>
      <c r="D33" s="47">
        <f t="shared" si="1"/>
        <v>13082.173027296294</v>
      </c>
      <c r="E33" s="47">
        <f t="shared" si="1"/>
        <v>9145.4250330648065</v>
      </c>
      <c r="G33" s="51">
        <v>39813</v>
      </c>
      <c r="H33" s="47">
        <f t="shared" si="2"/>
        <v>18757.494890980834</v>
      </c>
      <c r="I33" s="47">
        <f t="shared" si="3"/>
        <v>10705.482746182515</v>
      </c>
      <c r="J33" s="52">
        <f t="shared" si="5"/>
        <v>-0.28211947713469232</v>
      </c>
      <c r="K33" s="52">
        <f t="shared" si="4"/>
        <v>-0.41844515928871173</v>
      </c>
    </row>
    <row r="34" spans="1:11" x14ac:dyDescent="0.3">
      <c r="A34" s="51">
        <v>37925</v>
      </c>
      <c r="B34" s="52">
        <v>7.1300000000000002E-2</v>
      </c>
      <c r="C34" s="52">
        <v>6.0673788003286599E-2</v>
      </c>
      <c r="D34" s="47">
        <f t="shared" si="1"/>
        <v>14014.931964142519</v>
      </c>
      <c r="E34" s="47">
        <f t="shared" si="1"/>
        <v>9700.3126127209307</v>
      </c>
      <c r="G34" s="51">
        <v>40178</v>
      </c>
      <c r="H34" s="47">
        <f t="shared" si="2"/>
        <v>23033.381532775518</v>
      </c>
      <c r="I34" s="47">
        <f t="shared" si="3"/>
        <v>14495.911987495489</v>
      </c>
      <c r="J34" s="52">
        <f t="shared" si="5"/>
        <v>0.22795616720922895</v>
      </c>
      <c r="K34" s="52">
        <f t="shared" si="4"/>
        <v>0.35406429875052647</v>
      </c>
    </row>
    <row r="35" spans="1:11" x14ac:dyDescent="0.3">
      <c r="A35" s="51">
        <v>37955</v>
      </c>
      <c r="B35" s="52">
        <v>2.2700000000000001E-2</v>
      </c>
      <c r="C35" s="52">
        <v>1.5307861547519508E-2</v>
      </c>
      <c r="D35" s="47">
        <f t="shared" si="1"/>
        <v>14333.070919728554</v>
      </c>
      <c r="E35" s="47">
        <f t="shared" si="1"/>
        <v>9848.8036551641198</v>
      </c>
      <c r="G35" s="51">
        <v>40543</v>
      </c>
      <c r="H35" s="47">
        <f t="shared" si="2"/>
        <v>27122.614050027147</v>
      </c>
      <c r="I35" s="47">
        <f t="shared" si="3"/>
        <v>16411.266081519781</v>
      </c>
      <c r="J35" s="52">
        <f t="shared" si="5"/>
        <v>0.17753504892161942</v>
      </c>
      <c r="K35" s="52">
        <f t="shared" si="4"/>
        <v>0.13213063763608135</v>
      </c>
    </row>
    <row r="36" spans="1:11" x14ac:dyDescent="0.3">
      <c r="A36" s="51">
        <v>37986</v>
      </c>
      <c r="B36" s="52">
        <v>6.6299999999999998E-2</v>
      </c>
      <c r="C36" s="52">
        <v>6.3421333740271812E-2</v>
      </c>
      <c r="D36" s="47">
        <f t="shared" si="1"/>
        <v>15283.353521706558</v>
      </c>
      <c r="E36" s="47">
        <f t="shared" si="1"/>
        <v>10473.427918720692</v>
      </c>
      <c r="G36" s="51">
        <v>40908</v>
      </c>
      <c r="H36" s="47">
        <f t="shared" si="2"/>
        <v>26540.049936174688</v>
      </c>
      <c r="I36" s="47">
        <f t="shared" si="3"/>
        <v>15284.958518696649</v>
      </c>
      <c r="J36" s="52">
        <f t="shared" si="5"/>
        <v>-2.1478907334592789E-2</v>
      </c>
      <c r="K36" s="52">
        <f t="shared" si="4"/>
        <v>-6.8630144513434743E-2</v>
      </c>
    </row>
    <row r="37" spans="1:11" x14ac:dyDescent="0.3">
      <c r="A37" s="51">
        <v>38017</v>
      </c>
      <c r="B37" s="52">
        <v>3.6299999999999999E-2</v>
      </c>
      <c r="C37" s="52">
        <v>1.7134001090606255E-2</v>
      </c>
      <c r="D37" s="47">
        <f t="shared" ref="D37:E52" si="6">D36*(1+B37)</f>
        <v>15838.139254544507</v>
      </c>
      <c r="E37" s="47">
        <f t="shared" si="6"/>
        <v>10652.879644102439</v>
      </c>
      <c r="G37" s="51">
        <v>41274</v>
      </c>
      <c r="H37" s="47">
        <f t="shared" si="2"/>
        <v>30652.396079837825</v>
      </c>
      <c r="I37" s="47">
        <f t="shared" si="3"/>
        <v>17852.891667668639</v>
      </c>
      <c r="J37" s="52">
        <f t="shared" si="5"/>
        <v>0.15494869653797894</v>
      </c>
      <c r="K37" s="52">
        <f t="shared" si="4"/>
        <v>0.16800393313667672</v>
      </c>
    </row>
    <row r="38" spans="1:11" x14ac:dyDescent="0.3">
      <c r="A38" s="51">
        <v>38046</v>
      </c>
      <c r="B38" s="52">
        <v>1.54E-2</v>
      </c>
      <c r="C38" s="52">
        <v>1.8453724604966304E-2</v>
      </c>
      <c r="D38" s="47">
        <f t="shared" si="6"/>
        <v>16082.046599064493</v>
      </c>
      <c r="E38" s="47">
        <f t="shared" si="6"/>
        <v>10849.464951304557</v>
      </c>
      <c r="G38" s="51">
        <v>41639</v>
      </c>
      <c r="H38" s="47">
        <f t="shared" si="2"/>
        <v>37093.92571850941</v>
      </c>
      <c r="I38" s="47">
        <f t="shared" si="3"/>
        <v>22037.693880004826</v>
      </c>
      <c r="J38" s="52">
        <f t="shared" si="5"/>
        <v>0.21014767073653395</v>
      </c>
      <c r="K38" s="52">
        <f t="shared" si="4"/>
        <v>0.23440472782987931</v>
      </c>
    </row>
    <row r="39" spans="1:11" x14ac:dyDescent="0.3">
      <c r="A39" s="51">
        <v>38077</v>
      </c>
      <c r="B39" s="52">
        <v>-2.46E-2</v>
      </c>
      <c r="C39" s="52">
        <v>-5.3194436748490448E-3</v>
      </c>
      <c r="D39" s="47">
        <f t="shared" si="6"/>
        <v>15686.428252727508</v>
      </c>
      <c r="E39" s="47">
        <f t="shared" si="6"/>
        <v>10791.751833593844</v>
      </c>
      <c r="G39" s="51">
        <v>42004</v>
      </c>
      <c r="H39" s="47">
        <f t="shared" si="2"/>
        <v>38599.395421374742</v>
      </c>
      <c r="I39" s="47">
        <f t="shared" si="3"/>
        <v>23074.726463869196</v>
      </c>
      <c r="J39" s="52">
        <f t="shared" si="5"/>
        <v>4.0585343117623296E-2</v>
      </c>
      <c r="K39" s="52">
        <f t="shared" si="4"/>
        <v>4.7057218850166782E-2</v>
      </c>
    </row>
    <row r="40" spans="1:11" x14ac:dyDescent="0.3">
      <c r="A40" s="51">
        <v>38107</v>
      </c>
      <c r="B40" s="52">
        <v>-1.9E-2</v>
      </c>
      <c r="C40" s="52">
        <v>-2.2979221213302869E-2</v>
      </c>
      <c r="D40" s="47">
        <f t="shared" si="6"/>
        <v>15388.386115925685</v>
      </c>
      <c r="E40" s="47">
        <f t="shared" si="6"/>
        <v>10543.765780930624</v>
      </c>
      <c r="G40" s="51">
        <v>42369</v>
      </c>
      <c r="H40" s="47">
        <f t="shared" si="2"/>
        <v>38163.388647012427</v>
      </c>
      <c r="I40" s="47">
        <f t="shared" si="3"/>
        <v>22649.993988216924</v>
      </c>
      <c r="J40" s="52">
        <f t="shared" si="5"/>
        <v>-1.1295689209703808E-2</v>
      </c>
      <c r="K40" s="52">
        <f t="shared" si="4"/>
        <v>-1.8406826027486223E-2</v>
      </c>
    </row>
    <row r="41" spans="1:11" x14ac:dyDescent="0.3">
      <c r="A41" s="51">
        <v>38138</v>
      </c>
      <c r="B41" s="52">
        <v>8.199999999999999E-3</v>
      </c>
      <c r="C41" s="52">
        <v>8.4385779855746801E-3</v>
      </c>
      <c r="D41" s="47">
        <f t="shared" si="6"/>
        <v>15514.570882076276</v>
      </c>
      <c r="E41" s="47">
        <f t="shared" si="6"/>
        <v>10632.74017073464</v>
      </c>
      <c r="G41" s="51">
        <v>42735</v>
      </c>
      <c r="H41" s="47">
        <f t="shared" si="2"/>
        <v>42004.778013725976</v>
      </c>
      <c r="I41" s="47">
        <f t="shared" si="3"/>
        <v>24571.96104364557</v>
      </c>
      <c r="J41" s="52">
        <f t="shared" si="5"/>
        <v>0.10065640140722332</v>
      </c>
      <c r="K41" s="52">
        <v>8.48E-2</v>
      </c>
    </row>
    <row r="42" spans="1:11" x14ac:dyDescent="0.3">
      <c r="A42" s="51">
        <v>38168</v>
      </c>
      <c r="B42" s="52">
        <v>2.75E-2</v>
      </c>
      <c r="C42" s="52">
        <v>2.0213156927600062E-2</v>
      </c>
      <c r="D42" s="47">
        <f t="shared" si="6"/>
        <v>15941.221581333375</v>
      </c>
      <c r="E42" s="47">
        <f t="shared" si="6"/>
        <v>10847.661416376097</v>
      </c>
      <c r="G42" s="51">
        <v>43100</v>
      </c>
      <c r="H42" s="47">
        <f t="shared" si="2"/>
        <v>49135.888500746856</v>
      </c>
      <c r="I42" s="47">
        <f t="shared" si="3"/>
        <v>30622.520139473385</v>
      </c>
      <c r="J42" s="52">
        <f t="shared" si="5"/>
        <v>0.1697690316251792</v>
      </c>
      <c r="K42" s="52">
        <f t="shared" si="4"/>
        <v>0.24623834805372691</v>
      </c>
    </row>
    <row r="43" spans="1:11" x14ac:dyDescent="0.3">
      <c r="A43" s="51">
        <v>38199</v>
      </c>
      <c r="B43" s="52">
        <v>-3.2400000000000005E-2</v>
      </c>
      <c r="C43" s="52">
        <v>-3.1700288184438041E-2</v>
      </c>
      <c r="D43" s="47">
        <f t="shared" si="6"/>
        <v>15424.726002098174</v>
      </c>
      <c r="E43" s="47">
        <f t="shared" si="6"/>
        <v>10503.787423349766</v>
      </c>
      <c r="G43" s="51">
        <v>43465</v>
      </c>
      <c r="H43">
        <f t="shared" si="2"/>
        <v>48040.179243861814</v>
      </c>
      <c r="I43">
        <f t="shared" si="3"/>
        <v>27888.06059877362</v>
      </c>
      <c r="J43" s="52">
        <f t="shared" si="5"/>
        <v>-2.2299571460245193E-2</v>
      </c>
      <c r="K43" s="52">
        <f t="shared" si="4"/>
        <v>-8.9295705521472146E-2</v>
      </c>
    </row>
    <row r="44" spans="1:11" x14ac:dyDescent="0.3">
      <c r="A44" s="51">
        <v>38230</v>
      </c>
      <c r="B44" s="52">
        <v>3.4999999999999996E-3</v>
      </c>
      <c r="C44" s="52">
        <v>6.467490842490875E-3</v>
      </c>
      <c r="D44" s="47">
        <f t="shared" si="6"/>
        <v>15478.712543105519</v>
      </c>
      <c r="E44" s="47">
        <f t="shared" si="6"/>
        <v>10571.720572321752</v>
      </c>
      <c r="G44" s="51">
        <v>43830</v>
      </c>
      <c r="H44">
        <f t="shared" si="2"/>
        <v>56937.289731532452</v>
      </c>
      <c r="I44">
        <f t="shared" si="3"/>
        <v>35500.781531802349</v>
      </c>
      <c r="J44" s="52">
        <f t="shared" si="5"/>
        <v>0.18520144236987712</v>
      </c>
      <c r="K44" s="52">
        <f t="shared" si="4"/>
        <v>0.27297419646899002</v>
      </c>
    </row>
    <row r="45" spans="1:11" x14ac:dyDescent="0.3">
      <c r="A45" s="51">
        <v>38260</v>
      </c>
      <c r="B45" s="52">
        <v>3.7699999999999997E-2</v>
      </c>
      <c r="C45" s="52">
        <v>2.1069092976969017E-2</v>
      </c>
      <c r="D45" s="47">
        <f t="shared" si="6"/>
        <v>16062.260005980599</v>
      </c>
      <c r="E45" s="47">
        <f t="shared" si="6"/>
        <v>10794.457135986535</v>
      </c>
      <c r="G45" s="59">
        <v>44196</v>
      </c>
      <c r="H45">
        <f t="shared" si="2"/>
        <v>60596.032668847656</v>
      </c>
      <c r="I45">
        <f t="shared" si="3"/>
        <v>41469.679033820656</v>
      </c>
      <c r="J45" s="52">
        <f t="shared" si="5"/>
        <v>6.4259169246845271E-2</v>
      </c>
      <c r="K45" s="52">
        <f t="shared" si="4"/>
        <v>0.16813425633098356</v>
      </c>
    </row>
    <row r="46" spans="1:11" x14ac:dyDescent="0.3">
      <c r="A46" s="51">
        <v>38291</v>
      </c>
      <c r="B46" s="52">
        <v>-4.8999999999999998E-3</v>
      </c>
      <c r="C46" s="52">
        <v>2.469995266074454E-2</v>
      </c>
      <c r="D46" s="47">
        <f t="shared" si="6"/>
        <v>15983.554931951294</v>
      </c>
      <c r="E46" s="47">
        <f t="shared" si="6"/>
        <v>11061.079716243838</v>
      </c>
    </row>
    <row r="47" spans="1:11" x14ac:dyDescent="0.3">
      <c r="A47" s="51">
        <v>38321</v>
      </c>
      <c r="B47" s="52">
        <v>5.3899999999999997E-2</v>
      </c>
      <c r="C47" s="52">
        <v>5.4921463122995728E-2</v>
      </c>
      <c r="D47" s="47">
        <f t="shared" si="6"/>
        <v>16845.068542783469</v>
      </c>
      <c r="E47" s="47">
        <f t="shared" si="6"/>
        <v>11668.57039798004</v>
      </c>
    </row>
    <row r="48" spans="1:11" x14ac:dyDescent="0.3">
      <c r="A48" s="51">
        <v>38352</v>
      </c>
      <c r="B48" s="52">
        <v>2.9600000000000001E-2</v>
      </c>
      <c r="C48" s="52">
        <v>3.8975759293129686E-2</v>
      </c>
      <c r="D48" s="47">
        <f t="shared" si="6"/>
        <v>17343.682571649861</v>
      </c>
      <c r="E48" s="47">
        <f t="shared" si="6"/>
        <v>12123.361789106648</v>
      </c>
    </row>
    <row r="49" spans="1:5" x14ac:dyDescent="0.3">
      <c r="A49" s="51">
        <v>38383</v>
      </c>
      <c r="B49" s="52">
        <v>-2.4799999999999999E-2</v>
      </c>
      <c r="C49" s="52">
        <v>-2.1000694237826023E-2</v>
      </c>
      <c r="D49" s="47">
        <f t="shared" si="6"/>
        <v>16913.559243872944</v>
      </c>
      <c r="E49" s="47">
        <f t="shared" si="6"/>
        <v>11868.762775039077</v>
      </c>
    </row>
    <row r="50" spans="1:5" x14ac:dyDescent="0.3">
      <c r="A50" s="51">
        <v>38411</v>
      </c>
      <c r="B50" s="52">
        <v>3.6000000000000004E-2</v>
      </c>
      <c r="C50" s="52">
        <v>3.5101937444599107E-2</v>
      </c>
      <c r="D50" s="47">
        <f t="shared" si="6"/>
        <v>17522.44737665237</v>
      </c>
      <c r="E50" s="47">
        <f t="shared" si="6"/>
        <v>12285.379343513285</v>
      </c>
    </row>
    <row r="51" spans="1:5" x14ac:dyDescent="0.3">
      <c r="A51" s="51">
        <v>38442</v>
      </c>
      <c r="B51" s="52">
        <v>-9.3999999999999986E-3</v>
      </c>
      <c r="C51" s="52">
        <v>-2.162902791710497E-2</v>
      </c>
      <c r="D51" s="47">
        <f t="shared" si="6"/>
        <v>17357.736371311839</v>
      </c>
      <c r="E51" s="47">
        <f t="shared" si="6"/>
        <v>12019.658530720211</v>
      </c>
    </row>
    <row r="52" spans="1:5" x14ac:dyDescent="0.3">
      <c r="A52" s="51">
        <v>38472</v>
      </c>
      <c r="B52" s="52">
        <v>-1.1699999999999999E-2</v>
      </c>
      <c r="C52" s="52">
        <v>-2.1381949133468359E-2</v>
      </c>
      <c r="D52" s="47">
        <f t="shared" si="6"/>
        <v>17154.65085576749</v>
      </c>
      <c r="E52" s="47">
        <f t="shared" si="6"/>
        <v>11762.654803414693</v>
      </c>
    </row>
    <row r="53" spans="1:5" x14ac:dyDescent="0.3">
      <c r="A53" s="51">
        <v>38503</v>
      </c>
      <c r="B53" s="52">
        <v>2.9399999999999999E-2</v>
      </c>
      <c r="C53" s="52">
        <v>1.9421445364407708E-2</v>
      </c>
      <c r="D53" s="47">
        <f t="shared" ref="D53:E68" si="7">D52*(1+B53)</f>
        <v>17658.997590927054</v>
      </c>
      <c r="E53" s="47">
        <f t="shared" si="7"/>
        <v>11991.102561019599</v>
      </c>
    </row>
    <row r="54" spans="1:5" x14ac:dyDescent="0.3">
      <c r="A54" s="51">
        <v>38533</v>
      </c>
      <c r="B54" s="52">
        <v>3.9E-2</v>
      </c>
      <c r="C54" s="52">
        <v>1.0553494434974331E-2</v>
      </c>
      <c r="D54" s="47">
        <f t="shared" si="7"/>
        <v>18347.698496973208</v>
      </c>
      <c r="E54" s="47">
        <f t="shared" si="7"/>
        <v>12117.650595166526</v>
      </c>
    </row>
    <row r="55" spans="1:5" x14ac:dyDescent="0.3">
      <c r="A55" s="51">
        <v>38564</v>
      </c>
      <c r="B55" s="52">
        <v>4.2800000000000005E-2</v>
      </c>
      <c r="C55" s="52">
        <v>3.723364671445939E-2</v>
      </c>
      <c r="D55" s="47">
        <f t="shared" si="7"/>
        <v>19132.979992643661</v>
      </c>
      <c r="E55" s="47">
        <f t="shared" si="7"/>
        <v>12568.834916436215</v>
      </c>
    </row>
    <row r="56" spans="1:5" x14ac:dyDescent="0.3">
      <c r="A56" s="51">
        <v>38595</v>
      </c>
      <c r="B56" s="52">
        <v>1.32E-2</v>
      </c>
      <c r="C56" s="52">
        <v>8.0595016023341515E-3</v>
      </c>
      <c r="D56" s="47">
        <f t="shared" si="7"/>
        <v>19385.535328546561</v>
      </c>
      <c r="E56" s="47">
        <f t="shared" si="7"/>
        <v>12670.133461584706</v>
      </c>
    </row>
    <row r="57" spans="1:5" x14ac:dyDescent="0.3">
      <c r="A57" s="51">
        <v>38625</v>
      </c>
      <c r="B57" s="52">
        <v>3.3799999999999997E-2</v>
      </c>
      <c r="C57" s="52">
        <v>3.0367013831225753E-2</v>
      </c>
      <c r="D57" s="47">
        <f t="shared" si="7"/>
        <v>20040.766422651435</v>
      </c>
      <c r="E57" s="47">
        <f t="shared" si="7"/>
        <v>13054.887579656126</v>
      </c>
    </row>
    <row r="58" spans="1:5" x14ac:dyDescent="0.3">
      <c r="A58" s="51">
        <v>38656</v>
      </c>
      <c r="B58" s="52">
        <v>-5.4400000000000004E-2</v>
      </c>
      <c r="C58" s="52">
        <v>-2.6755082774976402E-2</v>
      </c>
      <c r="D58" s="47">
        <f t="shared" si="7"/>
        <v>18950.548729259197</v>
      </c>
      <c r="E58" s="47">
        <f t="shared" si="7"/>
        <v>12705.602981844415</v>
      </c>
    </row>
    <row r="59" spans="1:5" x14ac:dyDescent="0.3">
      <c r="A59" s="51">
        <v>38686</v>
      </c>
      <c r="B59" s="52">
        <v>1.47E-2</v>
      </c>
      <c r="C59" s="52">
        <v>3.693013792613975E-2</v>
      </c>
      <c r="D59" s="47">
        <f t="shared" si="7"/>
        <v>19229.121795579307</v>
      </c>
      <c r="E59" s="47">
        <f t="shared" si="7"/>
        <v>13174.822652398701</v>
      </c>
    </row>
    <row r="60" spans="1:5" x14ac:dyDescent="0.3">
      <c r="A60" s="51">
        <v>38717</v>
      </c>
      <c r="B60" s="52">
        <v>1.6500000000000001E-2</v>
      </c>
      <c r="C60" s="52">
        <v>2.4845995893223893E-2</v>
      </c>
      <c r="D60" s="47">
        <f t="shared" si="7"/>
        <v>19546.402305206364</v>
      </c>
      <c r="E60" s="47">
        <f t="shared" si="7"/>
        <v>13502.164241914154</v>
      </c>
    </row>
    <row r="61" spans="1:5" x14ac:dyDescent="0.3">
      <c r="A61" s="51">
        <v>38748</v>
      </c>
      <c r="B61" s="52">
        <v>6.6564253985301636E-2</v>
      </c>
      <c r="C61" s="52">
        <v>4.944455575591622E-2</v>
      </c>
      <c r="D61" s="47">
        <f t="shared" si="7"/>
        <v>20847.493992749009</v>
      </c>
      <c r="E61" s="47">
        <f t="shared" si="7"/>
        <v>14169.772754599016</v>
      </c>
    </row>
    <row r="62" spans="1:5" x14ac:dyDescent="0.3">
      <c r="A62" s="51">
        <v>38776</v>
      </c>
      <c r="B62" s="52">
        <v>-8.5357460146983574E-3</v>
      </c>
      <c r="C62" s="52">
        <v>-1.0606703436571996E-3</v>
      </c>
      <c r="D62" s="47">
        <f t="shared" si="7"/>
        <v>20669.545078983956</v>
      </c>
      <c r="E62" s="47">
        <f t="shared" si="7"/>
        <v>14154.743296861852</v>
      </c>
    </row>
    <row r="63" spans="1:5" x14ac:dyDescent="0.3">
      <c r="A63" s="51">
        <v>38807</v>
      </c>
      <c r="B63" s="52">
        <v>3.5264253985301641E-2</v>
      </c>
      <c r="C63" s="52">
        <v>2.1469526438734343E-2</v>
      </c>
      <c r="D63" s="47">
        <f t="shared" si="7"/>
        <v>21398.441166409888</v>
      </c>
      <c r="E63" s="47">
        <f t="shared" si="7"/>
        <v>14458.638932307325</v>
      </c>
    </row>
    <row r="64" spans="1:5" x14ac:dyDescent="0.3">
      <c r="A64" s="51">
        <v>38837</v>
      </c>
      <c r="B64" s="52">
        <v>2.5764253985301643E-2</v>
      </c>
      <c r="C64" s="52">
        <v>3.3803871021392373E-2</v>
      </c>
      <c r="D64" s="47">
        <f t="shared" si="7"/>
        <v>21949.756039510805</v>
      </c>
      <c r="E64" s="47">
        <f t="shared" si="7"/>
        <v>14947.396897919925</v>
      </c>
    </row>
    <row r="65" spans="1:5" x14ac:dyDescent="0.3">
      <c r="A65" s="51">
        <v>38868</v>
      </c>
      <c r="B65" s="52">
        <v>-3.6035746014698361E-2</v>
      </c>
      <c r="C65" s="52">
        <v>-3.8590705250668655E-2</v>
      </c>
      <c r="D65" s="47">
        <f t="shared" si="7"/>
        <v>21158.780205786403</v>
      </c>
      <c r="E65" s="47">
        <f t="shared" si="7"/>
        <v>14370.566309967538</v>
      </c>
    </row>
    <row r="66" spans="1:5" x14ac:dyDescent="0.3">
      <c r="A66" s="51">
        <v>38898</v>
      </c>
      <c r="B66" s="52">
        <v>1.1642539853016422E-3</v>
      </c>
      <c r="C66" s="52">
        <v>-2.091700133866059E-5</v>
      </c>
      <c r="D66" s="47">
        <f t="shared" si="7"/>
        <v>21183.41439996511</v>
      </c>
      <c r="E66" s="47">
        <f t="shared" si="7"/>
        <v>14370.265720812795</v>
      </c>
    </row>
    <row r="67" spans="1:5" x14ac:dyDescent="0.3">
      <c r="A67" s="51">
        <v>38929</v>
      </c>
      <c r="B67" s="52">
        <v>1.3264253985301643E-2</v>
      </c>
      <c r="C67" s="52">
        <v>7.0700943376493797E-3</v>
      </c>
      <c r="D67" s="47">
        <f t="shared" si="7"/>
        <v>21464.396588842141</v>
      </c>
      <c r="E67" s="47">
        <f t="shared" si="7"/>
        <v>14471.86485511603</v>
      </c>
    </row>
    <row r="68" spans="1:5" x14ac:dyDescent="0.3">
      <c r="A68" s="51">
        <v>38960</v>
      </c>
      <c r="B68" s="52">
        <v>1.4564253985301643E-2</v>
      </c>
      <c r="C68" s="52">
        <v>2.6440959601204739E-2</v>
      </c>
      <c r="D68" s="47">
        <f t="shared" si="7"/>
        <v>21777.009512403281</v>
      </c>
      <c r="E68" s="47">
        <f t="shared" si="7"/>
        <v>14854.514849104247</v>
      </c>
    </row>
    <row r="69" spans="1:5" x14ac:dyDescent="0.3">
      <c r="A69" s="51">
        <v>38990</v>
      </c>
      <c r="B69" s="52">
        <v>6.4253985301642314E-5</v>
      </c>
      <c r="C69" s="52">
        <v>1.1918734064510828E-2</v>
      </c>
      <c r="D69" s="47">
        <f t="shared" ref="D69:E84" si="8">D68*(1+B69)</f>
        <v>21778.408772052408</v>
      </c>
      <c r="E69" s="47">
        <f t="shared" si="8"/>
        <v>15031.561861248048</v>
      </c>
    </row>
    <row r="70" spans="1:5" x14ac:dyDescent="0.3">
      <c r="A70" s="51">
        <v>39021</v>
      </c>
      <c r="B70" s="52">
        <v>3.4664253985301638E-2</v>
      </c>
      <c r="C70" s="52">
        <v>3.7694722738816466E-2</v>
      </c>
      <c r="D70" s="47">
        <f t="shared" si="8"/>
        <v>22533.341065122553</v>
      </c>
      <c r="E70" s="47">
        <f t="shared" si="8"/>
        <v>15598.172417939162</v>
      </c>
    </row>
    <row r="71" spans="1:5" x14ac:dyDescent="0.3">
      <c r="A71" s="51">
        <v>39051</v>
      </c>
      <c r="B71" s="52">
        <v>3.0764253985301644E-2</v>
      </c>
      <c r="C71" s="52">
        <v>2.8771294226470401E-2</v>
      </c>
      <c r="D71" s="47">
        <f t="shared" si="8"/>
        <v>23226.562492787412</v>
      </c>
      <c r="E71" s="47">
        <f t="shared" si="8"/>
        <v>16046.952025970904</v>
      </c>
    </row>
    <row r="72" spans="1:5" x14ac:dyDescent="0.3">
      <c r="A72" s="51">
        <v>39082</v>
      </c>
      <c r="B72" s="52">
        <v>1.826425398530164E-2</v>
      </c>
      <c r="C72" s="52">
        <v>2.2571883487870981E-2</v>
      </c>
      <c r="D72" s="47">
        <f t="shared" si="8"/>
        <v>23650.778329361165</v>
      </c>
      <c r="E72" s="47">
        <f t="shared" si="8"/>
        <v>16409.161957436576</v>
      </c>
    </row>
    <row r="73" spans="1:5" x14ac:dyDescent="0.3">
      <c r="A73" s="51">
        <v>39113</v>
      </c>
      <c r="B73" s="52">
        <v>2.5642539853016422E-3</v>
      </c>
      <c r="C73" s="52">
        <v>1.016669719728891E-2</v>
      </c>
      <c r="D73" s="47">
        <f t="shared" si="8"/>
        <v>23711.424931947717</v>
      </c>
      <c r="E73" s="47">
        <f t="shared" si="8"/>
        <v>16575.988938319108</v>
      </c>
    </row>
    <row r="74" spans="1:5" x14ac:dyDescent="0.3">
      <c r="A74" s="51">
        <v>39141</v>
      </c>
      <c r="B74" s="52">
        <v>-2.2357460146983578E-3</v>
      </c>
      <c r="C74" s="52">
        <v>-4.8780487804879202E-3</v>
      </c>
      <c r="D74" s="47">
        <f t="shared" si="8"/>
        <v>23658.412208153295</v>
      </c>
      <c r="E74" s="47">
        <f t="shared" si="8"/>
        <v>16495.130455693157</v>
      </c>
    </row>
    <row r="75" spans="1:5" x14ac:dyDescent="0.3">
      <c r="A75" s="51">
        <v>39172</v>
      </c>
      <c r="B75" s="52">
        <v>3.7464253985301642E-2</v>
      </c>
      <c r="C75" s="52">
        <v>2.0482542459362874E-2</v>
      </c>
      <c r="D75" s="47">
        <f t="shared" si="8"/>
        <v>24544.756972008512</v>
      </c>
      <c r="E75" s="47">
        <f t="shared" si="8"/>
        <v>16832.992665624621</v>
      </c>
    </row>
    <row r="76" spans="1:5" x14ac:dyDescent="0.3">
      <c r="A76" s="51">
        <v>39202</v>
      </c>
      <c r="B76" s="52">
        <v>3.1464253985301643E-2</v>
      </c>
      <c r="C76" s="52">
        <v>4.4928571428571429E-2</v>
      </c>
      <c r="D76" s="47">
        <f t="shared" si="8"/>
        <v>25317.03943938329</v>
      </c>
      <c r="E76" s="47">
        <f t="shared" si="8"/>
        <v>17589.274978958754</v>
      </c>
    </row>
    <row r="77" spans="1:5" x14ac:dyDescent="0.3">
      <c r="A77" s="51">
        <v>39233</v>
      </c>
      <c r="B77" s="52">
        <v>2.3664253985301646E-2</v>
      </c>
      <c r="C77" s="52">
        <v>3.0675370838745053E-2</v>
      </c>
      <c r="D77" s="47">
        <f t="shared" si="8"/>
        <v>25916.148290832753</v>
      </c>
      <c r="E77" s="47">
        <f t="shared" si="8"/>
        <v>18128.832511722972</v>
      </c>
    </row>
    <row r="78" spans="1:5" x14ac:dyDescent="0.3">
      <c r="A78" s="51">
        <v>39263</v>
      </c>
      <c r="B78" s="52">
        <v>2.2642539853016423E-3</v>
      </c>
      <c r="C78" s="52">
        <v>-2.5865928271792127E-3</v>
      </c>
      <c r="D78" s="47">
        <f t="shared" si="8"/>
        <v>25974.829032883939</v>
      </c>
      <c r="E78" s="47">
        <f t="shared" si="8"/>
        <v>18081.940603583018</v>
      </c>
    </row>
    <row r="79" spans="1:5" x14ac:dyDescent="0.3">
      <c r="A79" s="51">
        <v>39294</v>
      </c>
      <c r="B79" s="52">
        <v>-3.4135746014698355E-2</v>
      </c>
      <c r="C79" s="52">
        <v>-1.5044468456487325E-2</v>
      </c>
      <c r="D79" s="47">
        <f t="shared" si="8"/>
        <v>25088.1588662422</v>
      </c>
      <c r="E79" s="47">
        <f t="shared" si="8"/>
        <v>17809.907418540337</v>
      </c>
    </row>
    <row r="80" spans="1:5" x14ac:dyDescent="0.3">
      <c r="A80" s="51">
        <v>39325</v>
      </c>
      <c r="B80" s="52">
        <v>-6.435746014698358E-3</v>
      </c>
      <c r="C80" s="52">
        <v>-2.3459915611814264E-3</v>
      </c>
      <c r="D80" s="47">
        <f t="shared" si="8"/>
        <v>24926.697847802665</v>
      </c>
      <c r="E80" s="47">
        <f t="shared" si="8"/>
        <v>17768.125526031017</v>
      </c>
    </row>
    <row r="81" spans="1:5" x14ac:dyDescent="0.3">
      <c r="A81" s="51">
        <v>39355</v>
      </c>
      <c r="B81" s="52">
        <v>5.0864253985301644E-2</v>
      </c>
      <c r="C81" s="52">
        <v>5.4000101503950182E-2</v>
      </c>
      <c r="D81" s="47">
        <f t="shared" si="8"/>
        <v>26194.575738148174</v>
      </c>
      <c r="E81" s="47">
        <f t="shared" si="8"/>
        <v>18727.60610797162</v>
      </c>
    </row>
    <row r="82" spans="1:5" x14ac:dyDescent="0.3">
      <c r="A82" s="51">
        <v>39386</v>
      </c>
      <c r="B82" s="52">
        <v>1.8964253985301643E-2</v>
      </c>
      <c r="C82" s="52">
        <v>3.9227645538738143E-2</v>
      </c>
      <c r="D82" s="47">
        <f t="shared" si="8"/>
        <v>26691.336325483637</v>
      </c>
      <c r="E82" s="47">
        <f t="shared" si="8"/>
        <v>19462.246002164236</v>
      </c>
    </row>
    <row r="83" spans="1:5" x14ac:dyDescent="0.3">
      <c r="A83" s="51">
        <v>39416</v>
      </c>
      <c r="B83" s="52">
        <v>-3.4835746014698354E-2</v>
      </c>
      <c r="C83" s="52">
        <v>-4.3816701932135826E-2</v>
      </c>
      <c r="D83" s="47">
        <f t="shared" si="8"/>
        <v>25761.523712456194</v>
      </c>
      <c r="E83" s="47">
        <f t="shared" si="8"/>
        <v>18609.474570157505</v>
      </c>
    </row>
    <row r="84" spans="1:5" x14ac:dyDescent="0.3">
      <c r="A84" s="51">
        <v>39447</v>
      </c>
      <c r="B84" s="52">
        <v>1.4264253985301643E-2</v>
      </c>
      <c r="C84" s="52">
        <v>-1.0806008722338944E-2</v>
      </c>
      <c r="D84" s="47">
        <f t="shared" si="8"/>
        <v>26128.992629739041</v>
      </c>
      <c r="E84" s="47">
        <f t="shared" si="8"/>
        <v>18408.380425634237</v>
      </c>
    </row>
    <row r="85" spans="1:5" x14ac:dyDescent="0.3">
      <c r="A85" s="51">
        <v>39478</v>
      </c>
      <c r="B85" s="52">
        <v>-7.1635746014698354E-2</v>
      </c>
      <c r="C85" s="52">
        <v>-8.1677307686027323E-2</v>
      </c>
      <c r="D85" s="47">
        <f t="shared" ref="D85:E100" si="9">D84*(1+B85)</f>
        <v>24257.22275009513</v>
      </c>
      <c r="E85" s="47">
        <f t="shared" si="9"/>
        <v>16904.833473608269</v>
      </c>
    </row>
    <row r="86" spans="1:5" x14ac:dyDescent="0.3">
      <c r="A86" s="51">
        <v>39507</v>
      </c>
      <c r="B86" s="52">
        <v>1.0064253985301643E-2</v>
      </c>
      <c r="C86" s="52">
        <v>3.3073134301819795E-3</v>
      </c>
      <c r="D86" s="47">
        <f t="shared" si="9"/>
        <v>24501.353600830127</v>
      </c>
      <c r="E86" s="47">
        <f t="shared" si="9"/>
        <v>16960.743056390522</v>
      </c>
    </row>
    <row r="87" spans="1:5" x14ac:dyDescent="0.3">
      <c r="A87" s="51">
        <v>39538</v>
      </c>
      <c r="B87" s="52">
        <v>-4.135746014698358E-3</v>
      </c>
      <c r="C87" s="52">
        <v>-1.4231280460788587E-2</v>
      </c>
      <c r="D87" s="47">
        <f t="shared" si="9"/>
        <v>24400.022225320779</v>
      </c>
      <c r="E87" s="47">
        <f t="shared" si="9"/>
        <v>16719.369965131656</v>
      </c>
    </row>
    <row r="88" spans="1:5" x14ac:dyDescent="0.3">
      <c r="A88" s="51">
        <v>39568</v>
      </c>
      <c r="B88" s="52">
        <v>3.8864253985301647E-2</v>
      </c>
      <c r="C88" s="52">
        <v>5.6524396821401535E-2</v>
      </c>
      <c r="D88" s="47">
        <f t="shared" si="9"/>
        <v>25348.310886332652</v>
      </c>
      <c r="E88" s="47">
        <f t="shared" si="9"/>
        <v>17664.422267644579</v>
      </c>
    </row>
    <row r="89" spans="1:5" x14ac:dyDescent="0.3">
      <c r="A89" s="51">
        <v>39599</v>
      </c>
      <c r="B89" s="52">
        <v>3.6464253985301641E-2</v>
      </c>
      <c r="C89" s="52">
        <v>1.6761392642003825E-2</v>
      </c>
      <c r="D89" s="47">
        <f t="shared" si="9"/>
        <v>26272.618132590276</v>
      </c>
      <c r="E89" s="47">
        <f t="shared" si="9"/>
        <v>17960.502585066726</v>
      </c>
    </row>
    <row r="90" spans="1:5" x14ac:dyDescent="0.3">
      <c r="A90" s="51">
        <v>39629</v>
      </c>
      <c r="B90" s="52">
        <v>-3.0835746014698358E-2</v>
      </c>
      <c r="C90" s="52">
        <v>-8.1772689996820191E-2</v>
      </c>
      <c r="D90" s="47">
        <f t="shared" si="9"/>
        <v>25462.482352712563</v>
      </c>
      <c r="E90" s="47">
        <f t="shared" si="9"/>
        <v>16491.823974990977</v>
      </c>
    </row>
    <row r="91" spans="1:5" x14ac:dyDescent="0.3">
      <c r="A91" s="51">
        <v>39660</v>
      </c>
      <c r="B91" s="52">
        <v>-3.1735746014698356E-2</v>
      </c>
      <c r="C91" s="52">
        <v>-2.5662990977854627E-2</v>
      </c>
      <c r="D91" s="47">
        <f t="shared" si="9"/>
        <v>24654.411479863138</v>
      </c>
      <c r="E91" s="47">
        <f t="shared" si="9"/>
        <v>16068.594445112418</v>
      </c>
    </row>
    <row r="92" spans="1:5" x14ac:dyDescent="0.3">
      <c r="A92" s="51">
        <v>39691</v>
      </c>
      <c r="B92" s="52">
        <v>-3.9357460146983575E-3</v>
      </c>
      <c r="C92" s="52">
        <v>-2.111977851357183E-2</v>
      </c>
      <c r="D92" s="47">
        <f t="shared" si="9"/>
        <v>24557.377978136534</v>
      </c>
      <c r="E92" s="47">
        <f t="shared" si="9"/>
        <v>15729.229289407232</v>
      </c>
    </row>
    <row r="93" spans="1:5" x14ac:dyDescent="0.3">
      <c r="A93" s="51">
        <v>39721</v>
      </c>
      <c r="B93" s="52">
        <v>-8.2135746014698349E-2</v>
      </c>
      <c r="C93" s="52">
        <v>-0.12457957498853389</v>
      </c>
      <c r="D93" s="47">
        <f t="shared" si="9"/>
        <v>22540.339417737367</v>
      </c>
      <c r="E93" s="47">
        <f t="shared" si="9"/>
        <v>13769.68858963568</v>
      </c>
    </row>
    <row r="94" spans="1:5" x14ac:dyDescent="0.3">
      <c r="A94" s="51">
        <v>39752</v>
      </c>
      <c r="B94" s="52">
        <v>-0.15423574601469836</v>
      </c>
      <c r="C94" s="52">
        <v>-0.19790870789582826</v>
      </c>
      <c r="D94" s="47">
        <f t="shared" si="9"/>
        <v>19063.813352218131</v>
      </c>
      <c r="E94" s="47">
        <f t="shared" si="9"/>
        <v>11044.547312732953</v>
      </c>
    </row>
    <row r="95" spans="1:5" x14ac:dyDescent="0.3">
      <c r="A95" s="51">
        <v>39782</v>
      </c>
      <c r="B95" s="52">
        <v>-4.1435746014698356E-2</v>
      </c>
      <c r="C95" s="52">
        <v>-6.5046403396565422E-2</v>
      </c>
      <c r="D95" s="47">
        <f t="shared" si="9"/>
        <v>18273.890024084005</v>
      </c>
      <c r="E95" s="47">
        <f t="shared" si="9"/>
        <v>10326.139232896474</v>
      </c>
    </row>
    <row r="96" spans="1:5" x14ac:dyDescent="0.3">
      <c r="A96" s="51">
        <v>39813</v>
      </c>
      <c r="B96" s="52">
        <v>2.6464253985301642E-2</v>
      </c>
      <c r="C96" s="52">
        <v>3.6736238465345128E-2</v>
      </c>
      <c r="D96" s="47">
        <f t="shared" si="9"/>
        <v>18757.494890980834</v>
      </c>
      <c r="E96" s="47">
        <f t="shared" si="9"/>
        <v>10705.482746182515</v>
      </c>
    </row>
    <row r="97" spans="1:5" x14ac:dyDescent="0.3">
      <c r="A97" s="51">
        <v>39844</v>
      </c>
      <c r="B97" s="52">
        <v>-3.283574601469836E-2</v>
      </c>
      <c r="C97" s="52">
        <v>-8.5132668819317692E-2</v>
      </c>
      <c r="D97" s="47">
        <f t="shared" si="9"/>
        <v>18141.578552868585</v>
      </c>
      <c r="E97" s="47">
        <f t="shared" si="9"/>
        <v>9794.0964290008396</v>
      </c>
    </row>
    <row r="98" spans="1:5" x14ac:dyDescent="0.3">
      <c r="A98" s="51">
        <v>39872</v>
      </c>
      <c r="B98" s="52">
        <v>-5.7535746014698359E-2</v>
      </c>
      <c r="C98" s="52">
        <v>-9.7289997851640386E-2</v>
      </c>
      <c r="D98" s="47">
        <f t="shared" si="9"/>
        <v>17097.78929694504</v>
      </c>
      <c r="E98" s="47">
        <f t="shared" si="9"/>
        <v>8841.2288084645897</v>
      </c>
    </row>
    <row r="99" spans="1:5" x14ac:dyDescent="0.3">
      <c r="A99" s="51">
        <v>39903</v>
      </c>
      <c r="B99" s="52">
        <v>3.3864253985301643E-2</v>
      </c>
      <c r="C99" s="52">
        <v>8.2922517254275352E-2</v>
      </c>
      <c r="D99" s="47">
        <f t="shared" si="9"/>
        <v>17676.793176283958</v>
      </c>
      <c r="E99" s="47">
        <f t="shared" si="9"/>
        <v>9574.3657568834915</v>
      </c>
    </row>
    <row r="100" spans="1:5" x14ac:dyDescent="0.3">
      <c r="A100" s="51">
        <v>39933</v>
      </c>
      <c r="B100" s="52">
        <v>3.9164253985301635E-2</v>
      </c>
      <c r="C100" s="52">
        <v>0.11895642345849566</v>
      </c>
      <c r="D100" s="47">
        <f t="shared" si="9"/>
        <v>18369.091593885591</v>
      </c>
      <c r="E100" s="47">
        <f t="shared" si="9"/>
        <v>10713.298064205845</v>
      </c>
    </row>
    <row r="101" spans="1:5" x14ac:dyDescent="0.3">
      <c r="A101" s="51">
        <v>39964</v>
      </c>
      <c r="B101" s="52">
        <v>5.3564253985301645E-2</v>
      </c>
      <c r="C101" s="52">
        <v>0.10081086389270766</v>
      </c>
      <c r="D101" s="47">
        <f t="shared" ref="D101:E116" si="10">D100*(1+B101)</f>
        <v>19353.018281499746</v>
      </c>
      <c r="E101" s="47">
        <f t="shared" si="10"/>
        <v>11793.314897198508</v>
      </c>
    </row>
    <row r="102" spans="1:5" x14ac:dyDescent="0.3">
      <c r="A102" s="51">
        <v>39994</v>
      </c>
      <c r="B102" s="52">
        <v>1.3864253985301642E-2</v>
      </c>
      <c r="C102" s="52">
        <v>-5.1995717999693269E-3</v>
      </c>
      <c r="D102" s="47">
        <f t="shared" si="10"/>
        <v>19621.333442336643</v>
      </c>
      <c r="E102" s="47">
        <f t="shared" si="10"/>
        <v>11731.994709630877</v>
      </c>
    </row>
    <row r="103" spans="1:5" x14ac:dyDescent="0.3">
      <c r="A103" s="51">
        <v>40025</v>
      </c>
      <c r="B103" s="52">
        <v>4.4764253985301643E-2</v>
      </c>
      <c r="C103" s="52">
        <v>8.8367922111196595E-2</v>
      </c>
      <c r="D103" s="47">
        <f t="shared" si="10"/>
        <v>20499.667796079695</v>
      </c>
      <c r="E103" s="47">
        <f t="shared" si="10"/>
        <v>12768.726704340508</v>
      </c>
    </row>
    <row r="104" spans="1:5" x14ac:dyDescent="0.3">
      <c r="A104" s="51">
        <v>40056</v>
      </c>
      <c r="B104" s="52">
        <v>2.9164253985301643E-2</v>
      </c>
      <c r="C104" s="52">
        <v>3.6182584335789469E-2</v>
      </c>
      <c r="D104" s="47">
        <f t="shared" si="10"/>
        <v>21097.525314298873</v>
      </c>
      <c r="E104" s="47">
        <f t="shared" si="10"/>
        <v>13230.732235180956</v>
      </c>
    </row>
    <row r="105" spans="1:5" x14ac:dyDescent="0.3">
      <c r="A105" s="51">
        <v>40086</v>
      </c>
      <c r="B105" s="52">
        <v>3.2164253985301643E-2</v>
      </c>
      <c r="C105" s="52">
        <v>4.62104689203926E-2</v>
      </c>
      <c r="D105" s="47">
        <f t="shared" si="10"/>
        <v>21776.111476969312</v>
      </c>
      <c r="E105" s="47">
        <f t="shared" si="10"/>
        <v>13842.130575928823</v>
      </c>
    </row>
    <row r="106" spans="1:5" x14ac:dyDescent="0.3">
      <c r="A106" s="51">
        <v>40117</v>
      </c>
      <c r="B106" s="52">
        <v>6.1642539853016421E-3</v>
      </c>
      <c r="C106" s="52">
        <v>-1.5244299674267103E-2</v>
      </c>
      <c r="D106" s="47">
        <f t="shared" si="10"/>
        <v>21910.344958925594</v>
      </c>
      <c r="E106" s="47">
        <f t="shared" si="10"/>
        <v>13631.116989299027</v>
      </c>
    </row>
    <row r="107" spans="1:5" x14ac:dyDescent="0.3">
      <c r="A107" s="51">
        <v>40147</v>
      </c>
      <c r="B107" s="52">
        <v>2.8964253985301641E-2</v>
      </c>
      <c r="C107" s="52">
        <v>4.1567434065449271E-2</v>
      </c>
      <c r="D107" s="47">
        <f t="shared" si="10"/>
        <v>22544.961755221488</v>
      </c>
      <c r="E107" s="47">
        <f t="shared" si="10"/>
        <v>14197.727545990139</v>
      </c>
    </row>
    <row r="108" spans="1:5" x14ac:dyDescent="0.3">
      <c r="A108" s="51">
        <v>40178</v>
      </c>
      <c r="B108" s="52">
        <v>2.1664253985301644E-2</v>
      </c>
      <c r="C108" s="52">
        <v>2.1002265365316575E-2</v>
      </c>
      <c r="D108" s="47">
        <f t="shared" si="10"/>
        <v>23033.381532775518</v>
      </c>
      <c r="E108" s="47">
        <f t="shared" si="10"/>
        <v>14495.911987495489</v>
      </c>
    </row>
    <row r="109" spans="1:5" x14ac:dyDescent="0.3">
      <c r="A109" s="51">
        <v>40209</v>
      </c>
      <c r="B109" s="52">
        <v>-2.1235746014698357E-2</v>
      </c>
      <c r="C109" s="52">
        <v>-4.3027475375842394E-2</v>
      </c>
      <c r="D109" s="47">
        <f t="shared" si="10"/>
        <v>22544.250492685853</v>
      </c>
      <c r="E109" s="47">
        <f t="shared" si="10"/>
        <v>13872.189491403147</v>
      </c>
    </row>
    <row r="110" spans="1:5" x14ac:dyDescent="0.3">
      <c r="A110" s="51">
        <v>40237</v>
      </c>
      <c r="B110" s="52">
        <v>9.164253985301643E-3</v>
      </c>
      <c r="C110" s="52">
        <v>1.3109425785482243E-2</v>
      </c>
      <c r="D110" s="47">
        <f t="shared" si="10"/>
        <v>22750.851730109087</v>
      </c>
      <c r="E110" s="47">
        <f t="shared" si="10"/>
        <v>14054.045930022843</v>
      </c>
    </row>
    <row r="111" spans="1:5" x14ac:dyDescent="0.3">
      <c r="A111" s="51">
        <v>40268</v>
      </c>
      <c r="B111" s="52">
        <v>3.716425398530164E-2</v>
      </c>
      <c r="C111" s="52">
        <v>6.4827291198802373E-2</v>
      </c>
      <c r="D111" s="47">
        <f t="shared" si="10"/>
        <v>23596.370162188799</v>
      </c>
      <c r="E111" s="47">
        <f t="shared" si="10"/>
        <v>14965.131658049777</v>
      </c>
    </row>
    <row r="112" spans="1:5" x14ac:dyDescent="0.3">
      <c r="A112" s="51">
        <v>40298</v>
      </c>
      <c r="B112" s="52">
        <v>1.3664253985301642E-2</v>
      </c>
      <c r="C112" s="52">
        <v>2.2094564737074052E-3</v>
      </c>
      <c r="D112" s="47">
        <f t="shared" si="10"/>
        <v>23918.796957216138</v>
      </c>
      <c r="E112" s="47">
        <f t="shared" si="10"/>
        <v>14998.196465071538</v>
      </c>
    </row>
    <row r="113" spans="1:5" x14ac:dyDescent="0.3">
      <c r="A113" s="51">
        <v>40329</v>
      </c>
      <c r="B113" s="52">
        <v>-6.3335746014698366E-2</v>
      </c>
      <c r="C113" s="52">
        <v>-9.3935385602052279E-2</v>
      </c>
      <c r="D113" s="47">
        <f t="shared" si="10"/>
        <v>22403.882108156755</v>
      </c>
      <c r="E113" s="47">
        <f t="shared" si="10"/>
        <v>13589.335096789706</v>
      </c>
    </row>
    <row r="114" spans="1:5" x14ac:dyDescent="0.3">
      <c r="A114" s="51">
        <v>40359</v>
      </c>
      <c r="B114" s="52">
        <v>-3.3574601469835765E-4</v>
      </c>
      <c r="C114" s="52">
        <v>-3.0458537016965659E-2</v>
      </c>
      <c r="D114" s="47">
        <f t="shared" si="10"/>
        <v>22396.360094025171</v>
      </c>
      <c r="E114" s="47">
        <f t="shared" si="10"/>
        <v>13175.423830708187</v>
      </c>
    </row>
    <row r="115" spans="1:5" x14ac:dyDescent="0.3">
      <c r="A115" s="51">
        <v>40390</v>
      </c>
      <c r="B115" s="52">
        <v>6.526425398530164E-2</v>
      </c>
      <c r="C115" s="52">
        <v>8.1698302609965356E-2</v>
      </c>
      <c r="D115" s="47">
        <f t="shared" si="10"/>
        <v>23858.041827547906</v>
      </c>
      <c r="E115" s="47">
        <f t="shared" si="10"/>
        <v>14251.833593843934</v>
      </c>
    </row>
    <row r="116" spans="1:5" x14ac:dyDescent="0.3">
      <c r="A116" s="51">
        <v>40421</v>
      </c>
      <c r="B116" s="52">
        <v>-1.9435746014698357E-2</v>
      </c>
      <c r="C116" s="52">
        <v>-3.4568578238035941E-2</v>
      </c>
      <c r="D116" s="47">
        <f t="shared" si="10"/>
        <v>23394.342986179636</v>
      </c>
      <c r="E116" s="47">
        <f t="shared" si="10"/>
        <v>13759.16796921967</v>
      </c>
    </row>
    <row r="117" spans="1:5" x14ac:dyDescent="0.3">
      <c r="A117" s="51">
        <v>40451</v>
      </c>
      <c r="B117" s="52">
        <v>8.5964253985301636E-2</v>
      </c>
      <c r="C117" s="52">
        <v>9.6015205138288096E-2</v>
      </c>
      <c r="D117" s="47">
        <f t="shared" ref="D117:E132" si="11">D116*(1+B117)</f>
        <v>25405.420228462841</v>
      </c>
      <c r="E117" s="47">
        <f t="shared" si="11"/>
        <v>15080.257304316459</v>
      </c>
    </row>
    <row r="118" spans="1:5" x14ac:dyDescent="0.3">
      <c r="A118" s="51">
        <v>40482</v>
      </c>
      <c r="B118" s="52">
        <v>3.956425398530164E-2</v>
      </c>
      <c r="C118" s="52">
        <v>3.635711295820121E-2</v>
      </c>
      <c r="D118" s="47">
        <f t="shared" si="11"/>
        <v>26410.566726985064</v>
      </c>
      <c r="E118" s="47">
        <f t="shared" si="11"/>
        <v>15628.531922568232</v>
      </c>
    </row>
    <row r="119" spans="1:5" x14ac:dyDescent="0.3">
      <c r="A119" s="51">
        <v>40512</v>
      </c>
      <c r="B119" s="52">
        <v>-2.013574601469836E-2</v>
      </c>
      <c r="C119" s="52">
        <v>-2.1849095070490154E-2</v>
      </c>
      <c r="D119" s="47">
        <f t="shared" si="11"/>
        <v>25878.770263266248</v>
      </c>
      <c r="E119" s="47">
        <f t="shared" si="11"/>
        <v>15287.062642779849</v>
      </c>
    </row>
    <row r="120" spans="1:5" x14ac:dyDescent="0.3">
      <c r="A120" s="51">
        <v>40543</v>
      </c>
      <c r="B120" s="52">
        <v>4.8064253985301647E-2</v>
      </c>
      <c r="C120" s="52">
        <v>7.3539532414417019E-2</v>
      </c>
      <c r="D120" s="47">
        <f t="shared" si="11"/>
        <v>27122.614050027147</v>
      </c>
      <c r="E120" s="47">
        <f t="shared" si="11"/>
        <v>16411.266081519781</v>
      </c>
    </row>
    <row r="121" spans="1:5" x14ac:dyDescent="0.3">
      <c r="A121" s="51">
        <v>40574</v>
      </c>
      <c r="B121" s="52">
        <v>8.764253985301642E-3</v>
      </c>
      <c r="C121" s="52">
        <v>1.59166254556109E-2</v>
      </c>
      <c r="D121" s="47">
        <f t="shared" si="11"/>
        <v>27360.323528306897</v>
      </c>
      <c r="E121" s="47">
        <f t="shared" si="11"/>
        <v>16672.478056991702</v>
      </c>
    </row>
    <row r="122" spans="1:5" x14ac:dyDescent="0.3">
      <c r="A122" s="51">
        <v>40602</v>
      </c>
      <c r="B122" s="52">
        <v>2.4764253985301642E-2</v>
      </c>
      <c r="C122" s="52">
        <v>2.9531604947174772E-2</v>
      </c>
      <c r="D122" s="47">
        <f t="shared" si="11"/>
        <v>28037.881529281916</v>
      </c>
      <c r="E122" s="47">
        <f t="shared" si="11"/>
        <v>17164.843092461222</v>
      </c>
    </row>
    <row r="123" spans="1:5" x14ac:dyDescent="0.3">
      <c r="A123" s="51">
        <v>40633</v>
      </c>
      <c r="B123" s="52">
        <v>9.0642539853016419E-3</v>
      </c>
      <c r="C123" s="52">
        <v>-5.7789296721755257E-4</v>
      </c>
      <c r="D123" s="47">
        <f t="shared" si="11"/>
        <v>28292.024008673125</v>
      </c>
      <c r="E123" s="47">
        <f t="shared" si="11"/>
        <v>17154.923650354696</v>
      </c>
    </row>
    <row r="124" spans="1:5" x14ac:dyDescent="0.3">
      <c r="A124" s="51">
        <v>40663</v>
      </c>
      <c r="B124" s="52">
        <v>4.1864253985301643E-2</v>
      </c>
      <c r="C124" s="52">
        <v>4.1474654377880116E-2</v>
      </c>
      <c r="D124" s="47">
        <f t="shared" si="11"/>
        <v>29476.448487530466</v>
      </c>
      <c r="E124" s="47">
        <f t="shared" si="11"/>
        <v>17866.418179632077</v>
      </c>
    </row>
    <row r="125" spans="1:5" x14ac:dyDescent="0.3">
      <c r="A125" s="51">
        <v>40694</v>
      </c>
      <c r="B125" s="52">
        <v>-1.1357460146983577E-3</v>
      </c>
      <c r="C125" s="52">
        <v>-2.0559238197785934E-2</v>
      </c>
      <c r="D125" s="47">
        <f t="shared" si="11"/>
        <v>29442.970728633292</v>
      </c>
      <c r="E125" s="47">
        <f t="shared" si="11"/>
        <v>17499.098232535769</v>
      </c>
    </row>
    <row r="126" spans="1:5" x14ac:dyDescent="0.3">
      <c r="A126" s="51">
        <v>40724</v>
      </c>
      <c r="B126" s="52">
        <v>-2.0435746014698358E-2</v>
      </c>
      <c r="C126" s="52">
        <v>-1.5356602995739932E-2</v>
      </c>
      <c r="D126" s="47">
        <f t="shared" si="11"/>
        <v>28841.281656904746</v>
      </c>
      <c r="E126" s="47">
        <f t="shared" si="11"/>
        <v>17230.371528195265</v>
      </c>
    </row>
    <row r="127" spans="1:5" x14ac:dyDescent="0.3">
      <c r="A127" s="51">
        <v>40755</v>
      </c>
      <c r="B127" s="52">
        <v>1.3642539853016423E-3</v>
      </c>
      <c r="C127" s="52">
        <v>-1.596245769512572E-2</v>
      </c>
      <c r="D127" s="47">
        <f t="shared" si="11"/>
        <v>28880.628490346386</v>
      </c>
      <c r="E127" s="47">
        <f t="shared" si="11"/>
        <v>16955.332451605151</v>
      </c>
    </row>
    <row r="128" spans="1:5" x14ac:dyDescent="0.3">
      <c r="A128" s="51">
        <v>40786</v>
      </c>
      <c r="B128" s="52">
        <v>-5.4135746014698352E-2</v>
      </c>
      <c r="C128" s="52">
        <v>-7.2650557554913453E-2</v>
      </c>
      <c r="D128" s="47">
        <f t="shared" si="11"/>
        <v>27317.154121648131</v>
      </c>
      <c r="E128" s="47">
        <f t="shared" si="11"/>
        <v>15723.51809546712</v>
      </c>
    </row>
    <row r="129" spans="1:5" x14ac:dyDescent="0.3">
      <c r="A129" s="51">
        <v>40816</v>
      </c>
      <c r="B129" s="52">
        <v>-7.8735746014698349E-2</v>
      </c>
      <c r="C129" s="52">
        <v>-9.4037354948479313E-2</v>
      </c>
      <c r="D129" s="47">
        <f t="shared" si="11"/>
        <v>25166.317612881674</v>
      </c>
      <c r="E129" s="47">
        <f t="shared" si="11"/>
        <v>14244.920043284841</v>
      </c>
    </row>
    <row r="130" spans="1:5" x14ac:dyDescent="0.3">
      <c r="A130" s="51">
        <v>40847</v>
      </c>
      <c r="B130" s="52">
        <v>7.106425398530164E-2</v>
      </c>
      <c r="C130" s="52">
        <v>0.10732221987761137</v>
      </c>
      <c r="D130" s="47">
        <f t="shared" si="11"/>
        <v>26954.74319959827</v>
      </c>
      <c r="E130" s="47">
        <f t="shared" si="11"/>
        <v>15773.716484309251</v>
      </c>
    </row>
    <row r="131" spans="1:5" x14ac:dyDescent="0.3">
      <c r="A131" s="51">
        <v>40877</v>
      </c>
      <c r="B131" s="52">
        <v>-2.0735746014698356E-2</v>
      </c>
      <c r="C131" s="52">
        <v>-2.9365805320527461E-2</v>
      </c>
      <c r="D131" s="47">
        <f t="shared" si="11"/>
        <v>26395.816490719983</v>
      </c>
      <c r="E131" s="47">
        <f t="shared" si="11"/>
        <v>15310.50859684983</v>
      </c>
    </row>
    <row r="132" spans="1:5" x14ac:dyDescent="0.3">
      <c r="A132" s="51">
        <v>40908</v>
      </c>
      <c r="B132" s="52">
        <v>5.4642539853016429E-3</v>
      </c>
      <c r="C132" s="52">
        <v>-1.6687935604201565E-3</v>
      </c>
      <c r="D132" s="47">
        <f t="shared" si="11"/>
        <v>26540.049936174688</v>
      </c>
      <c r="E132" s="47">
        <f t="shared" si="11"/>
        <v>15284.958518696649</v>
      </c>
    </row>
    <row r="133" spans="1:5" x14ac:dyDescent="0.3">
      <c r="A133" s="51">
        <v>40939</v>
      </c>
      <c r="B133" s="52">
        <v>3.0464253985301643E-2</v>
      </c>
      <c r="C133" s="52">
        <v>5.8426745329400287E-2</v>
      </c>
      <c r="D133" s="47">
        <f t="shared" ref="D133:E148" si="12">D132*(1+B133)</f>
        <v>27348.572758212904</v>
      </c>
      <c r="E133" s="47">
        <f t="shared" si="12"/>
        <v>16178.008897438986</v>
      </c>
    </row>
    <row r="134" spans="1:5" x14ac:dyDescent="0.3">
      <c r="A134" s="51">
        <v>40968</v>
      </c>
      <c r="B134" s="52">
        <v>3.6764253985301643E-2</v>
      </c>
      <c r="C134" s="52">
        <v>5.0816595752587013E-2</v>
      </c>
      <c r="D134" s="47">
        <f t="shared" si="12"/>
        <v>28354.022633231347</v>
      </c>
      <c r="E134" s="47">
        <f t="shared" si="12"/>
        <v>17000.1202356619</v>
      </c>
    </row>
    <row r="135" spans="1:5" x14ac:dyDescent="0.3">
      <c r="A135" s="51">
        <v>40999</v>
      </c>
      <c r="B135" s="52">
        <v>1.946425398530164E-2</v>
      </c>
      <c r="C135" s="52">
        <v>7.1256807412123369E-3</v>
      </c>
      <c r="D135" s="47">
        <f t="shared" si="12"/>
        <v>28905.912531269551</v>
      </c>
      <c r="E135" s="47">
        <f t="shared" si="12"/>
        <v>17121.257665023451</v>
      </c>
    </row>
    <row r="136" spans="1:5" x14ac:dyDescent="0.3">
      <c r="A136" s="51">
        <v>41029</v>
      </c>
      <c r="B136" s="52">
        <v>-1.0635746014698357E-2</v>
      </c>
      <c r="C136" s="52">
        <v>-1.0797240120086316E-2</v>
      </c>
      <c r="D136" s="47">
        <f t="shared" si="12"/>
        <v>28598.476587263878</v>
      </c>
      <c r="E136" s="47">
        <f t="shared" si="12"/>
        <v>16936.395334856326</v>
      </c>
    </row>
    <row r="137" spans="1:5" x14ac:dyDescent="0.3">
      <c r="A137" s="51">
        <v>41060</v>
      </c>
      <c r="B137" s="52">
        <v>-6.9335746014698357E-2</v>
      </c>
      <c r="C137" s="52">
        <v>-8.8758341615788883E-2</v>
      </c>
      <c r="D137" s="47">
        <f t="shared" si="12"/>
        <v>26615.57987820205</v>
      </c>
      <c r="E137" s="47">
        <f t="shared" si="12"/>
        <v>15433.148971985096</v>
      </c>
    </row>
    <row r="138" spans="1:5" x14ac:dyDescent="0.3">
      <c r="A138" s="51">
        <v>41090</v>
      </c>
      <c r="B138" s="52">
        <v>4.2964253985301647E-2</v>
      </c>
      <c r="C138" s="52">
        <v>4.9880217361665702E-2</v>
      </c>
      <c r="D138" s="47">
        <f t="shared" si="12"/>
        <v>27759.098412055209</v>
      </c>
      <c r="E138" s="47">
        <f t="shared" si="12"/>
        <v>16202.957797282681</v>
      </c>
    </row>
    <row r="139" spans="1:5" x14ac:dyDescent="0.3">
      <c r="A139" s="51">
        <v>41121</v>
      </c>
      <c r="B139" s="52">
        <v>1.7264253985301643E-2</v>
      </c>
      <c r="C139" s="52">
        <v>1.4024933214603852E-2</v>
      </c>
      <c r="D139" s="47">
        <f t="shared" si="12"/>
        <v>28238.338537443913</v>
      </c>
      <c r="E139" s="47">
        <f t="shared" si="12"/>
        <v>16430.203198268617</v>
      </c>
    </row>
    <row r="140" spans="1:5" x14ac:dyDescent="0.3">
      <c r="A140" s="51">
        <v>41152</v>
      </c>
      <c r="B140" s="52">
        <v>2.7764253985301642E-2</v>
      </c>
      <c r="C140" s="52">
        <v>2.2246615440907336E-2</v>
      </c>
      <c r="D140" s="47">
        <f t="shared" si="12"/>
        <v>29022.354940720434</v>
      </c>
      <c r="E140" s="47">
        <f t="shared" si="12"/>
        <v>16795.719610436463</v>
      </c>
    </row>
    <row r="141" spans="1:5" x14ac:dyDescent="0.3">
      <c r="A141" s="51">
        <v>41182</v>
      </c>
      <c r="B141" s="52">
        <v>2.8864253985301645E-2</v>
      </c>
      <c r="C141" s="52">
        <v>3.190994344620246E-2</v>
      </c>
      <c r="D141" s="47">
        <f t="shared" si="12"/>
        <v>29860.063564980963</v>
      </c>
      <c r="E141" s="47">
        <f t="shared" si="12"/>
        <v>17331.670073343765</v>
      </c>
    </row>
    <row r="142" spans="1:5" x14ac:dyDescent="0.3">
      <c r="A142" s="51">
        <v>41213</v>
      </c>
      <c r="B142" s="52">
        <v>-3.3574601469835765E-4</v>
      </c>
      <c r="C142" s="52">
        <v>-6.3996947571065554E-3</v>
      </c>
      <c r="D142" s="47">
        <f t="shared" si="12"/>
        <v>29850.038167640381</v>
      </c>
      <c r="E142" s="47">
        <f t="shared" si="12"/>
        <v>17220.752675243486</v>
      </c>
    </row>
    <row r="143" spans="1:5" x14ac:dyDescent="0.3">
      <c r="A143" s="51">
        <v>41243</v>
      </c>
      <c r="B143" s="52">
        <v>2.0642539853016422E-3</v>
      </c>
      <c r="C143" s="52">
        <v>1.3265840460813472E-2</v>
      </c>
      <c r="D143" s="47">
        <f t="shared" si="12"/>
        <v>29911.656227889343</v>
      </c>
      <c r="E143" s="47">
        <f t="shared" si="12"/>
        <v>17449.200432848393</v>
      </c>
    </row>
    <row r="144" spans="1:5" x14ac:dyDescent="0.3">
      <c r="A144" s="51">
        <v>41274</v>
      </c>
      <c r="B144" s="52">
        <v>2.4764253985301642E-2</v>
      </c>
      <c r="C144" s="52">
        <v>2.3135228251507156E-2</v>
      </c>
      <c r="D144" s="47">
        <f t="shared" si="12"/>
        <v>30652.396079837825</v>
      </c>
      <c r="E144" s="47">
        <f t="shared" si="12"/>
        <v>17852.891667668639</v>
      </c>
    </row>
    <row r="145" spans="1:5" x14ac:dyDescent="0.3">
      <c r="A145" s="51">
        <v>41305</v>
      </c>
      <c r="B145" s="52">
        <v>4.1364253985301642E-2</v>
      </c>
      <c r="C145" s="52">
        <v>4.6352263734783739E-2</v>
      </c>
      <c r="D145" s="47">
        <f t="shared" si="12"/>
        <v>31920.309576542302</v>
      </c>
      <c r="E145" s="47">
        <f t="shared" si="12"/>
        <v>18680.41361067694</v>
      </c>
    </row>
    <row r="146" spans="1:5" x14ac:dyDescent="0.3">
      <c r="A146" s="51">
        <v>41333</v>
      </c>
      <c r="B146" s="52">
        <v>-1.2135746014698358E-2</v>
      </c>
      <c r="C146" s="52">
        <v>3.0573166414571418E-4</v>
      </c>
      <c r="D146" s="47">
        <f t="shared" si="12"/>
        <v>31532.932806810841</v>
      </c>
      <c r="E146" s="47">
        <f t="shared" si="12"/>
        <v>18686.124804617062</v>
      </c>
    </row>
    <row r="147" spans="1:5" x14ac:dyDescent="0.3">
      <c r="A147" s="51">
        <v>41364</v>
      </c>
      <c r="B147" s="52">
        <v>1.9264253985301641E-2</v>
      </c>
      <c r="C147" s="52">
        <v>1.8756535027748766E-2</v>
      </c>
      <c r="D147" s="47">
        <f t="shared" si="12"/>
        <v>32140.391233302696</v>
      </c>
      <c r="E147" s="47">
        <f t="shared" si="12"/>
        <v>19036.611759047748</v>
      </c>
    </row>
    <row r="148" spans="1:5" x14ac:dyDescent="0.3">
      <c r="A148" s="51">
        <v>41394</v>
      </c>
      <c r="B148" s="52">
        <v>6.464253985301642E-3</v>
      </c>
      <c r="C148" s="52">
        <v>2.9243182643571286E-2</v>
      </c>
      <c r="D148" s="47">
        <f t="shared" si="12"/>
        <v>32348.154885421729</v>
      </c>
      <c r="E148" s="47">
        <f t="shared" si="12"/>
        <v>19593.302873632339</v>
      </c>
    </row>
    <row r="149" spans="1:5" x14ac:dyDescent="0.3">
      <c r="A149" s="51">
        <v>41425</v>
      </c>
      <c r="B149" s="52">
        <v>-3.0357460146983577E-3</v>
      </c>
      <c r="C149" s="52">
        <v>-1.0738996364083597E-3</v>
      </c>
      <c r="D149" s="47">
        <f t="shared" ref="D149:E164" si="13">D148*(1+B149)</f>
        <v>32249.954103145465</v>
      </c>
      <c r="E149" s="47">
        <f t="shared" si="13"/>
        <v>19572.261632800306</v>
      </c>
    </row>
    <row r="150" spans="1:5" x14ac:dyDescent="0.3">
      <c r="A150" s="51">
        <v>41455</v>
      </c>
      <c r="B150" s="52">
        <v>-2.0235746014698356E-2</v>
      </c>
      <c r="C150" s="52">
        <v>-2.9625420422956905E-2</v>
      </c>
      <c r="D150" s="47">
        <f t="shared" si="13"/>
        <v>31597.352222928534</v>
      </c>
      <c r="E150" s="47">
        <f t="shared" si="13"/>
        <v>18992.425153300486</v>
      </c>
    </row>
    <row r="151" spans="1:5" x14ac:dyDescent="0.3">
      <c r="A151" s="51">
        <v>41486</v>
      </c>
      <c r="B151" s="52">
        <v>6.3264253985301638E-2</v>
      </c>
      <c r="C151" s="52">
        <v>4.8192580400101104E-2</v>
      </c>
      <c r="D151" s="47">
        <f t="shared" si="13"/>
        <v>33596.335139222923</v>
      </c>
      <c r="E151" s="47">
        <f t="shared" si="13"/>
        <v>19907.719129493824</v>
      </c>
    </row>
    <row r="152" spans="1:5" x14ac:dyDescent="0.3">
      <c r="A152" s="51">
        <v>41517</v>
      </c>
      <c r="B152" s="52">
        <v>-4.2357460146983574E-3</v>
      </c>
      <c r="C152" s="52">
        <v>-2.0414018028356185E-2</v>
      </c>
      <c r="D152" s="47">
        <f t="shared" si="13"/>
        <v>33454.029596548491</v>
      </c>
      <c r="E152" s="47">
        <f t="shared" si="13"/>
        <v>19501.322592280885</v>
      </c>
    </row>
    <row r="153" spans="1:5" x14ac:dyDescent="0.3">
      <c r="A153" s="51">
        <v>41547</v>
      </c>
      <c r="B153" s="52">
        <v>5.4764253985301645E-2</v>
      </c>
      <c r="C153" s="52">
        <v>5.2036931424079391E-2</v>
      </c>
      <c r="D153" s="47">
        <f t="shared" si="13"/>
        <v>35286.114570205675</v>
      </c>
      <c r="E153" s="47">
        <f t="shared" si="13"/>
        <v>20516.111578694257</v>
      </c>
    </row>
    <row r="154" spans="1:5" x14ac:dyDescent="0.3">
      <c r="A154" s="51">
        <v>41578</v>
      </c>
      <c r="B154" s="52">
        <v>3.3164253985301644E-2</v>
      </c>
      <c r="C154" s="52">
        <v>4.0408480213323994E-2</v>
      </c>
      <c r="D154" s="47">
        <f t="shared" si="13"/>
        <v>36456.352235966428</v>
      </c>
      <c r="E154" s="47">
        <f t="shared" si="13"/>
        <v>21345.13646747627</v>
      </c>
    </row>
    <row r="155" spans="1:5" x14ac:dyDescent="0.3">
      <c r="A155" s="51">
        <v>41608</v>
      </c>
      <c r="B155" s="52">
        <v>-2.0357460146983577E-3</v>
      </c>
      <c r="C155" s="52">
        <v>1.4589288983396953E-2</v>
      </c>
      <c r="D155" s="47">
        <f t="shared" si="13"/>
        <v>36382.136362191617</v>
      </c>
      <c r="E155" s="47">
        <f t="shared" si="13"/>
        <v>21656.546831790325</v>
      </c>
    </row>
    <row r="156" spans="1:5" x14ac:dyDescent="0.3">
      <c r="A156" s="51">
        <v>41639</v>
      </c>
      <c r="B156" s="52">
        <v>1.9564253985301643E-2</v>
      </c>
      <c r="C156" s="52">
        <v>1.7599622468666309E-2</v>
      </c>
      <c r="D156" s="47">
        <f t="shared" si="13"/>
        <v>37093.92571850941</v>
      </c>
      <c r="E156" s="47">
        <f t="shared" si="13"/>
        <v>22037.693880004826</v>
      </c>
    </row>
    <row r="157" spans="1:5" x14ac:dyDescent="0.3">
      <c r="A157" s="51">
        <v>41670</v>
      </c>
      <c r="B157" s="52">
        <v>-2.6035746014698359E-2</v>
      </c>
      <c r="C157" s="52">
        <v>-3.9773579758575983E-2</v>
      </c>
      <c r="D157" s="47">
        <f t="shared" si="13"/>
        <v>36128.157689814208</v>
      </c>
      <c r="E157" s="47">
        <f t="shared" si="13"/>
        <v>21161.175904773372</v>
      </c>
    </row>
    <row r="158" spans="1:5" x14ac:dyDescent="0.3">
      <c r="A158" s="51">
        <v>41698</v>
      </c>
      <c r="B158" s="52">
        <v>3.6964253985301641E-2</v>
      </c>
      <c r="C158" s="52">
        <v>4.8807511470333464E-2</v>
      </c>
      <c r="D158" s="47">
        <f t="shared" si="13"/>
        <v>37463.608086681532</v>
      </c>
      <c r="E158" s="47">
        <f t="shared" si="13"/>
        <v>22194.000240471341</v>
      </c>
    </row>
    <row r="159" spans="1:5" x14ac:dyDescent="0.3">
      <c r="A159" s="51">
        <v>41729</v>
      </c>
      <c r="B159" s="52">
        <v>2.3564253985301643E-2</v>
      </c>
      <c r="C159" s="52">
        <v>4.9705424256787367E-3</v>
      </c>
      <c r="D159" s="47">
        <f t="shared" si="13"/>
        <v>38346.410062841896</v>
      </c>
      <c r="E159" s="47">
        <f t="shared" si="13"/>
        <v>22304.316460262129</v>
      </c>
    </row>
    <row r="160" spans="1:5" x14ac:dyDescent="0.3">
      <c r="A160" s="51">
        <v>41759</v>
      </c>
      <c r="B160" s="52">
        <v>9.8642539853016423E-3</v>
      </c>
      <c r="C160" s="52">
        <v>1.0053637368265145E-2</v>
      </c>
      <c r="D160" s="47">
        <f t="shared" si="13"/>
        <v>38724.668791126292</v>
      </c>
      <c r="E160" s="47">
        <f t="shared" si="13"/>
        <v>22528.555969700632</v>
      </c>
    </row>
    <row r="161" spans="1:5" x14ac:dyDescent="0.3">
      <c r="A161" s="51">
        <v>41790</v>
      </c>
      <c r="B161" s="52">
        <v>2.1364253985301646E-2</v>
      </c>
      <c r="C161" s="52">
        <v>2.2135347174040643E-2</v>
      </c>
      <c r="D161" s="47">
        <f t="shared" si="13"/>
        <v>39551.992450676596</v>
      </c>
      <c r="E161" s="47">
        <f t="shared" si="13"/>
        <v>23027.233377419761</v>
      </c>
    </row>
    <row r="162" spans="1:5" x14ac:dyDescent="0.3">
      <c r="A162" s="51">
        <v>41820</v>
      </c>
      <c r="B162" s="52">
        <v>2.1864253985301643E-2</v>
      </c>
      <c r="C162" s="52">
        <v>1.9254115159189178E-2</v>
      </c>
      <c r="D162" s="47">
        <f t="shared" si="13"/>
        <v>40416.767259242923</v>
      </c>
      <c r="E162" s="47">
        <f t="shared" si="13"/>
        <v>23470.602380666125</v>
      </c>
    </row>
    <row r="163" spans="1:5" x14ac:dyDescent="0.3">
      <c r="A163" s="51">
        <v>41851</v>
      </c>
      <c r="B163" s="52">
        <v>-3.0235746014698358E-2</v>
      </c>
      <c r="C163" s="52">
        <v>-1.182090622678722E-2</v>
      </c>
      <c r="D163" s="47">
        <f t="shared" si="13"/>
        <v>39194.736149657278</v>
      </c>
      <c r="E163" s="47">
        <f t="shared" si="13"/>
        <v>23193.158590838062</v>
      </c>
    </row>
    <row r="164" spans="1:5" x14ac:dyDescent="0.3">
      <c r="A164" s="51">
        <v>41882</v>
      </c>
      <c r="B164" s="52">
        <v>2.8064253985301643E-2</v>
      </c>
      <c r="C164" s="52">
        <v>2.2498995580554348E-2</v>
      </c>
      <c r="D164" s="47">
        <f t="shared" si="13"/>
        <v>40294.707179848141</v>
      </c>
      <c r="E164" s="47">
        <f t="shared" si="13"/>
        <v>23714.981363472423</v>
      </c>
    </row>
    <row r="165" spans="1:5" x14ac:dyDescent="0.3">
      <c r="A165" s="51">
        <v>41912</v>
      </c>
      <c r="B165" s="52">
        <v>-2.7235746014698359E-2</v>
      </c>
      <c r="C165" s="52">
        <v>-3.2042588250206117E-2</v>
      </c>
      <c r="D165" s="47">
        <f t="shared" ref="D165:E180" si="14">D164*(1+B165)</f>
        <v>39197.250769361155</v>
      </c>
      <c r="E165" s="47">
        <f t="shared" si="14"/>
        <v>22955.091980281366</v>
      </c>
    </row>
    <row r="166" spans="1:5" x14ac:dyDescent="0.3">
      <c r="A166" s="51">
        <v>41943</v>
      </c>
      <c r="B166" s="52">
        <v>-5.8357460146983573E-3</v>
      </c>
      <c r="C166" s="52">
        <v>7.2675370251549243E-3</v>
      </c>
      <c r="D166" s="47">
        <f t="shared" si="14"/>
        <v>38968.505569396722</v>
      </c>
      <c r="E166" s="47">
        <f t="shared" si="14"/>
        <v>23121.918961163898</v>
      </c>
    </row>
    <row r="167" spans="1:5" x14ac:dyDescent="0.3">
      <c r="A167" s="51">
        <v>41973</v>
      </c>
      <c r="B167" s="52">
        <v>1.0264253985301642E-2</v>
      </c>
      <c r="C167" s="52">
        <v>1.7160240243363267E-2</v>
      </c>
      <c r="D167" s="47">
        <f t="shared" si="14"/>
        <v>39368.488207988652</v>
      </c>
      <c r="E167" s="47">
        <f t="shared" si="14"/>
        <v>23518.696645425047</v>
      </c>
    </row>
    <row r="168" spans="1:5" x14ac:dyDescent="0.3">
      <c r="A168" s="51">
        <v>42004</v>
      </c>
      <c r="B168" s="52">
        <v>-1.953574601469836E-2</v>
      </c>
      <c r="C168" s="52">
        <v>-1.8877329311622892E-2</v>
      </c>
      <c r="D168" s="47">
        <f t="shared" si="14"/>
        <v>38599.395421374742</v>
      </c>
      <c r="E168" s="47">
        <f t="shared" si="14"/>
        <v>23074.726463869196</v>
      </c>
    </row>
    <row r="169" spans="1:5" x14ac:dyDescent="0.3">
      <c r="A169" s="51">
        <v>42035</v>
      </c>
      <c r="B169" s="52">
        <v>-6.9357460146983576E-3</v>
      </c>
      <c r="C169" s="52">
        <v>-1.5410668924640047E-2</v>
      </c>
      <c r="D169" s="47">
        <f t="shared" si="14"/>
        <v>38331.679818411176</v>
      </c>
      <c r="E169" s="47">
        <f t="shared" si="14"/>
        <v>22719.129493807879</v>
      </c>
    </row>
    <row r="170" spans="1:5" x14ac:dyDescent="0.3">
      <c r="A170" s="51">
        <v>42063</v>
      </c>
      <c r="B170" s="52">
        <v>3.9664253985301642E-2</v>
      </c>
      <c r="C170" s="52">
        <v>5.6124474081130415E-2</v>
      </c>
      <c r="D170" s="47">
        <f t="shared" si="14"/>
        <v>39852.077302411897</v>
      </c>
      <c r="E170" s="47">
        <f t="shared" si="14"/>
        <v>23994.228688228945</v>
      </c>
    </row>
    <row r="171" spans="1:5" x14ac:dyDescent="0.3">
      <c r="A171" s="51">
        <v>42094</v>
      </c>
      <c r="B171" s="52">
        <v>-3.5435746014698358E-2</v>
      </c>
      <c r="C171" s="52">
        <v>-1.4895269593104832E-2</v>
      </c>
      <c r="D171" s="47">
        <f t="shared" si="14"/>
        <v>38439.889212965507</v>
      </c>
      <c r="E171" s="47">
        <f t="shared" si="14"/>
        <v>23636.828183239166</v>
      </c>
    </row>
    <row r="172" spans="1:5" x14ac:dyDescent="0.3">
      <c r="A172" s="51">
        <v>42124</v>
      </c>
      <c r="B172" s="52">
        <v>2.0564253985301643E-2</v>
      </c>
      <c r="C172" s="52">
        <v>2.950340179309463E-2</v>
      </c>
      <c r="D172" s="47">
        <f t="shared" si="14"/>
        <v>39230.376857907788</v>
      </c>
      <c r="E172" s="47">
        <f t="shared" si="14"/>
        <v>24334.195022243613</v>
      </c>
    </row>
    <row r="173" spans="1:5" x14ac:dyDescent="0.3">
      <c r="A173" s="51">
        <v>42155</v>
      </c>
      <c r="B173" s="52">
        <v>1.4164253985301642E-2</v>
      </c>
      <c r="C173" s="52">
        <v>-5.3115928602298634E-4</v>
      </c>
      <c r="D173" s="47">
        <f t="shared" si="14"/>
        <v>39786.045879662299</v>
      </c>
      <c r="E173" s="47">
        <f t="shared" si="14"/>
        <v>24321.269688589655</v>
      </c>
    </row>
    <row r="174" spans="1:5" x14ac:dyDescent="0.3">
      <c r="A174" s="51">
        <v>42185</v>
      </c>
      <c r="B174" s="52">
        <v>-1.8135746014698358E-2</v>
      </c>
      <c r="C174" s="52">
        <v>-2.3099169468064118E-2</v>
      </c>
      <c r="D174" s="47">
        <f t="shared" si="14"/>
        <v>39064.496256659608</v>
      </c>
      <c r="E174" s="47">
        <f t="shared" si="14"/>
        <v>23759.468558374432</v>
      </c>
    </row>
    <row r="175" spans="1:5" x14ac:dyDescent="0.3">
      <c r="A175" s="51">
        <v>42216</v>
      </c>
      <c r="B175" s="52">
        <v>1.1364253985301642E-2</v>
      </c>
      <c r="C175" s="52">
        <v>9.0457092974711717E-3</v>
      </c>
      <c r="D175" s="47">
        <f t="shared" si="14"/>
        <v>39508.43511392815</v>
      </c>
      <c r="E175" s="47">
        <f t="shared" si="14"/>
        <v>23974.389804015893</v>
      </c>
    </row>
    <row r="176" spans="1:5" x14ac:dyDescent="0.3">
      <c r="A176" s="51">
        <v>42247</v>
      </c>
      <c r="B176" s="52">
        <v>-6.4635746014698361E-2</v>
      </c>
      <c r="C176" s="52">
        <v>-6.8143634494345462E-2</v>
      </c>
      <c r="D176" s="47">
        <f t="shared" si="14"/>
        <v>36954.777936466104</v>
      </c>
      <c r="E176" s="47">
        <f t="shared" si="14"/>
        <v>22340.68774798607</v>
      </c>
    </row>
    <row r="177" spans="1:5" x14ac:dyDescent="0.3">
      <c r="A177" s="51">
        <v>42277</v>
      </c>
      <c r="B177" s="52">
        <v>-1.1035746014698358E-2</v>
      </c>
      <c r="C177" s="52">
        <v>-3.5776273831788274E-2</v>
      </c>
      <c r="D177" s="47">
        <f t="shared" si="14"/>
        <v>36546.954393129687</v>
      </c>
      <c r="E177" s="47">
        <f t="shared" si="14"/>
        <v>21541.421185523643</v>
      </c>
    </row>
    <row r="178" spans="1:5" x14ac:dyDescent="0.3">
      <c r="A178" s="51">
        <v>42308</v>
      </c>
      <c r="B178" s="52">
        <v>7.1364253985301648E-2</v>
      </c>
      <c r="C178" s="52">
        <v>7.8742464835900972E-2</v>
      </c>
      <c r="D178" s="47">
        <f t="shared" si="14"/>
        <v>39155.100528830233</v>
      </c>
      <c r="E178" s="47">
        <f t="shared" si="14"/>
        <v>23237.645785740071</v>
      </c>
    </row>
    <row r="179" spans="1:5" x14ac:dyDescent="0.3">
      <c r="A179" s="51">
        <v>42338</v>
      </c>
      <c r="B179" s="52">
        <v>-8.435746014698358E-3</v>
      </c>
      <c r="C179" s="52">
        <v>-7.8130052905946989E-3</v>
      </c>
      <c r="D179" s="47">
        <f t="shared" si="14"/>
        <v>38824.798045589043</v>
      </c>
      <c r="E179" s="47">
        <f t="shared" si="14"/>
        <v>23056.089936275119</v>
      </c>
    </row>
    <row r="180" spans="1:5" x14ac:dyDescent="0.3">
      <c r="A180" s="51">
        <v>42369</v>
      </c>
      <c r="B180" s="52">
        <v>-1.7035746014698358E-2</v>
      </c>
      <c r="C180" s="52">
        <v>-1.7613391914266696E-2</v>
      </c>
      <c r="D180" s="47">
        <f t="shared" si="14"/>
        <v>38163.388647012427</v>
      </c>
      <c r="E180" s="47">
        <f t="shared" si="14"/>
        <v>22649.993988216924</v>
      </c>
    </row>
    <row r="181" spans="1:5" x14ac:dyDescent="0.3">
      <c r="A181" s="51">
        <v>42400</v>
      </c>
      <c r="B181" s="52">
        <v>-2.6535746014698356E-2</v>
      </c>
      <c r="C181" s="52">
        <v>-6.0078033761545746E-2</v>
      </c>
      <c r="D181" s="47">
        <f t="shared" ref="D181:E196" si="15">D180*(1+B181)</f>
        <v>37150.694658815082</v>
      </c>
      <c r="E181" s="47">
        <f t="shared" si="15"/>
        <v>21289.226884694021</v>
      </c>
    </row>
    <row r="182" spans="1:5" x14ac:dyDescent="0.3">
      <c r="A182" s="51">
        <v>42429</v>
      </c>
      <c r="B182" s="52">
        <v>-1.1935746014698358E-2</v>
      </c>
      <c r="C182" s="52">
        <v>-6.3113307447935085E-3</v>
      </c>
      <c r="D182" s="47">
        <f t="shared" si="15"/>
        <v>36707.273403097854</v>
      </c>
      <c r="E182" s="47">
        <f t="shared" si="15"/>
        <v>21154.863532523766</v>
      </c>
    </row>
    <row r="183" spans="1:5" x14ac:dyDescent="0.3">
      <c r="A183" s="51">
        <v>42460</v>
      </c>
      <c r="B183" s="52">
        <v>6.9964253985301636E-2</v>
      </c>
      <c r="C183" s="52">
        <v>7.4796101054306785E-2</v>
      </c>
      <c r="D183" s="47">
        <f t="shared" si="15"/>
        <v>39275.470402580097</v>
      </c>
      <c r="E183" s="47">
        <f t="shared" si="15"/>
        <v>22737.164843092483</v>
      </c>
    </row>
    <row r="184" spans="1:5" x14ac:dyDescent="0.3">
      <c r="A184" s="51">
        <v>42490</v>
      </c>
      <c r="B184" s="52">
        <v>1.0664253985301641E-2</v>
      </c>
      <c r="C184" s="52">
        <v>1.5348615848338243E-2</v>
      </c>
      <c r="D184" s="47">
        <f t="shared" si="15"/>
        <v>39694.313994345408</v>
      </c>
      <c r="E184" s="47">
        <f t="shared" si="15"/>
        <v>23086.148851749451</v>
      </c>
    </row>
    <row r="185" spans="1:5" x14ac:dyDescent="0.3">
      <c r="A185" s="51">
        <v>42521</v>
      </c>
      <c r="B185" s="52">
        <v>-1.3574601469835772E-4</v>
      </c>
      <c r="C185" s="52">
        <v>2.1092926057575401E-3</v>
      </c>
      <c r="D185" s="47">
        <f t="shared" si="15"/>
        <v>39688.925649414494</v>
      </c>
      <c r="E185" s="47">
        <f t="shared" si="15"/>
        <v>23134.844294817864</v>
      </c>
    </row>
    <row r="186" spans="1:5" x14ac:dyDescent="0.3">
      <c r="A186" s="51">
        <v>42551</v>
      </c>
      <c r="B186" s="52">
        <v>-1.9357460146983577E-3</v>
      </c>
      <c r="C186" s="52">
        <v>-5.5349834340284731E-3</v>
      </c>
      <c r="D186" s="47">
        <f t="shared" si="15"/>
        <v>39612.09796976098</v>
      </c>
      <c r="E186" s="47">
        <f t="shared" si="15"/>
        <v>23006.793314897219</v>
      </c>
    </row>
    <row r="187" spans="1:5" x14ac:dyDescent="0.3">
      <c r="A187" s="51">
        <v>42582</v>
      </c>
      <c r="B187" s="52">
        <v>2.4864253985301642E-2</v>
      </c>
      <c r="C187" s="52">
        <v>4.34027097296803E-2</v>
      </c>
      <c r="D187" s="47">
        <f t="shared" si="15"/>
        <v>40597.023234571767</v>
      </c>
      <c r="E187" s="47">
        <f t="shared" si="15"/>
        <v>24005.350486954452</v>
      </c>
    </row>
    <row r="188" spans="1:5" x14ac:dyDescent="0.3">
      <c r="A188" s="51">
        <v>42613</v>
      </c>
      <c r="B188" s="52">
        <v>1.8464253985301642E-2</v>
      </c>
      <c r="C188" s="52">
        <v>3.8441792614667403E-3</v>
      </c>
      <c r="D188" s="47">
        <f t="shared" si="15"/>
        <v>41346.616982622094</v>
      </c>
      <c r="E188" s="47">
        <f t="shared" si="15"/>
        <v>24097.631357460643</v>
      </c>
    </row>
    <row r="189" spans="1:5" x14ac:dyDescent="0.3">
      <c r="A189" s="51">
        <v>42643</v>
      </c>
      <c r="B189" s="52">
        <v>-4.5357460146983573E-3</v>
      </c>
      <c r="C189" s="52">
        <v>6.5736952399961801E-3</v>
      </c>
      <c r="D189" s="47">
        <f t="shared" si="15"/>
        <v>41159.079229421906</v>
      </c>
      <c r="E189" s="47">
        <f t="shared" si="15"/>
        <v>24256.041842010363</v>
      </c>
    </row>
    <row r="190" spans="1:5" x14ac:dyDescent="0.3">
      <c r="A190" s="51">
        <v>42674</v>
      </c>
      <c r="B190" s="52">
        <v>-2.303574601469836E-2</v>
      </c>
      <c r="C190" s="52">
        <v>-1.6742053410991997E-2</v>
      </c>
      <c r="D190" s="47">
        <f t="shared" si="15"/>
        <v>40210.949134094095</v>
      </c>
      <c r="E190" s="47">
        <f t="shared" si="15"/>
        <v>23849.945893952168</v>
      </c>
    </row>
    <row r="191" spans="1:5" x14ac:dyDescent="0.3">
      <c r="A191" s="51">
        <v>42704</v>
      </c>
      <c r="B191" s="52">
        <v>4.5642539853016431E-3</v>
      </c>
      <c r="C191" s="52">
        <v>8.0913490623109041E-3</v>
      </c>
      <c r="D191" s="47">
        <f t="shared" si="15"/>
        <v>40394.482118932145</v>
      </c>
      <c r="E191" s="47">
        <f t="shared" si="15"/>
        <v>24042.924131297365</v>
      </c>
    </row>
    <row r="192" spans="1:5" x14ac:dyDescent="0.3">
      <c r="A192" s="51">
        <v>42735</v>
      </c>
      <c r="B192" s="52">
        <v>3.9864253985301641E-2</v>
      </c>
      <c r="C192" s="52">
        <v>2.2003850673868008E-2</v>
      </c>
      <c r="D192" s="47">
        <f t="shared" si="15"/>
        <v>42004.778013725976</v>
      </c>
      <c r="E192" s="47">
        <f t="shared" si="15"/>
        <v>24571.96104364557</v>
      </c>
    </row>
    <row r="193" spans="1:5" x14ac:dyDescent="0.3">
      <c r="A193" s="51">
        <v>42766</v>
      </c>
      <c r="B193" s="54">
        <v>2.6564253985301642E-2</v>
      </c>
      <c r="C193" s="54">
        <v>2.7548748562620684E-2</v>
      </c>
      <c r="D193" s="47">
        <f t="shared" si="15"/>
        <v>43120.603605478813</v>
      </c>
      <c r="E193" s="47">
        <f t="shared" si="15"/>
        <v>25248.887820127471</v>
      </c>
    </row>
    <row r="194" spans="1:5" x14ac:dyDescent="0.3">
      <c r="A194" s="51">
        <v>42794</v>
      </c>
      <c r="B194" s="54">
        <v>1.7464253985301645E-2</v>
      </c>
      <c r="C194" s="54">
        <v>2.8500678587585426E-2</v>
      </c>
      <c r="D194" s="47">
        <f t="shared" si="15"/>
        <v>43873.672778844404</v>
      </c>
      <c r="E194" s="47">
        <f t="shared" si="15"/>
        <v>25968.498256582923</v>
      </c>
    </row>
    <row r="195" spans="1:5" x14ac:dyDescent="0.3">
      <c r="A195" s="51">
        <v>42825</v>
      </c>
      <c r="B195" s="54">
        <v>1.6264253985301642E-2</v>
      </c>
      <c r="C195" s="54">
        <v>1.2906287619224077E-2</v>
      </c>
      <c r="D195" s="47">
        <f t="shared" si="15"/>
        <v>44587.245336187545</v>
      </c>
      <c r="E195" s="47">
        <f t="shared" si="15"/>
        <v>26303.655164121701</v>
      </c>
    </row>
    <row r="196" spans="1:5" x14ac:dyDescent="0.3">
      <c r="A196" s="51">
        <v>42855</v>
      </c>
      <c r="B196" s="54">
        <v>1.4764253985301644E-2</v>
      </c>
      <c r="C196" s="54">
        <v>1.6044430731255721E-2</v>
      </c>
      <c r="D196" s="47">
        <f t="shared" si="15"/>
        <v>45245.542750835979</v>
      </c>
      <c r="E196" s="47">
        <f t="shared" si="15"/>
        <v>26725.682337381288</v>
      </c>
    </row>
    <row r="197" spans="1:5" x14ac:dyDescent="0.3">
      <c r="A197" s="51">
        <v>42886</v>
      </c>
      <c r="B197" s="54">
        <v>3.8664253985301641E-2</v>
      </c>
      <c r="C197" s="54">
        <v>2.2966787011730716E-2</v>
      </c>
      <c r="D197" s="47">
        <f t="shared" ref="D197:E212" si="16">D196*(1+B197)</f>
        <v>46994.927907457131</v>
      </c>
      <c r="E197" s="47">
        <f t="shared" si="16"/>
        <v>27339.485391367096</v>
      </c>
    </row>
    <row r="198" spans="1:5" x14ac:dyDescent="0.3">
      <c r="A198" s="51">
        <v>42916</v>
      </c>
      <c r="B198" s="54">
        <v>-4.3357460146983577E-3</v>
      </c>
      <c r="C198" s="54">
        <v>4.9586049937879739E-3</v>
      </c>
      <c r="D198" s="47">
        <f t="shared" si="16"/>
        <v>46791.169836071342</v>
      </c>
      <c r="E198" s="47">
        <f t="shared" si="16"/>
        <v>27475.051100156321</v>
      </c>
    </row>
    <row r="199" spans="1:5" x14ac:dyDescent="0.3">
      <c r="A199" s="51">
        <v>42947</v>
      </c>
      <c r="B199" s="54">
        <v>5.3642539853016426E-3</v>
      </c>
      <c r="C199" s="54">
        <v>2.8313859349700321E-2</v>
      </c>
      <c r="D199" s="47">
        <f t="shared" si="16"/>
        <v>47042.16955534141</v>
      </c>
      <c r="E199" s="47">
        <f t="shared" si="16"/>
        <v>28252.975832631975</v>
      </c>
    </row>
    <row r="200" spans="1:5" x14ac:dyDescent="0.3">
      <c r="A200" s="51">
        <v>42978</v>
      </c>
      <c r="B200" s="54">
        <v>1.5642539853016424E-3</v>
      </c>
      <c r="C200" s="54">
        <v>4.3195165546003889E-3</v>
      </c>
      <c r="D200" s="47">
        <f t="shared" si="16"/>
        <v>47115.755456545587</v>
      </c>
      <c r="E200" s="47">
        <f t="shared" si="16"/>
        <v>28375.015029457754</v>
      </c>
    </row>
    <row r="201" spans="1:5" x14ac:dyDescent="0.3">
      <c r="A201" s="51">
        <v>43008</v>
      </c>
      <c r="B201" s="54">
        <v>1.4664253985301643E-2</v>
      </c>
      <c r="C201" s="54">
        <v>1.9693213839276247E-2</v>
      </c>
      <c r="D201" s="47">
        <f t="shared" si="16"/>
        <v>47806.672861269733</v>
      </c>
      <c r="E201" s="47">
        <f t="shared" si="16"/>
        <v>28933.810268125544</v>
      </c>
    </row>
    <row r="202" spans="1:5" x14ac:dyDescent="0.3">
      <c r="A202" s="51">
        <f>EOMONTH(A201,1)</f>
        <v>43039</v>
      </c>
      <c r="B202" s="54">
        <v>-2.5357460146983577E-3</v>
      </c>
      <c r="C202" s="54">
        <v>2.099587562462979E-2</v>
      </c>
      <c r="D202" s="47">
        <f t="shared" si="16"/>
        <v>47685.447281085784</v>
      </c>
      <c r="E202" s="47">
        <f t="shared" si="16"/>
        <v>29541.300949861743</v>
      </c>
    </row>
    <row r="203" spans="1:5" x14ac:dyDescent="0.3">
      <c r="A203" s="51">
        <f t="shared" ref="A203:A240" si="17">EOMONTH(A202,1)</f>
        <v>43069</v>
      </c>
      <c r="B203" s="54">
        <v>3.2642539853016423E-3</v>
      </c>
      <c r="C203" s="54">
        <v>1.9811147968009202E-2</v>
      </c>
      <c r="D203" s="47">
        <f t="shared" si="16"/>
        <v>47841.104692413959</v>
      </c>
      <c r="E203" s="47">
        <f t="shared" si="16"/>
        <v>30126.548034146945</v>
      </c>
    </row>
    <row r="204" spans="1:5" x14ac:dyDescent="0.3">
      <c r="A204" s="51">
        <f t="shared" si="17"/>
        <v>43100</v>
      </c>
      <c r="B204" s="54">
        <v>2.7064253985301642E-2</v>
      </c>
      <c r="C204" s="54">
        <v>1.6462958343726575E-2</v>
      </c>
      <c r="D204" s="47">
        <f t="shared" si="16"/>
        <v>49135.888500746856</v>
      </c>
      <c r="E204" s="47">
        <f t="shared" si="16"/>
        <v>30622.520139473385</v>
      </c>
    </row>
    <row r="205" spans="1:5" x14ac:dyDescent="0.3">
      <c r="A205" s="51">
        <f t="shared" si="17"/>
        <v>43131</v>
      </c>
      <c r="B205" s="54">
        <v>4.3664253985301639E-2</v>
      </c>
      <c r="C205" s="54">
        <v>5.6628220858895739E-2</v>
      </c>
      <c r="D205" s="47">
        <f t="shared" si="16"/>
        <v>51281.370416036931</v>
      </c>
      <c r="E205" s="47">
        <f t="shared" si="16"/>
        <v>32356.618973187466</v>
      </c>
    </row>
    <row r="206" spans="1:5" x14ac:dyDescent="0.3">
      <c r="A206" s="51">
        <f t="shared" si="17"/>
        <v>43159</v>
      </c>
      <c r="B206" s="54">
        <v>-2.5435746014698356E-2</v>
      </c>
      <c r="C206" s="54">
        <v>-4.1618668945784254E-2</v>
      </c>
      <c r="D206" s="47">
        <f t="shared" si="16"/>
        <v>49976.990502848952</v>
      </c>
      <c r="E206" s="47">
        <f t="shared" si="16"/>
        <v>31009.979559937496</v>
      </c>
    </row>
    <row r="207" spans="1:5" x14ac:dyDescent="0.3">
      <c r="A207" s="51">
        <f t="shared" si="17"/>
        <v>43190</v>
      </c>
      <c r="B207" s="54">
        <v>-4.9357460146983575E-3</v>
      </c>
      <c r="C207" s="54">
        <v>-2.0801830095769969E-2</v>
      </c>
      <c r="D207" s="47">
        <f t="shared" si="16"/>
        <v>49730.316771147896</v>
      </c>
      <c r="E207" s="47">
        <f t="shared" si="16"/>
        <v>30364.915233858377</v>
      </c>
    </row>
    <row r="208" spans="1:5" x14ac:dyDescent="0.3">
      <c r="A208" s="51">
        <f t="shared" si="17"/>
        <v>43220</v>
      </c>
      <c r="B208" s="54">
        <v>1.0164253985301644E-2</v>
      </c>
      <c r="C208" s="54">
        <v>1.0117008849908071E-2</v>
      </c>
      <c r="D208" s="47">
        <f t="shared" si="16"/>
        <v>50235.788341579355</v>
      </c>
      <c r="E208" s="47">
        <f t="shared" si="16"/>
        <v>30672.117350006032</v>
      </c>
    </row>
    <row r="209" spans="1:5" x14ac:dyDescent="0.3">
      <c r="A209" s="51">
        <f t="shared" si="17"/>
        <v>43251</v>
      </c>
      <c r="B209" s="54">
        <v>-1.2035746014698359E-2</v>
      </c>
      <c r="C209" s="54">
        <v>2.1070168561347913E-3</v>
      </c>
      <c r="D209" s="47">
        <f t="shared" si="16"/>
        <v>49631.16315225196</v>
      </c>
      <c r="E209" s="47">
        <f t="shared" si="16"/>
        <v>30736.74401827584</v>
      </c>
    </row>
    <row r="210" spans="1:5" x14ac:dyDescent="0.3">
      <c r="A210" s="51">
        <f t="shared" si="17"/>
        <v>43281</v>
      </c>
      <c r="B210" s="54">
        <v>2.4564253985301644E-2</v>
      </c>
      <c r="C210" s="54">
        <v>-5.0168695907290006E-3</v>
      </c>
      <c r="D210" s="47">
        <f t="shared" si="16"/>
        <v>50850.315649509823</v>
      </c>
      <c r="E210" s="47">
        <f t="shared" si="16"/>
        <v>30582.541781892531</v>
      </c>
    </row>
    <row r="211" spans="1:5" x14ac:dyDescent="0.3">
      <c r="A211" s="51">
        <f t="shared" si="17"/>
        <v>43312</v>
      </c>
      <c r="B211" s="54">
        <v>2.9642539853016424E-3</v>
      </c>
      <c r="C211" s="54">
        <v>3.047905486426461E-2</v>
      </c>
      <c r="D211" s="47">
        <f t="shared" si="16"/>
        <v>51001.048900327733</v>
      </c>
      <c r="E211" s="47">
        <f t="shared" si="16"/>
        <v>31514.668750751498</v>
      </c>
    </row>
    <row r="212" spans="1:5" x14ac:dyDescent="0.3">
      <c r="A212" s="51">
        <f t="shared" si="17"/>
        <v>43343</v>
      </c>
      <c r="B212" s="54">
        <v>1.7964253985301642E-2</v>
      </c>
      <c r="C212" s="54">
        <v>8.307660024989838E-3</v>
      </c>
      <c r="D212" s="47">
        <f t="shared" si="16"/>
        <v>51917.244696290007</v>
      </c>
      <c r="E212" s="47">
        <f t="shared" si="16"/>
        <v>31776.481904532913</v>
      </c>
    </row>
    <row r="213" spans="1:5" x14ac:dyDescent="0.3">
      <c r="A213" s="51">
        <f t="shared" si="17"/>
        <v>43373</v>
      </c>
      <c r="B213" s="54">
        <v>4.5642539853016431E-3</v>
      </c>
      <c r="C213" s="54">
        <v>4.7581209678944081E-3</v>
      </c>
      <c r="D213" s="47">
        <f t="shared" ref="D213:E228" si="18">D212*(1+B213)</f>
        <v>52154.20818730093</v>
      </c>
      <c r="E213" s="47">
        <f t="shared" si="18"/>
        <v>31927.67824936879</v>
      </c>
    </row>
    <row r="214" spans="1:5" x14ac:dyDescent="0.3">
      <c r="A214" s="51">
        <f t="shared" si="17"/>
        <v>43404</v>
      </c>
      <c r="B214" s="54">
        <v>-4.6035746014698356E-2</v>
      </c>
      <c r="C214" s="54">
        <v>-7.4714970296656968E-2</v>
      </c>
      <c r="D214" s="47">
        <f t="shared" si="18"/>
        <v>49753.250305592643</v>
      </c>
      <c r="E214" s="47">
        <f t="shared" si="18"/>
        <v>29542.202717325981</v>
      </c>
    </row>
    <row r="215" spans="1:5" x14ac:dyDescent="0.3">
      <c r="A215" s="51">
        <f t="shared" si="17"/>
        <v>43434</v>
      </c>
      <c r="B215" s="54">
        <v>1.5464253985301641E-2</v>
      </c>
      <c r="C215" s="54">
        <v>1.5099561461523692E-2</v>
      </c>
      <c r="D215" s="47">
        <f t="shared" si="18"/>
        <v>50522.64720491261</v>
      </c>
      <c r="E215" s="47">
        <f t="shared" si="18"/>
        <v>29988.277022965038</v>
      </c>
    </row>
    <row r="216" spans="1:5" x14ac:dyDescent="0.3">
      <c r="A216" s="51">
        <f t="shared" si="17"/>
        <v>43465</v>
      </c>
      <c r="B216" s="54">
        <v>-4.9135746014698355E-2</v>
      </c>
      <c r="C216" s="54">
        <v>-7.003458126597506E-2</v>
      </c>
      <c r="D216" s="47">
        <f t="shared" si="18"/>
        <v>48040.179243861814</v>
      </c>
      <c r="E216" s="47">
        <f t="shared" si="18"/>
        <v>27888.06059877362</v>
      </c>
    </row>
    <row r="217" spans="1:5" x14ac:dyDescent="0.3">
      <c r="A217" s="51">
        <f t="shared" si="17"/>
        <v>43496</v>
      </c>
      <c r="B217" s="54">
        <v>6.2064253985301639E-2</v>
      </c>
      <c r="C217" s="54">
        <v>7.9275259220936034E-2</v>
      </c>
      <c r="D217" s="47">
        <f t="shared" si="18"/>
        <v>51021.757129952268</v>
      </c>
      <c r="E217" s="47">
        <f t="shared" si="18"/>
        <v>30098.893831910573</v>
      </c>
    </row>
    <row r="218" spans="1:5" x14ac:dyDescent="0.3">
      <c r="A218" s="51">
        <f t="shared" si="17"/>
        <v>43524</v>
      </c>
      <c r="B218" s="54">
        <v>2.7264253985301645E-2</v>
      </c>
      <c r="C218" s="54">
        <v>2.7193832203169732E-2</v>
      </c>
      <c r="D218" s="47">
        <f t="shared" si="18"/>
        <v>52412.827275119664</v>
      </c>
      <c r="E218" s="47">
        <f t="shared" si="18"/>
        <v>30917.398100276569</v>
      </c>
    </row>
    <row r="219" spans="1:5" x14ac:dyDescent="0.3">
      <c r="A219" s="51">
        <f t="shared" si="17"/>
        <v>43555</v>
      </c>
      <c r="B219" s="54">
        <v>4.2642539853016423E-3</v>
      </c>
      <c r="C219" s="54">
        <v>1.3202924476938716E-2</v>
      </c>
      <c r="D219" s="47">
        <f t="shared" si="18"/>
        <v>52636.328882708527</v>
      </c>
      <c r="E219" s="47">
        <f t="shared" si="18"/>
        <v>31325.598172417969</v>
      </c>
    </row>
    <row r="220" spans="1:5" x14ac:dyDescent="0.3">
      <c r="A220" s="51">
        <f t="shared" si="17"/>
        <v>43585</v>
      </c>
      <c r="B220" s="54">
        <v>1.6064253985301643E-2</v>
      </c>
      <c r="C220" s="54">
        <v>3.4294816435411768E-2</v>
      </c>
      <c r="D220" s="47">
        <f t="shared" si="18"/>
        <v>53481.892238734217</v>
      </c>
      <c r="E220" s="47">
        <f t="shared" si="18"/>
        <v>32399.903811470514</v>
      </c>
    </row>
    <row r="221" spans="1:5" x14ac:dyDescent="0.3">
      <c r="A221" s="51">
        <f t="shared" si="17"/>
        <v>43616</v>
      </c>
      <c r="B221" s="54">
        <v>-3.2435746014698362E-2</v>
      </c>
      <c r="C221" s="54">
        <v>-5.8485174601996537E-2</v>
      </c>
      <c r="D221" s="47">
        <f t="shared" si="18"/>
        <v>51747.167165693165</v>
      </c>
      <c r="E221" s="47">
        <f t="shared" si="18"/>
        <v>30504.989779968768</v>
      </c>
    </row>
    <row r="222" spans="1:5" x14ac:dyDescent="0.3">
      <c r="A222" s="51">
        <f t="shared" si="17"/>
        <v>43646</v>
      </c>
      <c r="B222" s="54">
        <v>6.0064253985301644E-2</v>
      </c>
      <c r="C222" s="54">
        <v>6.5941429190808254E-2</v>
      </c>
      <c r="D222" s="47">
        <f t="shared" si="18"/>
        <v>54855.322157353214</v>
      </c>
      <c r="E222" s="47">
        <f t="shared" si="18"/>
        <v>32516.532403510908</v>
      </c>
    </row>
    <row r="223" spans="1:5" x14ac:dyDescent="0.3">
      <c r="A223" s="51">
        <f t="shared" si="17"/>
        <v>43677</v>
      </c>
      <c r="B223" s="54">
        <v>1.2564253985301643E-2</v>
      </c>
      <c r="C223" s="54">
        <v>3.2816890992455328E-3</v>
      </c>
      <c r="D223" s="47">
        <f t="shared" si="18"/>
        <v>55544.538357383746</v>
      </c>
      <c r="E223" s="47">
        <f t="shared" si="18"/>
        <v>32623.241553444775</v>
      </c>
    </row>
    <row r="224" spans="1:5" x14ac:dyDescent="0.3">
      <c r="A224" s="51">
        <f t="shared" si="17"/>
        <v>43708</v>
      </c>
      <c r="B224" s="54">
        <v>-1.7835746014698357E-2</v>
      </c>
      <c r="C224" s="54">
        <v>-2.3274456146170186E-2</v>
      </c>
      <c r="D224" s="47">
        <f t="shared" si="18"/>
        <v>54553.86007873778</v>
      </c>
      <c r="E224" s="47">
        <f t="shared" si="18"/>
        <v>31863.953348563209</v>
      </c>
    </row>
    <row r="225" spans="1:5" x14ac:dyDescent="0.3">
      <c r="A225" s="51">
        <f t="shared" si="17"/>
        <v>43738</v>
      </c>
      <c r="B225" s="54">
        <v>8.8642539853016414E-3</v>
      </c>
      <c r="C225" s="54">
        <v>2.1508419414178581E-2</v>
      </c>
      <c r="D225" s="47">
        <f t="shared" si="18"/>
        <v>55037.439350354318</v>
      </c>
      <c r="E225" s="47">
        <f t="shared" si="18"/>
        <v>32549.296621377925</v>
      </c>
    </row>
    <row r="226" spans="1:5" x14ac:dyDescent="0.3">
      <c r="A226" s="51">
        <f t="shared" si="17"/>
        <v>43769</v>
      </c>
      <c r="B226" s="54">
        <v>-1.0035746014698357E-2</v>
      </c>
      <c r="C226" s="54">
        <v>2.7621554231888057E-2</v>
      </c>
      <c r="D226" s="47">
        <f t="shared" si="18"/>
        <v>54485.097587734796</v>
      </c>
      <c r="E226" s="47">
        <f t="shared" si="18"/>
        <v>33448.358783215124</v>
      </c>
    </row>
    <row r="227" spans="1:5" x14ac:dyDescent="0.3">
      <c r="A227" s="51">
        <f t="shared" si="17"/>
        <v>43799</v>
      </c>
      <c r="B227" s="54">
        <v>7.464253985301642E-3</v>
      </c>
      <c r="C227" s="54">
        <v>2.4839138718142362E-2</v>
      </c>
      <c r="D227" s="47">
        <f t="shared" si="18"/>
        <v>54891.788194543595</v>
      </c>
      <c r="E227" s="47">
        <f t="shared" si="18"/>
        <v>34279.187206925599</v>
      </c>
    </row>
    <row r="228" spans="1:5" x14ac:dyDescent="0.3">
      <c r="A228" s="51">
        <f t="shared" si="17"/>
        <v>43830</v>
      </c>
      <c r="B228" s="54">
        <v>3.7264253985301643E-2</v>
      </c>
      <c r="C228" s="54">
        <v>3.5636618730269909E-2</v>
      </c>
      <c r="D228" s="47">
        <f t="shared" si="18"/>
        <v>56937.289731532452</v>
      </c>
      <c r="E228" s="47">
        <f t="shared" si="18"/>
        <v>35500.781531802349</v>
      </c>
    </row>
    <row r="229" spans="1:5" x14ac:dyDescent="0.3">
      <c r="A229" s="51">
        <f t="shared" si="17"/>
        <v>43861</v>
      </c>
      <c r="B229" s="54">
        <v>-1.673574601469836E-2</v>
      </c>
      <c r="C229" s="54">
        <v>-1.0800000000000001E-2</v>
      </c>
      <c r="D229" s="47">
        <f t="shared" ref="D229:E240" si="19">D228*(1+B229)</f>
        <v>55984.401711820232</v>
      </c>
      <c r="E229" s="47">
        <f t="shared" si="19"/>
        <v>35117.37309125888</v>
      </c>
    </row>
    <row r="230" spans="1:5" x14ac:dyDescent="0.3">
      <c r="A230" s="51">
        <f t="shared" si="17"/>
        <v>43890</v>
      </c>
      <c r="B230" s="54">
        <v>-8.8135746014698368E-2</v>
      </c>
      <c r="C230" s="54">
        <v>-8.0399999999999985E-2</v>
      </c>
      <c r="D230" s="47">
        <f t="shared" si="19"/>
        <v>51050.1747017624</v>
      </c>
      <c r="E230" s="47">
        <f t="shared" si="19"/>
        <v>32293.936294721665</v>
      </c>
    </row>
    <row r="231" spans="1:5" x14ac:dyDescent="0.3">
      <c r="A231" s="51">
        <f t="shared" si="17"/>
        <v>43921</v>
      </c>
      <c r="B231" s="54">
        <v>-0.11693574601469836</v>
      </c>
      <c r="C231" s="54">
        <v>-0.13439999999999999</v>
      </c>
      <c r="D231" s="47">
        <f t="shared" si="19"/>
        <v>45080.584438831131</v>
      </c>
      <c r="E231" s="47">
        <f t="shared" si="19"/>
        <v>27953.631256711073</v>
      </c>
    </row>
    <row r="232" spans="1:5" x14ac:dyDescent="0.3">
      <c r="A232" s="51">
        <f t="shared" si="17"/>
        <v>43951</v>
      </c>
      <c r="B232" s="54">
        <v>7.9759999999999998E-2</v>
      </c>
      <c r="C232" s="54">
        <v>0.10763672337039498</v>
      </c>
      <c r="D232" s="47">
        <f t="shared" si="19"/>
        <v>48676.211853672306</v>
      </c>
      <c r="E232" s="47">
        <f t="shared" si="19"/>
        <v>30962.46853148771</v>
      </c>
    </row>
    <row r="233" spans="1:5" x14ac:dyDescent="0.3">
      <c r="A233" s="51">
        <f t="shared" si="17"/>
        <v>43982</v>
      </c>
      <c r="B233" s="54">
        <v>5.2859999999999997E-2</v>
      </c>
      <c r="C233" s="54">
        <v>4.4093662628145402E-2</v>
      </c>
      <c r="D233" s="47">
        <f t="shared" si="19"/>
        <v>51249.236412257422</v>
      </c>
      <c r="E233" s="47">
        <f t="shared" si="19"/>
        <v>32327.717173049696</v>
      </c>
    </row>
    <row r="234" spans="1:5" x14ac:dyDescent="0.3">
      <c r="A234" s="51">
        <f t="shared" si="17"/>
        <v>44012</v>
      </c>
      <c r="B234" s="54">
        <v>1.4959999999999999E-2</v>
      </c>
      <c r="C234" s="54">
        <v>3.2384937238493672E-2</v>
      </c>
      <c r="D234" s="47">
        <f t="shared" si="19"/>
        <v>52015.9249889848</v>
      </c>
      <c r="E234" s="47">
        <f t="shared" si="19"/>
        <v>33374.648264762684</v>
      </c>
    </row>
    <row r="235" spans="1:5" x14ac:dyDescent="0.3">
      <c r="A235" s="51">
        <f t="shared" si="17"/>
        <v>44043</v>
      </c>
      <c r="B235" s="54">
        <v>3.3264253985301646E-2</v>
      </c>
      <c r="C235" s="54">
        <v>5.33E-2</v>
      </c>
      <c r="D235" s="47">
        <f t="shared" si="19"/>
        <v>53746.195929098787</v>
      </c>
      <c r="E235" s="47">
        <f t="shared" si="19"/>
        <v>35153.517017274535</v>
      </c>
    </row>
    <row r="236" spans="1:5" x14ac:dyDescent="0.3">
      <c r="A236" s="51">
        <f t="shared" si="17"/>
        <v>44074</v>
      </c>
      <c r="B236" s="54">
        <v>3.7564253985301638E-2</v>
      </c>
      <c r="C236" s="54">
        <v>6.1600000000000002E-2</v>
      </c>
      <c r="D236" s="47">
        <f t="shared" si="19"/>
        <v>55765.131683723237</v>
      </c>
      <c r="E236" s="47">
        <f t="shared" si="19"/>
        <v>37318.973665538651</v>
      </c>
    </row>
    <row r="237" spans="1:5" x14ac:dyDescent="0.3">
      <c r="A237" s="51">
        <f t="shared" si="17"/>
        <v>44104</v>
      </c>
      <c r="B237" s="54">
        <v>-3.3835746014698354E-2</v>
      </c>
      <c r="C237" s="54">
        <v>-3.1899999999999998E-2</v>
      </c>
      <c r="D237" s="47">
        <f t="shared" si="19"/>
        <v>53878.276851596573</v>
      </c>
      <c r="E237" s="47">
        <f t="shared" si="19"/>
        <v>36128.49840560797</v>
      </c>
    </row>
    <row r="238" spans="1:5" x14ac:dyDescent="0.3">
      <c r="A238" s="51">
        <f t="shared" si="17"/>
        <v>44135</v>
      </c>
      <c r="B238" s="54">
        <v>-1.8435746014698402E-2</v>
      </c>
      <c r="C238" s="54">
        <v>-2.41E-2</v>
      </c>
      <c r="D238" s="47">
        <f t="shared" si="19"/>
        <v>52884.990623850928</v>
      </c>
      <c r="E238" s="47">
        <f t="shared" si="19"/>
        <v>35257.801594032819</v>
      </c>
    </row>
    <row r="239" spans="1:5" x14ac:dyDescent="0.3">
      <c r="A239" s="51">
        <f t="shared" si="17"/>
        <v>44165</v>
      </c>
      <c r="B239" s="54">
        <v>0.101564253985302</v>
      </c>
      <c r="C239" s="54">
        <v>0.12359999999999999</v>
      </c>
      <c r="D239" s="47">
        <f t="shared" si="19"/>
        <v>58256.215243582032</v>
      </c>
      <c r="E239" s="47">
        <f t="shared" si="19"/>
        <v>39615.665871055273</v>
      </c>
    </row>
    <row r="240" spans="1:5" x14ac:dyDescent="0.3">
      <c r="A240" s="51">
        <f t="shared" si="17"/>
        <v>44196</v>
      </c>
      <c r="B240" s="54">
        <v>4.0164253985301601E-2</v>
      </c>
      <c r="C240" s="54">
        <v>4.6799999999999994E-2</v>
      </c>
      <c r="D240" s="47">
        <f t="shared" si="19"/>
        <v>60596.032668847656</v>
      </c>
      <c r="E240" s="47">
        <f t="shared" si="19"/>
        <v>41469.679033820656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9"/>
  <sheetViews>
    <sheetView workbookViewId="0"/>
  </sheetViews>
  <sheetFormatPr defaultRowHeight="14.4" x14ac:dyDescent="0.3"/>
  <cols>
    <col min="1" max="1" width="10.6640625" bestFit="1" customWidth="1"/>
    <col min="2" max="2" width="24.44140625" bestFit="1" customWidth="1"/>
    <col min="3" max="3" width="9.5546875" bestFit="1" customWidth="1"/>
    <col min="4" max="4" width="24.44140625" bestFit="1" customWidth="1"/>
    <col min="5" max="5" width="9.5546875" bestFit="1" customWidth="1"/>
    <col min="6" max="6" width="40.6640625" customWidth="1"/>
    <col min="7" max="7" width="24.44140625" bestFit="1" customWidth="1"/>
    <col min="8" max="8" width="9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G1" t="s">
        <v>1</v>
      </c>
      <c r="H1" t="s">
        <v>2</v>
      </c>
    </row>
    <row r="2" spans="1:8" x14ac:dyDescent="0.3">
      <c r="A2" s="1">
        <v>36981</v>
      </c>
      <c r="B2">
        <v>10000</v>
      </c>
      <c r="C2">
        <v>10000</v>
      </c>
      <c r="F2" t="s">
        <v>25</v>
      </c>
      <c r="G2">
        <f>COUNTA(D:D)-1</f>
        <v>202</v>
      </c>
      <c r="H2">
        <f>COUNTA(E:E)-1</f>
        <v>202</v>
      </c>
    </row>
    <row r="3" spans="1:8" x14ac:dyDescent="0.3">
      <c r="A3" s="1">
        <v>37011</v>
      </c>
      <c r="B3">
        <v>11549</v>
      </c>
      <c r="C3">
        <v>10728.327521943009</v>
      </c>
      <c r="F3" t="s">
        <v>26</v>
      </c>
      <c r="G3" s="2">
        <f>AVERAGE(D38:D239)</f>
        <v>0.32675231331307947</v>
      </c>
      <c r="H3" s="2">
        <f>AVERAGE(E38:E239)</f>
        <v>0.28639438803009293</v>
      </c>
    </row>
    <row r="4" spans="1:8" x14ac:dyDescent="0.3">
      <c r="A4" s="1">
        <v>37042</v>
      </c>
      <c r="B4">
        <v>11455.453100000001</v>
      </c>
      <c r="C4">
        <v>10608.993627509919</v>
      </c>
      <c r="F4" t="s">
        <v>27</v>
      </c>
      <c r="G4" s="2">
        <f>MAX(D38:D239)</f>
        <v>1.1635748680966072</v>
      </c>
      <c r="H4" s="2">
        <f>MAX(E38:E239)</f>
        <v>0.9560408279451833</v>
      </c>
    </row>
    <row r="5" spans="1:8" x14ac:dyDescent="0.3">
      <c r="A5" s="1">
        <v>37072</v>
      </c>
      <c r="B5">
        <v>13067.235351170002</v>
      </c>
      <c r="C5">
        <v>10283.756162077672</v>
      </c>
      <c r="F5" t="s">
        <v>28</v>
      </c>
      <c r="G5" s="2">
        <f>MIN(D38:D239)</f>
        <v>-0.17392145349204091</v>
      </c>
      <c r="H5" s="2">
        <f>MIN(E38:E239)</f>
        <v>-0.37538755574431959</v>
      </c>
    </row>
    <row r="6" spans="1:8" x14ac:dyDescent="0.3">
      <c r="A6" s="1">
        <v>37103</v>
      </c>
      <c r="B6">
        <v>12045.377546708507</v>
      </c>
      <c r="C6">
        <v>10121.738607671035</v>
      </c>
      <c r="F6" t="s">
        <v>29</v>
      </c>
      <c r="G6" s="3">
        <f>STDEV(D38:D239)</f>
        <v>0.25039684135318363</v>
      </c>
      <c r="H6" s="3">
        <f>STDEV(E38:E239)</f>
        <v>0.26961053929322021</v>
      </c>
    </row>
    <row r="7" spans="1:8" x14ac:dyDescent="0.3">
      <c r="A7" s="1">
        <v>37134</v>
      </c>
      <c r="B7">
        <v>11756.288485587502</v>
      </c>
      <c r="C7">
        <v>9656.7271852831545</v>
      </c>
      <c r="F7" t="s">
        <v>30</v>
      </c>
      <c r="G7" s="3">
        <f>COUNTIF(D:D,"&gt;0")/G2</f>
        <v>0.88118811881188119</v>
      </c>
      <c r="H7" s="3">
        <f>COUNTIF(E:E,"&gt;0")/H2</f>
        <v>0.84653465346534651</v>
      </c>
    </row>
    <row r="8" spans="1:8" x14ac:dyDescent="0.3">
      <c r="A8" s="1">
        <v>37164</v>
      </c>
      <c r="B8">
        <v>10431.35477326179</v>
      </c>
      <c r="C8">
        <v>8774.49801611158</v>
      </c>
      <c r="F8" t="s">
        <v>31</v>
      </c>
      <c r="G8" s="3">
        <f>AVERAGEIF(D:D,"&gt;0")</f>
        <v>0.38010104621463203</v>
      </c>
      <c r="H8" s="3">
        <f>AVERAGEIF(E:E,"&gt;0")</f>
        <v>0.36836446495151731</v>
      </c>
    </row>
    <row r="9" spans="1:8" x14ac:dyDescent="0.3">
      <c r="A9" s="1">
        <v>37195</v>
      </c>
      <c r="B9">
        <v>11499.525502043798</v>
      </c>
      <c r="C9">
        <v>8960.8632920524233</v>
      </c>
      <c r="F9" t="s">
        <v>32</v>
      </c>
      <c r="G9" s="3">
        <f>COUNTIF(D:D,"&lt;0")/G2</f>
        <v>0.11881188118811881</v>
      </c>
      <c r="H9" s="3">
        <f>COUNTIF(E:E,"&lt;0")/H2</f>
        <v>0.15346534653465346</v>
      </c>
    </row>
    <row r="10" spans="1:8" x14ac:dyDescent="0.3">
      <c r="A10" s="1">
        <v>37225</v>
      </c>
      <c r="B10">
        <v>12519.533414075084</v>
      </c>
      <c r="C10">
        <v>9512.1438018516292</v>
      </c>
      <c r="F10" t="s">
        <v>33</v>
      </c>
      <c r="G10" s="3">
        <f>AVERAGEIF(D:D,"&lt;0")</f>
        <v>-6.8917455706768604E-2</v>
      </c>
      <c r="H10" s="3">
        <f>AVERAGEIF(E:E,"&lt;0")</f>
        <v>-0.16576313305260304</v>
      </c>
    </row>
    <row r="11" spans="1:8" x14ac:dyDescent="0.3">
      <c r="A11" s="1">
        <v>37256</v>
      </c>
      <c r="B11">
        <v>12920.158483325487</v>
      </c>
      <c r="C11">
        <v>9601.1181916556452</v>
      </c>
    </row>
    <row r="12" spans="1:8" x14ac:dyDescent="0.3">
      <c r="A12" s="1">
        <v>37287</v>
      </c>
      <c r="B12">
        <v>12691.471678170625</v>
      </c>
      <c r="C12">
        <v>9338.1026812552609</v>
      </c>
    </row>
    <row r="13" spans="1:8" x14ac:dyDescent="0.3">
      <c r="A13" s="1">
        <v>37315</v>
      </c>
      <c r="B13">
        <v>11922.368494473485</v>
      </c>
      <c r="C13">
        <v>9269.5683539737875</v>
      </c>
    </row>
    <row r="14" spans="1:8" x14ac:dyDescent="0.3">
      <c r="A14" s="1">
        <v>37346</v>
      </c>
      <c r="B14">
        <v>12957.230079793784</v>
      </c>
      <c r="C14">
        <v>9688.2890465312012</v>
      </c>
    </row>
    <row r="15" spans="1:8" x14ac:dyDescent="0.3">
      <c r="A15" s="1">
        <v>37376</v>
      </c>
      <c r="B15">
        <v>12624.229266743085</v>
      </c>
      <c r="C15">
        <v>9381.3875195382952</v>
      </c>
    </row>
    <row r="16" spans="1:8" x14ac:dyDescent="0.3">
      <c r="A16" s="1">
        <v>37407</v>
      </c>
      <c r="B16">
        <v>12242.977542887444</v>
      </c>
      <c r="C16">
        <v>9394.6134423470012</v>
      </c>
    </row>
    <row r="17" spans="1:3" x14ac:dyDescent="0.3">
      <c r="A17" s="1">
        <v>37437</v>
      </c>
      <c r="B17">
        <v>11137.436670764708</v>
      </c>
      <c r="C17">
        <v>8821.3899242515345</v>
      </c>
    </row>
    <row r="18" spans="1:3" x14ac:dyDescent="0.3">
      <c r="A18" s="1">
        <v>37468</v>
      </c>
      <c r="B18">
        <v>10268.716610445061</v>
      </c>
      <c r="C18">
        <v>8081.6400144282807</v>
      </c>
    </row>
    <row r="19" spans="1:3" x14ac:dyDescent="0.3">
      <c r="A19" s="1">
        <v>37499</v>
      </c>
      <c r="B19">
        <v>10274.877840411327</v>
      </c>
      <c r="C19">
        <v>8102.3806661055687</v>
      </c>
    </row>
    <row r="20" spans="1:3" x14ac:dyDescent="0.3">
      <c r="A20" s="1">
        <v>37529</v>
      </c>
      <c r="B20">
        <v>9262.8023731308112</v>
      </c>
      <c r="C20">
        <v>7213.839124684383</v>
      </c>
    </row>
    <row r="21" spans="1:3" x14ac:dyDescent="0.3">
      <c r="A21" s="1">
        <v>37560</v>
      </c>
      <c r="B21">
        <v>9721.3110906007878</v>
      </c>
      <c r="C21">
        <v>7744.9801611157882</v>
      </c>
    </row>
    <row r="22" spans="1:3" x14ac:dyDescent="0.3">
      <c r="A22" s="1">
        <v>37590</v>
      </c>
      <c r="B22">
        <v>10665.250397498125</v>
      </c>
      <c r="C22">
        <v>8168.510280149093</v>
      </c>
    </row>
    <row r="23" spans="1:3" x14ac:dyDescent="0.3">
      <c r="A23" s="1">
        <v>37621</v>
      </c>
      <c r="B23">
        <v>10249.305631995698</v>
      </c>
      <c r="C23">
        <v>7779.247324756524</v>
      </c>
    </row>
    <row r="24" spans="1:3" x14ac:dyDescent="0.3">
      <c r="A24" s="1">
        <v>37652</v>
      </c>
      <c r="B24">
        <v>10393.820841406838</v>
      </c>
      <c r="C24">
        <v>7552.0019237705919</v>
      </c>
    </row>
    <row r="25" spans="1:3" x14ac:dyDescent="0.3">
      <c r="A25" s="1">
        <v>37680</v>
      </c>
      <c r="B25">
        <v>10382.38763848129</v>
      </c>
      <c r="C25">
        <v>7419.7426956835416</v>
      </c>
    </row>
    <row r="26" spans="1:3" x14ac:dyDescent="0.3">
      <c r="A26" s="1">
        <v>37711</v>
      </c>
      <c r="B26">
        <v>10397.961219939012</v>
      </c>
      <c r="C26">
        <v>7391.7879042924142</v>
      </c>
    </row>
    <row r="27" spans="1:3" x14ac:dyDescent="0.3">
      <c r="A27" s="1">
        <v>37741</v>
      </c>
      <c r="B27">
        <v>10874.18784381222</v>
      </c>
      <c r="C27">
        <v>8051.8816881086941</v>
      </c>
    </row>
    <row r="28" spans="1:3" x14ac:dyDescent="0.3">
      <c r="A28" s="1">
        <v>37772</v>
      </c>
      <c r="B28">
        <v>11604.933266916401</v>
      </c>
      <c r="C28">
        <v>8520.1995911987506</v>
      </c>
    </row>
    <row r="29" spans="1:3" x14ac:dyDescent="0.3">
      <c r="A29" s="1">
        <v>37802</v>
      </c>
      <c r="B29">
        <v>11853.278838828413</v>
      </c>
      <c r="C29">
        <v>8684.0206805338476</v>
      </c>
    </row>
    <row r="30" spans="1:3" x14ac:dyDescent="0.3">
      <c r="A30" s="1">
        <v>37833</v>
      </c>
      <c r="B30">
        <v>12288.294172213416</v>
      </c>
      <c r="C30">
        <v>8876.698328724302</v>
      </c>
    </row>
    <row r="31" spans="1:3" x14ac:dyDescent="0.3">
      <c r="A31" s="1">
        <v>37864</v>
      </c>
      <c r="B31">
        <v>12647.112362042048</v>
      </c>
      <c r="C31">
        <v>9087.4113261993516</v>
      </c>
    </row>
    <row r="32" spans="1:3" x14ac:dyDescent="0.3">
      <c r="A32" s="1">
        <v>37894</v>
      </c>
      <c r="B32">
        <v>13082.173027296294</v>
      </c>
      <c r="C32">
        <v>9145.4250330648065</v>
      </c>
    </row>
    <row r="33" spans="1:6" x14ac:dyDescent="0.3">
      <c r="A33" s="1">
        <v>37925</v>
      </c>
      <c r="B33">
        <v>14014.931964142519</v>
      </c>
      <c r="C33">
        <v>9700.3126127209307</v>
      </c>
    </row>
    <row r="34" spans="1:6" x14ac:dyDescent="0.3">
      <c r="A34" s="1">
        <v>37955</v>
      </c>
      <c r="B34">
        <v>14333.070919728554</v>
      </c>
      <c r="C34">
        <v>9848.8036551641198</v>
      </c>
    </row>
    <row r="35" spans="1:6" x14ac:dyDescent="0.3">
      <c r="A35" s="1">
        <v>37986</v>
      </c>
      <c r="B35">
        <v>15283.353521706558</v>
      </c>
      <c r="C35">
        <v>10473.427918720692</v>
      </c>
    </row>
    <row r="36" spans="1:6" x14ac:dyDescent="0.3">
      <c r="A36" s="1">
        <v>38017</v>
      </c>
      <c r="B36">
        <v>15838.139254544507</v>
      </c>
      <c r="C36">
        <v>10652.879644102439</v>
      </c>
    </row>
    <row r="37" spans="1:6" x14ac:dyDescent="0.3">
      <c r="A37" s="1">
        <v>38046</v>
      </c>
      <c r="B37">
        <v>16082.046599064493</v>
      </c>
      <c r="C37">
        <v>10849.464951304557</v>
      </c>
    </row>
    <row r="38" spans="1:6" x14ac:dyDescent="0.3">
      <c r="A38" s="1">
        <v>38077</v>
      </c>
      <c r="B38">
        <v>15686.428252727508</v>
      </c>
      <c r="C38">
        <v>10791.751833593844</v>
      </c>
      <c r="D38" s="3">
        <f>B38/B2-1</f>
        <v>0.5686428252727509</v>
      </c>
      <c r="E38" s="3">
        <f>C38/C2-1</f>
        <v>7.9175183359384338E-2</v>
      </c>
      <c r="F38" s="3"/>
    </row>
    <row r="39" spans="1:6" x14ac:dyDescent="0.3">
      <c r="A39" s="1">
        <v>38107</v>
      </c>
      <c r="B39">
        <v>15388.386115925685</v>
      </c>
      <c r="C39">
        <v>10543.765780930624</v>
      </c>
      <c r="D39" s="3">
        <f>B39/B3-1</f>
        <v>0.33244316528926188</v>
      </c>
      <c r="E39" s="3">
        <f t="shared" ref="E39:E40" si="0">C39/C3-1</f>
        <v>-1.7203216497156171E-2</v>
      </c>
      <c r="F39" s="3"/>
    </row>
    <row r="40" spans="1:6" x14ac:dyDescent="0.3">
      <c r="A40" s="1">
        <v>38138</v>
      </c>
      <c r="B40">
        <v>15514.570882076276</v>
      </c>
      <c r="C40">
        <v>10632.74017073464</v>
      </c>
      <c r="D40" s="3">
        <f>B40/B4-1</f>
        <v>0.35433934796313515</v>
      </c>
      <c r="E40" s="3">
        <f t="shared" si="0"/>
        <v>2.2383407944692735E-3</v>
      </c>
      <c r="F40" s="3"/>
    </row>
    <row r="41" spans="1:6" x14ac:dyDescent="0.3">
      <c r="A41" s="1">
        <v>38168</v>
      </c>
      <c r="B41">
        <v>15941.221581333375</v>
      </c>
      <c r="C41">
        <v>10847.661416376097</v>
      </c>
      <c r="D41" s="3">
        <f t="shared" ref="D41:E56" si="1">B41/B5-1</f>
        <v>0.21993835367065961</v>
      </c>
      <c r="E41" s="3">
        <f t="shared" si="1"/>
        <v>5.4834560972758073E-2</v>
      </c>
      <c r="F41" s="3"/>
    </row>
    <row r="42" spans="1:6" x14ac:dyDescent="0.3">
      <c r="A42" s="1">
        <v>38199</v>
      </c>
      <c r="B42">
        <v>15424.726002098174</v>
      </c>
      <c r="C42">
        <v>10503.787423349766</v>
      </c>
      <c r="D42" s="3">
        <f t="shared" si="1"/>
        <v>0.2805514764718271</v>
      </c>
      <c r="E42" s="3">
        <f t="shared" si="1"/>
        <v>3.7745374632494944E-2</v>
      </c>
      <c r="F42" s="3"/>
    </row>
    <row r="43" spans="1:6" x14ac:dyDescent="0.3">
      <c r="A43" s="1">
        <v>38230</v>
      </c>
      <c r="B43">
        <v>15478.712543105519</v>
      </c>
      <c r="C43">
        <v>10571.720572321752</v>
      </c>
      <c r="D43" s="3">
        <f t="shared" si="1"/>
        <v>0.3166325887699577</v>
      </c>
      <c r="E43" s="3">
        <f t="shared" si="1"/>
        <v>9.4751914337297016E-2</v>
      </c>
      <c r="F43" s="3"/>
    </row>
    <row r="44" spans="1:6" x14ac:dyDescent="0.3">
      <c r="A44" s="1">
        <v>38260</v>
      </c>
      <c r="B44">
        <v>16062.260005980599</v>
      </c>
      <c r="C44">
        <v>10794.457135986535</v>
      </c>
      <c r="D44" s="3">
        <f t="shared" si="1"/>
        <v>0.53980574480624988</v>
      </c>
      <c r="E44" s="3">
        <f t="shared" si="1"/>
        <v>0.23020794080367235</v>
      </c>
      <c r="F44" s="3"/>
    </row>
    <row r="45" spans="1:6" x14ac:dyDescent="0.3">
      <c r="A45" s="1">
        <v>38291</v>
      </c>
      <c r="B45">
        <v>15983.554931951294</v>
      </c>
      <c r="C45">
        <v>11061.079716243838</v>
      </c>
      <c r="D45" s="3">
        <f t="shared" si="1"/>
        <v>0.38993169145201279</v>
      </c>
      <c r="E45" s="3">
        <f t="shared" si="1"/>
        <v>0.23437657240615861</v>
      </c>
      <c r="F45" s="3"/>
    </row>
    <row r="46" spans="1:6" x14ac:dyDescent="0.3">
      <c r="A46" s="1">
        <v>38321</v>
      </c>
      <c r="B46">
        <v>16845.068542783469</v>
      </c>
      <c r="C46">
        <v>11668.57039798004</v>
      </c>
      <c r="D46" s="3">
        <f t="shared" si="1"/>
        <v>0.34550290219645108</v>
      </c>
      <c r="E46" s="3">
        <f t="shared" si="1"/>
        <v>0.22670248064465159</v>
      </c>
      <c r="F46" s="3"/>
    </row>
    <row r="47" spans="1:6" x14ac:dyDescent="0.3">
      <c r="A47" s="1">
        <v>38352</v>
      </c>
      <c r="B47">
        <v>17343.682571649861</v>
      </c>
      <c r="C47">
        <v>12123.361789106648</v>
      </c>
      <c r="D47" s="3">
        <f t="shared" si="1"/>
        <v>0.34237382567971508</v>
      </c>
      <c r="E47" s="3">
        <f t="shared" si="1"/>
        <v>0.26270310885695491</v>
      </c>
      <c r="F47" s="3"/>
    </row>
    <row r="48" spans="1:6" x14ac:dyDescent="0.3">
      <c r="A48" s="1">
        <v>38383</v>
      </c>
      <c r="B48">
        <v>16913.559243872944</v>
      </c>
      <c r="C48">
        <v>11868.762775039077</v>
      </c>
      <c r="D48" s="3">
        <f t="shared" si="1"/>
        <v>0.33267123567429335</v>
      </c>
      <c r="E48" s="3">
        <f t="shared" si="1"/>
        <v>0.27100366960664379</v>
      </c>
      <c r="F48" s="3"/>
    </row>
    <row r="49" spans="1:6" x14ac:dyDescent="0.3">
      <c r="A49" s="1">
        <v>38411</v>
      </c>
      <c r="B49">
        <v>17522.44737665237</v>
      </c>
      <c r="C49">
        <v>12285.379343513285</v>
      </c>
      <c r="D49" s="3">
        <f t="shared" si="1"/>
        <v>0.46971194396270799</v>
      </c>
      <c r="E49" s="3">
        <f t="shared" si="1"/>
        <v>0.32534535313574175</v>
      </c>
      <c r="F49" s="3"/>
    </row>
    <row r="50" spans="1:6" x14ac:dyDescent="0.3">
      <c r="A50" s="1">
        <v>38442</v>
      </c>
      <c r="B50">
        <v>17357.736371311839</v>
      </c>
      <c r="C50">
        <v>12019.658530720211</v>
      </c>
      <c r="D50" s="3">
        <f t="shared" si="1"/>
        <v>0.33961782452103284</v>
      </c>
      <c r="E50" s="3">
        <f t="shared" si="1"/>
        <v>0.24063789519406775</v>
      </c>
      <c r="F50" s="3"/>
    </row>
    <row r="51" spans="1:6" x14ac:dyDescent="0.3">
      <c r="A51" s="1">
        <v>38472</v>
      </c>
      <c r="B51">
        <v>17154.65085576749</v>
      </c>
      <c r="C51">
        <v>11762.654803414693</v>
      </c>
      <c r="D51" s="3">
        <f t="shared" si="1"/>
        <v>0.35886718256608519</v>
      </c>
      <c r="E51" s="3">
        <f t="shared" si="1"/>
        <v>0.25382890099327127</v>
      </c>
      <c r="F51" s="3"/>
    </row>
    <row r="52" spans="1:6" x14ac:dyDescent="0.3">
      <c r="A52" s="1">
        <v>38503</v>
      </c>
      <c r="B52">
        <v>17658.997590927054</v>
      </c>
      <c r="C52">
        <v>11991.102561019599</v>
      </c>
      <c r="D52" s="3">
        <f t="shared" si="1"/>
        <v>0.44237768378379871</v>
      </c>
      <c r="E52" s="3">
        <f t="shared" si="1"/>
        <v>0.27638062328022017</v>
      </c>
      <c r="F52" s="3"/>
    </row>
    <row r="53" spans="1:6" x14ac:dyDescent="0.3">
      <c r="A53" s="1">
        <v>38533</v>
      </c>
      <c r="B53">
        <v>18347.698496973208</v>
      </c>
      <c r="C53">
        <v>12117.650595166526</v>
      </c>
      <c r="D53" s="3">
        <f t="shared" si="1"/>
        <v>0.6473897036950278</v>
      </c>
      <c r="E53" s="3">
        <f t="shared" si="1"/>
        <v>0.37366681432514359</v>
      </c>
      <c r="F53" s="3"/>
    </row>
    <row r="54" spans="1:6" x14ac:dyDescent="0.3">
      <c r="A54" s="1">
        <v>38564</v>
      </c>
      <c r="B54">
        <v>19132.979992643661</v>
      </c>
      <c r="C54">
        <v>12568.834916436215</v>
      </c>
      <c r="D54" s="3">
        <f t="shared" si="1"/>
        <v>0.86322991650018954</v>
      </c>
      <c r="E54" s="3">
        <f t="shared" si="1"/>
        <v>0.55523320687346556</v>
      </c>
      <c r="F54" s="3"/>
    </row>
    <row r="55" spans="1:6" x14ac:dyDescent="0.3">
      <c r="A55" s="1">
        <v>38595</v>
      </c>
      <c r="B55">
        <v>19385.535328546561</v>
      </c>
      <c r="C55">
        <v>12670.133461584706</v>
      </c>
      <c r="D55" s="3">
        <f t="shared" si="1"/>
        <v>0.88669253587646679</v>
      </c>
      <c r="E55" s="3">
        <f t="shared" si="1"/>
        <v>0.56375440549063227</v>
      </c>
      <c r="F55" s="3"/>
    </row>
    <row r="56" spans="1:6" x14ac:dyDescent="0.3">
      <c r="A56" s="1">
        <v>38625</v>
      </c>
      <c r="B56">
        <v>20040.766422651435</v>
      </c>
      <c r="C56">
        <v>13054.887579656126</v>
      </c>
      <c r="D56" s="3">
        <f t="shared" si="1"/>
        <v>1.1635748680966072</v>
      </c>
      <c r="E56" s="3">
        <f t="shared" si="1"/>
        <v>0.80970040418350719</v>
      </c>
      <c r="F56" s="3"/>
    </row>
    <row r="57" spans="1:6" x14ac:dyDescent="0.3">
      <c r="A57" s="1">
        <v>38656</v>
      </c>
      <c r="B57">
        <v>18950.548729259197</v>
      </c>
      <c r="C57">
        <v>12705.602981844415</v>
      </c>
      <c r="D57" s="3">
        <f t="shared" ref="D57:E72" si="2">B57/B21-1</f>
        <v>0.94938198691962983</v>
      </c>
      <c r="E57" s="3">
        <f t="shared" si="2"/>
        <v>0.64049522626717348</v>
      </c>
      <c r="F57" s="3"/>
    </row>
    <row r="58" spans="1:6" x14ac:dyDescent="0.3">
      <c r="A58" s="1">
        <v>38686</v>
      </c>
      <c r="B58">
        <v>19229.121795579307</v>
      </c>
      <c r="C58">
        <v>13174.822652398701</v>
      </c>
      <c r="D58" s="3">
        <f t="shared" si="2"/>
        <v>0.80296955804151704</v>
      </c>
      <c r="E58" s="3">
        <f t="shared" si="2"/>
        <v>0.61287948482060695</v>
      </c>
      <c r="F58" s="3"/>
    </row>
    <row r="59" spans="1:6" x14ac:dyDescent="0.3">
      <c r="A59" s="1">
        <v>38717</v>
      </c>
      <c r="B59">
        <v>19546.402305206364</v>
      </c>
      <c r="C59">
        <v>13502.164241914154</v>
      </c>
      <c r="D59" s="3">
        <f t="shared" si="2"/>
        <v>0.90709527133111534</v>
      </c>
      <c r="E59" s="3">
        <f t="shared" si="2"/>
        <v>0.73566460587326121</v>
      </c>
      <c r="F59" s="3"/>
    </row>
    <row r="60" spans="1:6" x14ac:dyDescent="0.3">
      <c r="A60" s="1">
        <v>38748</v>
      </c>
      <c r="B60">
        <v>20847.493992749009</v>
      </c>
      <c r="C60">
        <v>14169.772754599016</v>
      </c>
      <c r="D60" s="3">
        <f t="shared" si="2"/>
        <v>1.0057584511844668</v>
      </c>
      <c r="E60" s="3">
        <f t="shared" si="2"/>
        <v>0.87629358382423184</v>
      </c>
      <c r="F60" s="3"/>
    </row>
    <row r="61" spans="1:6" x14ac:dyDescent="0.3">
      <c r="A61" s="1">
        <v>38776</v>
      </c>
      <c r="B61">
        <v>20669.545078983956</v>
      </c>
      <c r="C61">
        <v>14154.743296861852</v>
      </c>
      <c r="D61" s="3">
        <f t="shared" si="2"/>
        <v>0.99082771696698524</v>
      </c>
      <c r="E61" s="3">
        <f t="shared" si="2"/>
        <v>0.90771349862258943</v>
      </c>
      <c r="F61" s="3"/>
    </row>
    <row r="62" spans="1:6" x14ac:dyDescent="0.3">
      <c r="A62" s="1">
        <v>38807</v>
      </c>
      <c r="B62">
        <v>21398.441166409888</v>
      </c>
      <c r="C62">
        <v>14458.638932307325</v>
      </c>
      <c r="D62" s="3">
        <f t="shared" si="2"/>
        <v>1.0579458524404264</v>
      </c>
      <c r="E62" s="3">
        <f t="shared" si="2"/>
        <v>0.9560408279451833</v>
      </c>
      <c r="F62" s="3"/>
    </row>
    <row r="63" spans="1:6" x14ac:dyDescent="0.3">
      <c r="A63" s="1">
        <v>38837</v>
      </c>
      <c r="B63">
        <v>21949.756039510805</v>
      </c>
      <c r="C63">
        <v>14947.396897919925</v>
      </c>
      <c r="D63" s="3">
        <f t="shared" si="2"/>
        <v>1.0185191165334664</v>
      </c>
      <c r="E63" s="3">
        <f t="shared" si="2"/>
        <v>0.85638556015977896</v>
      </c>
      <c r="F63" s="3"/>
    </row>
    <row r="64" spans="1:6" x14ac:dyDescent="0.3">
      <c r="A64" s="1">
        <v>38868</v>
      </c>
      <c r="B64">
        <v>21158.780205786403</v>
      </c>
      <c r="C64">
        <v>14370.566309967538</v>
      </c>
      <c r="D64" s="3">
        <f t="shared" si="2"/>
        <v>0.82325737848974256</v>
      </c>
      <c r="E64" s="3">
        <f t="shared" si="2"/>
        <v>0.68664667489857112</v>
      </c>
      <c r="F64" s="3"/>
    </row>
    <row r="65" spans="1:6" x14ac:dyDescent="0.3">
      <c r="A65" s="1">
        <v>38898</v>
      </c>
      <c r="B65">
        <v>21183.41439996511</v>
      </c>
      <c r="C65">
        <v>14370.265720812795</v>
      </c>
      <c r="D65" s="3">
        <f t="shared" si="2"/>
        <v>0.78713541527205755</v>
      </c>
      <c r="E65" s="3">
        <f t="shared" si="2"/>
        <v>0.65479404638283145</v>
      </c>
      <c r="F65" s="3"/>
    </row>
    <row r="66" spans="1:6" x14ac:dyDescent="0.3">
      <c r="A66" s="1">
        <v>38929</v>
      </c>
      <c r="B66">
        <v>21464.396588842141</v>
      </c>
      <c r="C66">
        <v>14471.86485511603</v>
      </c>
      <c r="D66" s="3">
        <f t="shared" si="2"/>
        <v>0.74673524966369587</v>
      </c>
      <c r="E66" s="3">
        <f t="shared" si="2"/>
        <v>0.630320679963428</v>
      </c>
      <c r="F66" s="3"/>
    </row>
    <row r="67" spans="1:6" x14ac:dyDescent="0.3">
      <c r="A67" s="1">
        <v>38960</v>
      </c>
      <c r="B67">
        <v>21777.009512403281</v>
      </c>
      <c r="C67">
        <v>14854.514849104247</v>
      </c>
      <c r="D67" s="3">
        <f t="shared" si="2"/>
        <v>0.72189578846179314</v>
      </c>
      <c r="E67" s="3">
        <f t="shared" si="2"/>
        <v>0.63462556231807365</v>
      </c>
      <c r="F67" s="3"/>
    </row>
    <row r="68" spans="1:6" x14ac:dyDescent="0.3">
      <c r="A68" s="1">
        <v>38990</v>
      </c>
      <c r="B68">
        <v>21778.408772052408</v>
      </c>
      <c r="C68">
        <v>15031.561861248048</v>
      </c>
      <c r="D68" s="3">
        <f t="shared" si="2"/>
        <v>0.66473939204222354</v>
      </c>
      <c r="E68" s="3">
        <f t="shared" si="2"/>
        <v>0.64361544782251467</v>
      </c>
      <c r="F68" s="3"/>
    </row>
    <row r="69" spans="1:6" x14ac:dyDescent="0.3">
      <c r="A69" s="1">
        <v>39021</v>
      </c>
      <c r="B69">
        <v>22533.341065122553</v>
      </c>
      <c r="C69">
        <v>15598.172417939162</v>
      </c>
      <c r="D69" s="3">
        <f t="shared" si="2"/>
        <v>0.60780952221349005</v>
      </c>
      <c r="E69" s="3">
        <f t="shared" si="2"/>
        <v>0.60800718911716456</v>
      </c>
      <c r="F69" s="3"/>
    </row>
    <row r="70" spans="1:6" x14ac:dyDescent="0.3">
      <c r="A70" s="1">
        <v>39051</v>
      </c>
      <c r="B70">
        <v>23226.562492787412</v>
      </c>
      <c r="C70">
        <v>16046.952025970904</v>
      </c>
      <c r="D70" s="3">
        <f t="shared" si="2"/>
        <v>0.62048751609939612</v>
      </c>
      <c r="E70" s="3">
        <f t="shared" si="2"/>
        <v>0.62933007782694994</v>
      </c>
      <c r="F70" s="3"/>
    </row>
    <row r="71" spans="1:6" x14ac:dyDescent="0.3">
      <c r="A71" s="1">
        <v>39082</v>
      </c>
      <c r="B71">
        <v>23650.778329361165</v>
      </c>
      <c r="C71">
        <v>16409.161957436576</v>
      </c>
      <c r="D71" s="3">
        <f t="shared" si="2"/>
        <v>0.54748617806756661</v>
      </c>
      <c r="E71" s="3">
        <f t="shared" si="2"/>
        <v>0.56674224377923843</v>
      </c>
      <c r="F71" s="3"/>
    </row>
    <row r="72" spans="1:6" x14ac:dyDescent="0.3">
      <c r="A72" s="1">
        <v>39113</v>
      </c>
      <c r="B72">
        <v>23711.424931947717</v>
      </c>
      <c r="C72">
        <v>16575.988938319108</v>
      </c>
      <c r="D72" s="3">
        <f t="shared" si="2"/>
        <v>0.49710925954537832</v>
      </c>
      <c r="E72" s="3">
        <f t="shared" si="2"/>
        <v>0.55601015801354459</v>
      </c>
      <c r="F72" s="3"/>
    </row>
    <row r="73" spans="1:6" x14ac:dyDescent="0.3">
      <c r="A73" s="1">
        <v>39141</v>
      </c>
      <c r="B73">
        <v>23658.412208153295</v>
      </c>
      <c r="C73">
        <v>16495.130455693157</v>
      </c>
      <c r="D73" s="3">
        <f t="shared" ref="D73:E88" si="3">B73/B37-1</f>
        <v>0.47110705484024185</v>
      </c>
      <c r="E73" s="3">
        <f t="shared" si="3"/>
        <v>0.52036349531778114</v>
      </c>
      <c r="F73" s="3"/>
    </row>
    <row r="74" spans="1:6" x14ac:dyDescent="0.3">
      <c r="A74" s="1">
        <v>39172</v>
      </c>
      <c r="B74">
        <v>24544.756972008512</v>
      </c>
      <c r="C74">
        <v>16832.992665624621</v>
      </c>
      <c r="D74" s="3">
        <f t="shared" si="3"/>
        <v>0.56471292103992798</v>
      </c>
      <c r="E74" s="3">
        <f t="shared" si="3"/>
        <v>0.55980168235752847</v>
      </c>
      <c r="F74" s="3"/>
    </row>
    <row r="75" spans="1:6" x14ac:dyDescent="0.3">
      <c r="A75" s="1">
        <v>39202</v>
      </c>
      <c r="B75">
        <v>25317.03943938329</v>
      </c>
      <c r="C75">
        <v>17589.274978958754</v>
      </c>
      <c r="D75" s="3">
        <f t="shared" si="3"/>
        <v>0.64520432803426253</v>
      </c>
      <c r="E75" s="3">
        <f t="shared" si="3"/>
        <v>0.66821563987798238</v>
      </c>
      <c r="F75" s="3"/>
    </row>
    <row r="76" spans="1:6" x14ac:dyDescent="0.3">
      <c r="A76" s="1">
        <v>39233</v>
      </c>
      <c r="B76">
        <v>25916.148290832753</v>
      </c>
      <c r="C76">
        <v>18128.832511722972</v>
      </c>
      <c r="D76" s="3">
        <f t="shared" si="3"/>
        <v>0.67043925918526348</v>
      </c>
      <c r="E76" s="3">
        <f t="shared" si="3"/>
        <v>0.70500098945523382</v>
      </c>
      <c r="F76" s="3"/>
    </row>
    <row r="77" spans="1:6" x14ac:dyDescent="0.3">
      <c r="A77" s="1">
        <v>39263</v>
      </c>
      <c r="B77">
        <v>25974.829032883939</v>
      </c>
      <c r="C77">
        <v>18081.940603583018</v>
      </c>
      <c r="D77" s="3">
        <f t="shared" si="3"/>
        <v>0.62941270845263042</v>
      </c>
      <c r="E77" s="3">
        <f t="shared" si="3"/>
        <v>0.66689758368432672</v>
      </c>
      <c r="F77" s="3"/>
    </row>
    <row r="78" spans="1:6" x14ac:dyDescent="0.3">
      <c r="A78" s="1">
        <v>39294</v>
      </c>
      <c r="B78">
        <v>25088.1588662422</v>
      </c>
      <c r="C78">
        <v>17809.907418540337</v>
      </c>
      <c r="D78" s="3">
        <f t="shared" si="3"/>
        <v>0.62648975825110553</v>
      </c>
      <c r="E78" s="3">
        <f t="shared" si="3"/>
        <v>0.69557005494505475</v>
      </c>
      <c r="F78" s="3"/>
    </row>
    <row r="79" spans="1:6" x14ac:dyDescent="0.3">
      <c r="A79" s="1">
        <v>39325</v>
      </c>
      <c r="B79">
        <v>24926.697847802665</v>
      </c>
      <c r="C79">
        <v>17768.125526031017</v>
      </c>
      <c r="D79" s="3">
        <f t="shared" si="3"/>
        <v>0.61038573320527467</v>
      </c>
      <c r="E79" s="3">
        <f t="shared" si="3"/>
        <v>0.68072220642593062</v>
      </c>
      <c r="F79" s="3"/>
    </row>
    <row r="80" spans="1:6" x14ac:dyDescent="0.3">
      <c r="A80" s="1">
        <v>39355</v>
      </c>
      <c r="B80">
        <v>26194.575738148174</v>
      </c>
      <c r="C80">
        <v>18727.60610797162</v>
      </c>
      <c r="D80" s="3">
        <f t="shared" si="3"/>
        <v>0.63081507386849189</v>
      </c>
      <c r="E80" s="3">
        <f t="shared" si="3"/>
        <v>0.73492801648519901</v>
      </c>
      <c r="F80" s="3"/>
    </row>
    <row r="81" spans="1:6" x14ac:dyDescent="0.3">
      <c r="A81" s="1">
        <v>39386</v>
      </c>
      <c r="B81">
        <v>26691.336325483637</v>
      </c>
      <c r="C81">
        <v>19462.246002164236</v>
      </c>
      <c r="D81" s="3">
        <f t="shared" si="3"/>
        <v>0.66992489712832137</v>
      </c>
      <c r="E81" s="3">
        <f t="shared" si="3"/>
        <v>0.75952497418337916</v>
      </c>
      <c r="F81" s="3"/>
    </row>
    <row r="82" spans="1:6" x14ac:dyDescent="0.3">
      <c r="A82" s="1">
        <v>39416</v>
      </c>
      <c r="B82">
        <v>25761.523712456194</v>
      </c>
      <c r="C82">
        <v>18609.474570157505</v>
      </c>
      <c r="D82" s="3">
        <f t="shared" si="3"/>
        <v>0.52932139439068004</v>
      </c>
      <c r="E82" s="3">
        <f t="shared" si="3"/>
        <v>0.59483757953579408</v>
      </c>
      <c r="F82" s="3"/>
    </row>
    <row r="83" spans="1:6" x14ac:dyDescent="0.3">
      <c r="A83" s="1">
        <v>39447</v>
      </c>
      <c r="B83">
        <v>26128.992629739041</v>
      </c>
      <c r="C83">
        <v>18408.380425634237</v>
      </c>
      <c r="D83" s="3">
        <f t="shared" si="3"/>
        <v>0.50654236906121231</v>
      </c>
      <c r="E83" s="3">
        <f t="shared" si="3"/>
        <v>0.51842209659823424</v>
      </c>
      <c r="F83" s="3"/>
    </row>
    <row r="84" spans="1:6" x14ac:dyDescent="0.3">
      <c r="A84" s="1">
        <v>39478</v>
      </c>
      <c r="B84">
        <v>24257.22275009513</v>
      </c>
      <c r="C84">
        <v>16904.833473608269</v>
      </c>
      <c r="D84" s="3">
        <f t="shared" si="3"/>
        <v>0.4341879435508218</v>
      </c>
      <c r="E84" s="3">
        <f t="shared" si="3"/>
        <v>0.42431303026465716</v>
      </c>
      <c r="F84" s="3"/>
    </row>
    <row r="85" spans="1:6" x14ac:dyDescent="0.3">
      <c r="A85" s="1">
        <v>39507</v>
      </c>
      <c r="B85">
        <v>24501.353600830127</v>
      </c>
      <c r="C85">
        <v>16960.743056390522</v>
      </c>
      <c r="D85" s="3">
        <f t="shared" si="3"/>
        <v>0.39828375992024601</v>
      </c>
      <c r="E85" s="3">
        <f t="shared" si="3"/>
        <v>0.38056323554598603</v>
      </c>
      <c r="F85" s="3"/>
    </row>
    <row r="86" spans="1:6" x14ac:dyDescent="0.3">
      <c r="A86" s="1">
        <v>39538</v>
      </c>
      <c r="B86">
        <v>24400.022225320779</v>
      </c>
      <c r="C86">
        <v>16719.369965131656</v>
      </c>
      <c r="D86" s="3">
        <f t="shared" si="3"/>
        <v>0.40571453001487812</v>
      </c>
      <c r="E86" s="3">
        <f t="shared" si="3"/>
        <v>0.39100207567459422</v>
      </c>
      <c r="F86" s="3"/>
    </row>
    <row r="87" spans="1:6" x14ac:dyDescent="0.3">
      <c r="A87" s="1">
        <v>39568</v>
      </c>
      <c r="B87">
        <v>25348.310886332652</v>
      </c>
      <c r="C87">
        <v>17664.422267644579</v>
      </c>
      <c r="D87" s="3">
        <f t="shared" si="3"/>
        <v>0.47763490492786143</v>
      </c>
      <c r="E87" s="3">
        <f t="shared" si="3"/>
        <v>0.50173770826944653</v>
      </c>
      <c r="F87" s="3"/>
    </row>
    <row r="88" spans="1:6" x14ac:dyDescent="0.3">
      <c r="A88" s="1">
        <v>39599</v>
      </c>
      <c r="B88">
        <v>26272.618132590276</v>
      </c>
      <c r="C88">
        <v>17960.502585066726</v>
      </c>
      <c r="D88" s="3">
        <f t="shared" si="3"/>
        <v>0.48777516941781451</v>
      </c>
      <c r="E88" s="3">
        <f t="shared" si="3"/>
        <v>0.49781911160132308</v>
      </c>
      <c r="F88" s="3"/>
    </row>
    <row r="89" spans="1:6" x14ac:dyDescent="0.3">
      <c r="A89" s="1">
        <v>39629</v>
      </c>
      <c r="B89">
        <v>25462.482352712563</v>
      </c>
      <c r="C89">
        <v>16491.823974990977</v>
      </c>
      <c r="D89" s="3">
        <f t="shared" ref="D89:E104" si="4">B89/B53-1</f>
        <v>0.38777527638755727</v>
      </c>
      <c r="E89" s="3">
        <f t="shared" si="4"/>
        <v>0.36097536774737637</v>
      </c>
      <c r="F89" s="3"/>
    </row>
    <row r="90" spans="1:6" x14ac:dyDescent="0.3">
      <c r="A90" s="1">
        <v>39660</v>
      </c>
      <c r="B90">
        <v>24654.411479863138</v>
      </c>
      <c r="C90">
        <v>16068.594445112418</v>
      </c>
      <c r="D90" s="3">
        <f t="shared" si="4"/>
        <v>0.28858188788899497</v>
      </c>
      <c r="E90" s="3">
        <f t="shared" si="4"/>
        <v>0.2784474099583869</v>
      </c>
      <c r="F90" s="3"/>
    </row>
    <row r="91" spans="1:6" x14ac:dyDescent="0.3">
      <c r="A91" s="1">
        <v>39691</v>
      </c>
      <c r="B91">
        <v>24557.377978136534</v>
      </c>
      <c r="C91">
        <v>15729.229289407232</v>
      </c>
      <c r="D91" s="3">
        <f t="shared" si="4"/>
        <v>0.26678874541958475</v>
      </c>
      <c r="E91" s="3">
        <f t="shared" si="4"/>
        <v>0.24144148418780054</v>
      </c>
      <c r="F91" s="3"/>
    </row>
    <row r="92" spans="1:6" x14ac:dyDescent="0.3">
      <c r="A92" s="1">
        <v>39721</v>
      </c>
      <c r="B92">
        <v>22540.339417737367</v>
      </c>
      <c r="C92">
        <v>13769.68858963568</v>
      </c>
      <c r="D92" s="3">
        <f t="shared" si="4"/>
        <v>0.12472442133055073</v>
      </c>
      <c r="E92" s="3">
        <f t="shared" si="4"/>
        <v>5.4753517073057978E-2</v>
      </c>
      <c r="F92" s="3"/>
    </row>
    <row r="93" spans="1:6" x14ac:dyDescent="0.3">
      <c r="A93" s="1">
        <v>39752</v>
      </c>
      <c r="B93">
        <v>19063.813352218131</v>
      </c>
      <c r="C93">
        <v>11044.547312732953</v>
      </c>
      <c r="D93" s="3">
        <f t="shared" si="4"/>
        <v>5.976851888412904E-3</v>
      </c>
      <c r="E93" s="3">
        <f t="shared" si="4"/>
        <v>-0.130734107738532</v>
      </c>
      <c r="F93" s="3"/>
    </row>
    <row r="94" spans="1:6" x14ac:dyDescent="0.3">
      <c r="A94" s="1">
        <v>39782</v>
      </c>
      <c r="B94">
        <v>18273.890024084005</v>
      </c>
      <c r="C94">
        <v>10326.139232896474</v>
      </c>
      <c r="D94" s="3">
        <f t="shared" si="4"/>
        <v>-4.9676307719622725E-2</v>
      </c>
      <c r="E94" s="3">
        <f t="shared" si="4"/>
        <v>-0.21622176591375797</v>
      </c>
      <c r="F94" s="3"/>
    </row>
    <row r="95" spans="1:6" x14ac:dyDescent="0.3">
      <c r="A95" s="1">
        <v>39813</v>
      </c>
      <c r="B95">
        <v>18757.494890980834</v>
      </c>
      <c r="C95">
        <v>10705.482746182515</v>
      </c>
      <c r="D95" s="3">
        <f t="shared" si="4"/>
        <v>-4.0360747819837783E-2</v>
      </c>
      <c r="E95" s="3">
        <f t="shared" si="4"/>
        <v>-0.20712838665152855</v>
      </c>
      <c r="F95" s="3"/>
    </row>
    <row r="96" spans="1:6" x14ac:dyDescent="0.3">
      <c r="A96" s="1">
        <v>39844</v>
      </c>
      <c r="B96">
        <v>18141.578552868585</v>
      </c>
      <c r="C96">
        <v>9794.0964290008396</v>
      </c>
      <c r="D96" s="3">
        <f t="shared" si="4"/>
        <v>-0.12979571745273422</v>
      </c>
      <c r="E96" s="3">
        <f t="shared" si="4"/>
        <v>-0.30880356385235497</v>
      </c>
      <c r="F96" s="3"/>
    </row>
    <row r="97" spans="1:6" x14ac:dyDescent="0.3">
      <c r="A97" s="1">
        <v>39872</v>
      </c>
      <c r="B97">
        <v>17097.78929694504</v>
      </c>
      <c r="C97">
        <v>8841.2288084645897</v>
      </c>
      <c r="D97" s="3">
        <f t="shared" si="4"/>
        <v>-0.17280282504478284</v>
      </c>
      <c r="E97" s="3">
        <f t="shared" si="4"/>
        <v>-0.37538755574431959</v>
      </c>
      <c r="F97" s="3"/>
    </row>
    <row r="98" spans="1:6" x14ac:dyDescent="0.3">
      <c r="A98" s="1">
        <v>39903</v>
      </c>
      <c r="B98">
        <v>17676.793176283958</v>
      </c>
      <c r="C98">
        <v>9574.3657568834915</v>
      </c>
      <c r="D98" s="3">
        <f t="shared" si="4"/>
        <v>-0.17392145349204091</v>
      </c>
      <c r="E98" s="3">
        <f t="shared" si="4"/>
        <v>-0.33781002473961053</v>
      </c>
      <c r="F98" s="3"/>
    </row>
    <row r="99" spans="1:6" x14ac:dyDescent="0.3">
      <c r="A99" s="1">
        <v>39933</v>
      </c>
      <c r="B99">
        <v>18369.091593885591</v>
      </c>
      <c r="C99">
        <v>10713.298064205845</v>
      </c>
      <c r="D99" s="3">
        <f t="shared" si="4"/>
        <v>-0.16313003384547031</v>
      </c>
      <c r="E99" s="3">
        <f t="shared" si="4"/>
        <v>-0.2832666358316408</v>
      </c>
      <c r="F99" s="3"/>
    </row>
    <row r="100" spans="1:6" x14ac:dyDescent="0.3">
      <c r="A100" s="1">
        <v>39964</v>
      </c>
      <c r="B100">
        <v>19353.018281499746</v>
      </c>
      <c r="C100">
        <v>11793.314897198508</v>
      </c>
      <c r="D100" s="3">
        <f t="shared" si="4"/>
        <v>-8.5343384955283264E-2</v>
      </c>
      <c r="E100" s="3">
        <f t="shared" si="4"/>
        <v>-0.17934236947791182</v>
      </c>
      <c r="F100" s="3"/>
    </row>
    <row r="101" spans="1:6" x14ac:dyDescent="0.3">
      <c r="A101" s="1">
        <v>39994</v>
      </c>
      <c r="B101">
        <v>19621.333442336643</v>
      </c>
      <c r="C101">
        <v>11731.994709630877</v>
      </c>
      <c r="D101" s="3">
        <f t="shared" si="4"/>
        <v>-7.3740754353133875E-2</v>
      </c>
      <c r="E101" s="3">
        <f t="shared" si="4"/>
        <v>-0.18359236095132514</v>
      </c>
      <c r="F101" s="3"/>
    </row>
    <row r="102" spans="1:6" x14ac:dyDescent="0.3">
      <c r="A102" s="1">
        <v>40025</v>
      </c>
      <c r="B102">
        <v>20499.667796079695</v>
      </c>
      <c r="C102">
        <v>12768.726704340508</v>
      </c>
      <c r="D102" s="3">
        <f t="shared" si="4"/>
        <v>-4.4945535215461963E-2</v>
      </c>
      <c r="E102" s="3">
        <f t="shared" si="4"/>
        <v>-0.1176861564025341</v>
      </c>
      <c r="F102" s="3"/>
    </row>
    <row r="103" spans="1:6" x14ac:dyDescent="0.3">
      <c r="A103" s="1">
        <v>40056</v>
      </c>
      <c r="B103">
        <v>21097.525314298873</v>
      </c>
      <c r="C103">
        <v>13230.732235180956</v>
      </c>
      <c r="D103" s="3">
        <f t="shared" si="4"/>
        <v>-3.1201905739968616E-2</v>
      </c>
      <c r="E103" s="3">
        <f t="shared" si="4"/>
        <v>-0.10931239629284883</v>
      </c>
      <c r="F103" s="3"/>
    </row>
    <row r="104" spans="1:6" x14ac:dyDescent="0.3">
      <c r="A104" s="1">
        <v>40086</v>
      </c>
      <c r="B104">
        <v>21776.111476969312</v>
      </c>
      <c r="C104">
        <v>13842.130575928823</v>
      </c>
      <c r="D104" s="3">
        <f t="shared" si="4"/>
        <v>-1.0548498318407873E-4</v>
      </c>
      <c r="E104" s="3">
        <f t="shared" si="4"/>
        <v>-7.9128921950926911E-2</v>
      </c>
      <c r="F104" s="3"/>
    </row>
    <row r="105" spans="1:6" x14ac:dyDescent="0.3">
      <c r="A105" s="1">
        <v>40117</v>
      </c>
      <c r="B105">
        <v>21910.344958925594</v>
      </c>
      <c r="C105">
        <v>13631.116989299027</v>
      </c>
      <c r="D105" s="3">
        <f t="shared" ref="D105:E120" si="5">B105/B69-1</f>
        <v>-2.7647746705491527E-2</v>
      </c>
      <c r="E105" s="3">
        <f t="shared" si="5"/>
        <v>-0.12610807060818618</v>
      </c>
      <c r="F105" s="3"/>
    </row>
    <row r="106" spans="1:6" x14ac:dyDescent="0.3">
      <c r="A106" s="1">
        <v>40147</v>
      </c>
      <c r="B106">
        <v>22544.961755221488</v>
      </c>
      <c r="C106">
        <v>14197.727545990139</v>
      </c>
      <c r="D106" s="3">
        <f t="shared" si="5"/>
        <v>-2.9345743167013327E-2</v>
      </c>
      <c r="E106" s="3">
        <f t="shared" si="5"/>
        <v>-0.11523836283600275</v>
      </c>
      <c r="F106" s="3"/>
    </row>
    <row r="107" spans="1:6" x14ac:dyDescent="0.3">
      <c r="A107" s="1">
        <v>40178</v>
      </c>
      <c r="B107">
        <v>23033.381532775518</v>
      </c>
      <c r="C107">
        <v>14495.911987495489</v>
      </c>
      <c r="D107" s="3">
        <f t="shared" si="5"/>
        <v>-2.6104713679514835E-2</v>
      </c>
      <c r="E107" s="3">
        <f t="shared" si="5"/>
        <v>-0.11659644623557441</v>
      </c>
      <c r="F107" s="3"/>
    </row>
    <row r="108" spans="1:6" x14ac:dyDescent="0.3">
      <c r="A108" s="1">
        <v>40209</v>
      </c>
      <c r="B108">
        <v>22544.250492685853</v>
      </c>
      <c r="C108">
        <v>13872.189491403147</v>
      </c>
      <c r="D108" s="3">
        <f t="shared" si="5"/>
        <v>-4.9224137419479397E-2</v>
      </c>
      <c r="E108" s="3">
        <f t="shared" si="5"/>
        <v>-0.1631154229757914</v>
      </c>
      <c r="F108" s="3"/>
    </row>
    <row r="109" spans="1:6" x14ac:dyDescent="0.3">
      <c r="A109" s="1">
        <v>40237</v>
      </c>
      <c r="B109">
        <v>22750.851730109087</v>
      </c>
      <c r="C109">
        <v>14054.045930022843</v>
      </c>
      <c r="D109" s="3">
        <f t="shared" si="5"/>
        <v>-3.8361005381901347E-2</v>
      </c>
      <c r="E109" s="3">
        <f t="shared" si="5"/>
        <v>-0.14798819155915155</v>
      </c>
      <c r="F109" s="3"/>
    </row>
    <row r="110" spans="1:6" x14ac:dyDescent="0.3">
      <c r="A110" s="1">
        <v>40268</v>
      </c>
      <c r="B110">
        <v>23596.370162188799</v>
      </c>
      <c r="C110">
        <v>14965.131658049777</v>
      </c>
      <c r="D110" s="3">
        <f t="shared" si="5"/>
        <v>-3.8639079250256114E-2</v>
      </c>
      <c r="E110" s="3">
        <f t="shared" si="5"/>
        <v>-0.11096428571428552</v>
      </c>
      <c r="F110" s="3"/>
    </row>
    <row r="111" spans="1:6" x14ac:dyDescent="0.3">
      <c r="A111" s="1">
        <v>40298</v>
      </c>
      <c r="B111">
        <v>23918.796957216138</v>
      </c>
      <c r="C111">
        <v>14998.196465071538</v>
      </c>
      <c r="D111" s="3">
        <f t="shared" si="5"/>
        <v>-5.522930457627051E-2</v>
      </c>
      <c r="E111" s="3">
        <f t="shared" si="5"/>
        <v>-0.14731013739831833</v>
      </c>
      <c r="F111" s="3"/>
    </row>
    <row r="112" spans="1:6" x14ac:dyDescent="0.3">
      <c r="A112" s="1">
        <v>40329</v>
      </c>
      <c r="B112">
        <v>22403.882108156755</v>
      </c>
      <c r="C112">
        <v>13589.335096789706</v>
      </c>
      <c r="D112" s="3">
        <f t="shared" si="5"/>
        <v>-0.13552423544043313</v>
      </c>
      <c r="E112" s="3">
        <f t="shared" si="5"/>
        <v>-0.25040208253884022</v>
      </c>
      <c r="F112" s="3"/>
    </row>
    <row r="113" spans="1:6" x14ac:dyDescent="0.3">
      <c r="A113" s="1">
        <v>40359</v>
      </c>
      <c r="B113">
        <v>22396.360094025171</v>
      </c>
      <c r="C113">
        <v>13175.423830708187</v>
      </c>
      <c r="D113" s="3">
        <f t="shared" si="5"/>
        <v>-0.13776679470453701</v>
      </c>
      <c r="E113" s="3">
        <f t="shared" si="5"/>
        <v>-0.27134901504446829</v>
      </c>
      <c r="F113" s="3"/>
    </row>
    <row r="114" spans="1:6" x14ac:dyDescent="0.3">
      <c r="A114" s="1">
        <v>40390</v>
      </c>
      <c r="B114">
        <v>23858.041827547906</v>
      </c>
      <c r="C114">
        <v>14251.833593843934</v>
      </c>
      <c r="D114" s="3">
        <f t="shared" si="5"/>
        <v>-4.9031778109054458E-2</v>
      </c>
      <c r="E114" s="3">
        <f t="shared" si="5"/>
        <v>-0.19978059071729948</v>
      </c>
      <c r="F114" s="3"/>
    </row>
    <row r="115" spans="1:6" x14ac:dyDescent="0.3">
      <c r="A115" s="1">
        <v>40421</v>
      </c>
      <c r="B115">
        <v>23394.342986179636</v>
      </c>
      <c r="C115">
        <v>13759.16796921967</v>
      </c>
      <c r="D115" s="3">
        <f t="shared" si="5"/>
        <v>-6.1474442823484909E-2</v>
      </c>
      <c r="E115" s="3">
        <f t="shared" si="5"/>
        <v>-0.22562636395933056</v>
      </c>
      <c r="F115" s="3"/>
    </row>
    <row r="116" spans="1:6" x14ac:dyDescent="0.3">
      <c r="A116" s="1">
        <v>40451</v>
      </c>
      <c r="B116">
        <v>25405.420228462841</v>
      </c>
      <c r="C116">
        <v>15080.257304316459</v>
      </c>
      <c r="D116" s="3">
        <f t="shared" si="5"/>
        <v>-3.0126676514025563E-2</v>
      </c>
      <c r="E116" s="3">
        <f t="shared" si="5"/>
        <v>-0.19475787682776091</v>
      </c>
      <c r="F116" s="3"/>
    </row>
    <row r="117" spans="1:6" x14ac:dyDescent="0.3">
      <c r="A117" s="1">
        <v>40482</v>
      </c>
      <c r="B117">
        <v>26410.566726985064</v>
      </c>
      <c r="C117">
        <v>15628.531922568232</v>
      </c>
      <c r="D117" s="3">
        <f t="shared" si="5"/>
        <v>-1.0519128569464242E-2</v>
      </c>
      <c r="E117" s="3">
        <f t="shared" si="5"/>
        <v>-0.19698209955673607</v>
      </c>
      <c r="F117" s="3"/>
    </row>
    <row r="118" spans="1:6" x14ac:dyDescent="0.3">
      <c r="A118" s="1">
        <v>40512</v>
      </c>
      <c r="B118">
        <v>25878.770263266248</v>
      </c>
      <c r="C118">
        <v>15287.062642779849</v>
      </c>
      <c r="D118" s="3">
        <f t="shared" si="5"/>
        <v>4.5512273310666096E-3</v>
      </c>
      <c r="E118" s="3">
        <f t="shared" si="5"/>
        <v>-0.17853335486997235</v>
      </c>
      <c r="F118" s="3"/>
    </row>
    <row r="119" spans="1:6" x14ac:dyDescent="0.3">
      <c r="A119" s="1">
        <v>40543</v>
      </c>
      <c r="B119">
        <v>27122.614050027147</v>
      </c>
      <c r="C119">
        <v>16411.266081519781</v>
      </c>
      <c r="D119" s="3">
        <f t="shared" si="5"/>
        <v>3.8027544129550561E-2</v>
      </c>
      <c r="E119" s="3">
        <f t="shared" si="5"/>
        <v>-0.10848941068891715</v>
      </c>
      <c r="F119" s="3"/>
    </row>
    <row r="120" spans="1:6" x14ac:dyDescent="0.3">
      <c r="A120" s="1">
        <v>40574</v>
      </c>
      <c r="B120">
        <v>27360.323528306897</v>
      </c>
      <c r="C120">
        <v>16672.478056991702</v>
      </c>
      <c r="D120" s="3">
        <f t="shared" si="5"/>
        <v>0.12792481687540258</v>
      </c>
      <c r="E120" s="3">
        <f t="shared" si="5"/>
        <v>-1.3744910115755848E-2</v>
      </c>
      <c r="F120" s="3"/>
    </row>
    <row r="121" spans="1:6" x14ac:dyDescent="0.3">
      <c r="A121" s="1">
        <v>40602</v>
      </c>
      <c r="B121">
        <v>28037.881529281916</v>
      </c>
      <c r="C121">
        <v>17164.843092461222</v>
      </c>
      <c r="D121" s="3">
        <f t="shared" ref="D121:E136" si="6">B121/B85-1</f>
        <v>0.14434010406396358</v>
      </c>
      <c r="E121" s="3">
        <f t="shared" si="6"/>
        <v>1.2033673017279645E-2</v>
      </c>
      <c r="F121" s="3"/>
    </row>
    <row r="122" spans="1:6" x14ac:dyDescent="0.3">
      <c r="A122" s="1">
        <v>40633</v>
      </c>
      <c r="B122">
        <v>28292.024008673125</v>
      </c>
      <c r="C122">
        <v>17154.923650354696</v>
      </c>
      <c r="D122" s="3">
        <f t="shared" si="6"/>
        <v>0.15950812451775054</v>
      </c>
      <c r="E122" s="3">
        <f t="shared" si="6"/>
        <v>2.605084319154316E-2</v>
      </c>
      <c r="F122" s="3"/>
    </row>
    <row r="123" spans="1:6" x14ac:dyDescent="0.3">
      <c r="A123" s="1">
        <v>40663</v>
      </c>
      <c r="B123">
        <v>29476.448487530466</v>
      </c>
      <c r="C123">
        <v>17866.418179632077</v>
      </c>
      <c r="D123" s="3">
        <f t="shared" si="6"/>
        <v>0.16285651614852292</v>
      </c>
      <c r="E123" s="3">
        <f t="shared" si="6"/>
        <v>1.1435183609570299E-2</v>
      </c>
      <c r="F123" s="3"/>
    </row>
    <row r="124" spans="1:6" x14ac:dyDescent="0.3">
      <c r="A124" s="1">
        <v>40694</v>
      </c>
      <c r="B124">
        <v>29442.970728633292</v>
      </c>
      <c r="C124">
        <v>17499.098232535769</v>
      </c>
      <c r="D124" s="3">
        <f t="shared" si="6"/>
        <v>0.12067136134066159</v>
      </c>
      <c r="E124" s="3">
        <f t="shared" si="6"/>
        <v>-2.5689946611772041E-2</v>
      </c>
      <c r="F124" s="3"/>
    </row>
    <row r="125" spans="1:6" x14ac:dyDescent="0.3">
      <c r="A125" s="1">
        <v>40724</v>
      </c>
      <c r="B125">
        <v>28841.281656904746</v>
      </c>
      <c r="C125">
        <v>17230.371528195265</v>
      </c>
      <c r="D125" s="3">
        <f t="shared" si="6"/>
        <v>0.13269716822532174</v>
      </c>
      <c r="E125" s="3">
        <f t="shared" si="6"/>
        <v>4.4782648318600682E-2</v>
      </c>
      <c r="F125" s="3"/>
    </row>
    <row r="126" spans="1:6" x14ac:dyDescent="0.3">
      <c r="A126" s="1">
        <v>40755</v>
      </c>
      <c r="B126">
        <v>28880.628490346386</v>
      </c>
      <c r="C126">
        <v>16955.332451605151</v>
      </c>
      <c r="D126" s="3">
        <f t="shared" si="6"/>
        <v>0.17141828811996085</v>
      </c>
      <c r="E126" s="3">
        <f t="shared" si="6"/>
        <v>5.5184540845913954E-2</v>
      </c>
      <c r="F126" s="3"/>
    </row>
    <row r="127" spans="1:6" x14ac:dyDescent="0.3">
      <c r="A127" s="1">
        <v>40786</v>
      </c>
      <c r="B127">
        <v>27317.154121648131</v>
      </c>
      <c r="C127">
        <v>15723.51809546712</v>
      </c>
      <c r="D127" s="3">
        <f t="shared" si="6"/>
        <v>0.11238073323498265</v>
      </c>
      <c r="E127" s="3">
        <f t="shared" si="6"/>
        <v>-3.6309432808379061E-4</v>
      </c>
      <c r="F127" s="3"/>
    </row>
    <row r="128" spans="1:6" x14ac:dyDescent="0.3">
      <c r="A128" s="1">
        <v>40816</v>
      </c>
      <c r="B128">
        <v>25166.317612881674</v>
      </c>
      <c r="C128">
        <v>14244.920043284841</v>
      </c>
      <c r="D128" s="3">
        <f t="shared" si="6"/>
        <v>0.11650127118662112</v>
      </c>
      <c r="E128" s="3">
        <f t="shared" si="6"/>
        <v>3.4512868650265816E-2</v>
      </c>
      <c r="F128" s="3"/>
    </row>
    <row r="129" spans="1:6" x14ac:dyDescent="0.3">
      <c r="A129" s="1">
        <v>40847</v>
      </c>
      <c r="B129">
        <v>26954.74319959827</v>
      </c>
      <c r="C129">
        <v>15773.716484309251</v>
      </c>
      <c r="D129" s="3">
        <f t="shared" si="6"/>
        <v>0.41392190017754271</v>
      </c>
      <c r="E129" s="3">
        <f t="shared" si="6"/>
        <v>0.42819040361429472</v>
      </c>
      <c r="F129" s="3"/>
    </row>
    <row r="130" spans="1:6" x14ac:dyDescent="0.3">
      <c r="A130" s="1">
        <v>40877</v>
      </c>
      <c r="B130">
        <v>26395.816490719983</v>
      </c>
      <c r="C130">
        <v>15310.50859684983</v>
      </c>
      <c r="D130" s="3">
        <f t="shared" si="6"/>
        <v>0.44445525588321444</v>
      </c>
      <c r="E130" s="3">
        <f t="shared" si="6"/>
        <v>0.48269437894798206</v>
      </c>
      <c r="F130" s="3"/>
    </row>
    <row r="131" spans="1:6" x14ac:dyDescent="0.3">
      <c r="A131" s="1">
        <v>40908</v>
      </c>
      <c r="B131">
        <v>26540.049936174688</v>
      </c>
      <c r="C131">
        <v>15284.958518696649</v>
      </c>
      <c r="D131" s="3">
        <f t="shared" si="6"/>
        <v>0.41490375396215295</v>
      </c>
      <c r="E131" s="3">
        <f t="shared" si="6"/>
        <v>0.42776919837147331</v>
      </c>
      <c r="F131" s="3"/>
    </row>
    <row r="132" spans="1:6" x14ac:dyDescent="0.3">
      <c r="A132" s="1">
        <v>40939</v>
      </c>
      <c r="B132">
        <v>27348.572758212904</v>
      </c>
      <c r="C132">
        <v>16178.008897438986</v>
      </c>
      <c r="D132" s="3">
        <f t="shared" si="6"/>
        <v>0.50750788739321084</v>
      </c>
      <c r="E132" s="3">
        <f t="shared" si="6"/>
        <v>0.65181229475493452</v>
      </c>
      <c r="F132" s="3"/>
    </row>
    <row r="133" spans="1:6" x14ac:dyDescent="0.3">
      <c r="A133" s="1">
        <v>40968</v>
      </c>
      <c r="B133">
        <v>28354.022633231347</v>
      </c>
      <c r="C133">
        <v>17000.1202356619</v>
      </c>
      <c r="D133" s="3">
        <f t="shared" si="6"/>
        <v>0.65834437077181218</v>
      </c>
      <c r="E133" s="3">
        <f t="shared" si="6"/>
        <v>0.92282324142386063</v>
      </c>
      <c r="F133" s="3"/>
    </row>
    <row r="134" spans="1:6" x14ac:dyDescent="0.3">
      <c r="A134" s="1">
        <v>40999</v>
      </c>
      <c r="B134">
        <v>28905.912531269551</v>
      </c>
      <c r="C134">
        <v>17121.257665023451</v>
      </c>
      <c r="D134" s="3">
        <f t="shared" si="6"/>
        <v>0.63524640713967973</v>
      </c>
      <c r="E134" s="3">
        <f t="shared" si="6"/>
        <v>0.78823935702624692</v>
      </c>
      <c r="F134" s="3"/>
    </row>
    <row r="135" spans="1:6" x14ac:dyDescent="0.3">
      <c r="A135" s="1">
        <v>41029</v>
      </c>
      <c r="B135">
        <v>28598.476587263878</v>
      </c>
      <c r="C135">
        <v>16936.395334856326</v>
      </c>
      <c r="D135" s="3">
        <f t="shared" si="6"/>
        <v>0.55688028670853162</v>
      </c>
      <c r="E135" s="3">
        <f t="shared" si="6"/>
        <v>0.58087595746471821</v>
      </c>
      <c r="F135" s="3"/>
    </row>
    <row r="136" spans="1:6" x14ac:dyDescent="0.3">
      <c r="A136" s="1">
        <v>41060</v>
      </c>
      <c r="B136">
        <v>26615.57987820205</v>
      </c>
      <c r="C136">
        <v>15433.148971985096</v>
      </c>
      <c r="D136" s="3">
        <f t="shared" si="6"/>
        <v>0.37526764513237976</v>
      </c>
      <c r="E136" s="3">
        <f t="shared" si="6"/>
        <v>0.30863536728347918</v>
      </c>
      <c r="F136" s="3"/>
    </row>
    <row r="137" spans="1:6" x14ac:dyDescent="0.3">
      <c r="A137" s="1">
        <v>41090</v>
      </c>
      <c r="B137">
        <v>27759.098412055209</v>
      </c>
      <c r="C137">
        <v>16202.957797282681</v>
      </c>
      <c r="D137" s="3">
        <f t="shared" ref="D137:E152" si="7">B137/B101-1</f>
        <v>0.41474066956936984</v>
      </c>
      <c r="E137" s="3">
        <f t="shared" si="7"/>
        <v>0.381091468101461</v>
      </c>
      <c r="F137" s="3"/>
    </row>
    <row r="138" spans="1:6" x14ac:dyDescent="0.3">
      <c r="A138" s="1">
        <v>41121</v>
      </c>
      <c r="B138">
        <v>28238.338537443913</v>
      </c>
      <c r="C138">
        <v>16430.203198268617</v>
      </c>
      <c r="D138" s="3">
        <f t="shared" si="7"/>
        <v>0.37750225117521863</v>
      </c>
      <c r="E138" s="3">
        <f t="shared" si="7"/>
        <v>0.28675345464817981</v>
      </c>
      <c r="F138" s="3"/>
    </row>
    <row r="139" spans="1:6" x14ac:dyDescent="0.3">
      <c r="A139" s="1">
        <v>41152</v>
      </c>
      <c r="B139">
        <v>29022.354940720434</v>
      </c>
      <c r="C139">
        <v>16795.719610436463</v>
      </c>
      <c r="D139" s="3">
        <f t="shared" si="7"/>
        <v>0.37562839756615896</v>
      </c>
      <c r="E139" s="3">
        <f t="shared" si="7"/>
        <v>0.26944747364594734</v>
      </c>
      <c r="F139" s="3"/>
    </row>
    <row r="140" spans="1:6" x14ac:dyDescent="0.3">
      <c r="A140" s="1">
        <v>41182</v>
      </c>
      <c r="B140">
        <v>29860.063564980963</v>
      </c>
      <c r="C140">
        <v>17331.670073343765</v>
      </c>
      <c r="D140" s="3">
        <f t="shared" si="7"/>
        <v>0.37123028583690609</v>
      </c>
      <c r="E140" s="3">
        <f t="shared" si="7"/>
        <v>0.25209554831704728</v>
      </c>
      <c r="F140" s="3"/>
    </row>
    <row r="141" spans="1:6" x14ac:dyDescent="0.3">
      <c r="A141" s="1">
        <v>41213</v>
      </c>
      <c r="B141">
        <v>29850.038167640381</v>
      </c>
      <c r="C141">
        <v>17220.752675243486</v>
      </c>
      <c r="D141" s="3">
        <f t="shared" si="7"/>
        <v>0.36237189435396822</v>
      </c>
      <c r="E141" s="3">
        <f t="shared" si="7"/>
        <v>0.2633412719414312</v>
      </c>
      <c r="F141" s="3"/>
    </row>
    <row r="142" spans="1:6" x14ac:dyDescent="0.3">
      <c r="A142" s="1">
        <v>41243</v>
      </c>
      <c r="B142">
        <v>29911.656227889343</v>
      </c>
      <c r="C142">
        <v>17449.200432848393</v>
      </c>
      <c r="D142" s="3">
        <f t="shared" si="7"/>
        <v>0.32675568726399384</v>
      </c>
      <c r="E142" s="3">
        <f t="shared" si="7"/>
        <v>0.22901361336353898</v>
      </c>
      <c r="F142" s="3"/>
    </row>
    <row r="143" spans="1:6" x14ac:dyDescent="0.3">
      <c r="A143" s="1">
        <v>41274</v>
      </c>
      <c r="B143">
        <v>30652.396079837825</v>
      </c>
      <c r="C143">
        <v>17852.891667668639</v>
      </c>
      <c r="D143" s="3">
        <f t="shared" si="7"/>
        <v>0.33078141549562634</v>
      </c>
      <c r="E143" s="3">
        <f t="shared" si="7"/>
        <v>0.23158113011923365</v>
      </c>
      <c r="F143" s="3"/>
    </row>
    <row r="144" spans="1:6" x14ac:dyDescent="0.3">
      <c r="A144" s="1">
        <v>41305</v>
      </c>
      <c r="B144">
        <v>31920.309576542302</v>
      </c>
      <c r="C144">
        <v>18680.41361067694</v>
      </c>
      <c r="D144" s="3">
        <f t="shared" si="7"/>
        <v>0.41589579954757738</v>
      </c>
      <c r="E144" s="3">
        <f t="shared" si="7"/>
        <v>0.34660888407367407</v>
      </c>
      <c r="F144" s="3"/>
    </row>
    <row r="145" spans="1:6" x14ac:dyDescent="0.3">
      <c r="A145" s="1">
        <v>41333</v>
      </c>
      <c r="B145">
        <v>31532.932806810841</v>
      </c>
      <c r="C145">
        <v>18686.124804617062</v>
      </c>
      <c r="D145" s="3">
        <f t="shared" si="7"/>
        <v>0.386011090085006</v>
      </c>
      <c r="E145" s="3">
        <f t="shared" si="7"/>
        <v>0.32959041813709877</v>
      </c>
      <c r="F145" s="3"/>
    </row>
    <row r="146" spans="1:6" x14ac:dyDescent="0.3">
      <c r="A146" s="1">
        <v>41364</v>
      </c>
      <c r="B146">
        <v>32140.391233302696</v>
      </c>
      <c r="C146">
        <v>19036.611759047748</v>
      </c>
      <c r="D146" s="3">
        <f t="shared" si="7"/>
        <v>0.36209048308646108</v>
      </c>
      <c r="E146" s="3">
        <f t="shared" si="7"/>
        <v>0.2720644357851616</v>
      </c>
      <c r="F146" s="3"/>
    </row>
    <row r="147" spans="1:6" x14ac:dyDescent="0.3">
      <c r="A147" s="1">
        <v>41394</v>
      </c>
      <c r="B147">
        <v>32348.154885421729</v>
      </c>
      <c r="C147">
        <v>19593.302873632339</v>
      </c>
      <c r="D147" s="3">
        <f t="shared" si="7"/>
        <v>0.35241563124112352</v>
      </c>
      <c r="E147" s="3">
        <f t="shared" si="7"/>
        <v>0.30637726471059956</v>
      </c>
      <c r="F147" s="3"/>
    </row>
    <row r="148" spans="1:6" x14ac:dyDescent="0.3">
      <c r="A148" s="1">
        <v>41425</v>
      </c>
      <c r="B148">
        <v>32249.954103145465</v>
      </c>
      <c r="C148">
        <v>19572.261632800306</v>
      </c>
      <c r="D148" s="3">
        <f t="shared" si="7"/>
        <v>0.43948061980758113</v>
      </c>
      <c r="E148" s="3">
        <f t="shared" si="7"/>
        <v>0.44026631865336707</v>
      </c>
      <c r="F148" s="3"/>
    </row>
    <row r="149" spans="1:6" x14ac:dyDescent="0.3">
      <c r="A149" s="1">
        <v>41455</v>
      </c>
      <c r="B149">
        <v>31597.352222928534</v>
      </c>
      <c r="C149">
        <v>18992.425153300486</v>
      </c>
      <c r="D149" s="3">
        <f t="shared" si="7"/>
        <v>0.41082533457559345</v>
      </c>
      <c r="E149" s="3">
        <f t="shared" si="7"/>
        <v>0.44150392407373751</v>
      </c>
      <c r="F149" s="3"/>
    </row>
    <row r="150" spans="1:6" x14ac:dyDescent="0.3">
      <c r="A150" s="1">
        <v>41486</v>
      </c>
      <c r="B150">
        <v>33596.335139222923</v>
      </c>
      <c r="C150">
        <v>19907.719129493824</v>
      </c>
      <c r="D150" s="3">
        <f t="shared" si="7"/>
        <v>0.40817655455824586</v>
      </c>
      <c r="E150" s="3">
        <f t="shared" si="7"/>
        <v>0.39685318372598344</v>
      </c>
      <c r="F150" s="3"/>
    </row>
    <row r="151" spans="1:6" x14ac:dyDescent="0.3">
      <c r="A151" s="1">
        <v>41517</v>
      </c>
      <c r="B151">
        <v>33454.029596548491</v>
      </c>
      <c r="C151">
        <v>19501.322592280885</v>
      </c>
      <c r="D151" s="3">
        <f t="shared" si="7"/>
        <v>0.43000509209904636</v>
      </c>
      <c r="E151" s="3">
        <f t="shared" si="7"/>
        <v>0.41733298378992556</v>
      </c>
      <c r="F151" s="3"/>
    </row>
    <row r="152" spans="1:6" x14ac:dyDescent="0.3">
      <c r="A152" s="1">
        <v>41547</v>
      </c>
      <c r="B152">
        <v>35286.114570205675</v>
      </c>
      <c r="C152">
        <v>20516.111578694257</v>
      </c>
      <c r="D152" s="3">
        <f t="shared" si="7"/>
        <v>0.38892072057414917</v>
      </c>
      <c r="E152" s="3">
        <f t="shared" si="7"/>
        <v>0.36046163965795719</v>
      </c>
      <c r="F152" s="3"/>
    </row>
    <row r="153" spans="1:6" x14ac:dyDescent="0.3">
      <c r="A153" s="1">
        <v>41578</v>
      </c>
      <c r="B153">
        <v>36456.352235966428</v>
      </c>
      <c r="C153">
        <v>21345.13646747627</v>
      </c>
      <c r="D153" s="3">
        <f t="shared" ref="D153:E168" si="8">B153/B117-1</f>
        <v>0.38036993347503811</v>
      </c>
      <c r="E153" s="3">
        <f t="shared" si="8"/>
        <v>0.36578000884734596</v>
      </c>
      <c r="F153" s="3"/>
    </row>
    <row r="154" spans="1:6" x14ac:dyDescent="0.3">
      <c r="A154" s="1">
        <v>41608</v>
      </c>
      <c r="B154">
        <v>36382.136362191617</v>
      </c>
      <c r="C154">
        <v>21656.546831790325</v>
      </c>
      <c r="D154" s="3">
        <f t="shared" si="8"/>
        <v>0.40586805292809558</v>
      </c>
      <c r="E154" s="3">
        <f t="shared" si="8"/>
        <v>0.41665847375975873</v>
      </c>
      <c r="F154" s="3"/>
    </row>
    <row r="155" spans="1:6" x14ac:dyDescent="0.3">
      <c r="A155" s="1">
        <v>41639</v>
      </c>
      <c r="B155">
        <v>37093.92571850941</v>
      </c>
      <c r="C155">
        <v>22037.693880004826</v>
      </c>
      <c r="D155" s="3">
        <f t="shared" si="8"/>
        <v>0.36763829806708048</v>
      </c>
      <c r="E155" s="3">
        <f t="shared" si="8"/>
        <v>0.34283935014744471</v>
      </c>
      <c r="F155" s="3"/>
    </row>
    <row r="156" spans="1:6" x14ac:dyDescent="0.3">
      <c r="A156" s="1">
        <v>41670</v>
      </c>
      <c r="B156">
        <v>36128.157689814208</v>
      </c>
      <c r="C156">
        <v>21161.175904773372</v>
      </c>
      <c r="D156" s="3">
        <f t="shared" si="8"/>
        <v>0.32045798553646998</v>
      </c>
      <c r="E156" s="3">
        <f t="shared" si="8"/>
        <v>0.26922799552879351</v>
      </c>
      <c r="F156" s="3"/>
    </row>
    <row r="157" spans="1:6" x14ac:dyDescent="0.3">
      <c r="A157" s="1">
        <v>41698</v>
      </c>
      <c r="B157">
        <v>37463.608086681532</v>
      </c>
      <c r="C157">
        <v>22194.000240471341</v>
      </c>
      <c r="D157" s="3">
        <f t="shared" si="8"/>
        <v>0.33617827179830506</v>
      </c>
      <c r="E157" s="3">
        <f t="shared" si="8"/>
        <v>0.29299173437937909</v>
      </c>
      <c r="F157" s="3"/>
    </row>
    <row r="158" spans="1:6" x14ac:dyDescent="0.3">
      <c r="A158" s="1">
        <v>41729</v>
      </c>
      <c r="B158">
        <v>38346.410062841896</v>
      </c>
      <c r="C158">
        <v>22304.316460262129</v>
      </c>
      <c r="D158" s="3">
        <f t="shared" si="8"/>
        <v>0.35537881811094629</v>
      </c>
      <c r="E158" s="3">
        <f t="shared" si="8"/>
        <v>0.30016996372939042</v>
      </c>
      <c r="F158" s="3"/>
    </row>
    <row r="159" spans="1:6" x14ac:dyDescent="0.3">
      <c r="A159" s="1">
        <v>41759</v>
      </c>
      <c r="B159">
        <v>38724.668791126292</v>
      </c>
      <c r="C159">
        <v>22528.555969700632</v>
      </c>
      <c r="D159" s="3">
        <f t="shared" si="8"/>
        <v>0.31374947723122526</v>
      </c>
      <c r="E159" s="3">
        <f t="shared" si="8"/>
        <v>0.26094417712574569</v>
      </c>
      <c r="F159" s="3"/>
    </row>
    <row r="160" spans="1:6" x14ac:dyDescent="0.3">
      <c r="A160" s="1">
        <v>41790</v>
      </c>
      <c r="B160">
        <v>39551.992450676596</v>
      </c>
      <c r="C160">
        <v>23027.233377419761</v>
      </c>
      <c r="D160" s="3">
        <f t="shared" si="8"/>
        <v>0.34334245057046098</v>
      </c>
      <c r="E160" s="3">
        <f t="shared" si="8"/>
        <v>0.31590971554212022</v>
      </c>
      <c r="F160" s="3"/>
    </row>
    <row r="161" spans="1:6" x14ac:dyDescent="0.3">
      <c r="A161" s="1">
        <v>41820</v>
      </c>
      <c r="B161">
        <v>40416.767259242923</v>
      </c>
      <c r="C161">
        <v>23470.602380666125</v>
      </c>
      <c r="D161" s="3">
        <f t="shared" si="8"/>
        <v>0.40135129014167603</v>
      </c>
      <c r="E161" s="3">
        <f t="shared" si="8"/>
        <v>0.36216461393531385</v>
      </c>
      <c r="F161" s="3"/>
    </row>
    <row r="162" spans="1:6" x14ac:dyDescent="0.3">
      <c r="A162" s="1">
        <v>41851</v>
      </c>
      <c r="B162">
        <v>39194.736149657278</v>
      </c>
      <c r="C162">
        <v>23193.158590838062</v>
      </c>
      <c r="D162" s="3">
        <f t="shared" si="8"/>
        <v>0.35712891991801632</v>
      </c>
      <c r="E162" s="3">
        <f t="shared" si="8"/>
        <v>0.36789760136153382</v>
      </c>
      <c r="F162" s="3"/>
    </row>
    <row r="163" spans="1:6" x14ac:dyDescent="0.3">
      <c r="A163" s="1">
        <v>41882</v>
      </c>
      <c r="B163">
        <v>40294.707179848141</v>
      </c>
      <c r="C163">
        <v>23714.981363472423</v>
      </c>
      <c r="D163" s="3">
        <f t="shared" si="8"/>
        <v>0.47506973092470273</v>
      </c>
      <c r="E163" s="3">
        <f t="shared" si="8"/>
        <v>0.50824905847942103</v>
      </c>
      <c r="F163" s="3"/>
    </row>
    <row r="164" spans="1:6" x14ac:dyDescent="0.3">
      <c r="A164" s="1">
        <v>41912</v>
      </c>
      <c r="B164">
        <v>39197.250769361155</v>
      </c>
      <c r="C164">
        <v>22955.091980281366</v>
      </c>
      <c r="D164" s="3">
        <f t="shared" si="8"/>
        <v>0.55752825551631702</v>
      </c>
      <c r="E164" s="3">
        <f t="shared" si="8"/>
        <v>0.61145811352606105</v>
      </c>
      <c r="F164" s="3"/>
    </row>
    <row r="165" spans="1:6" x14ac:dyDescent="0.3">
      <c r="A165" s="1">
        <v>41943</v>
      </c>
      <c r="B165">
        <v>38968.505569396722</v>
      </c>
      <c r="C165">
        <v>23121.918961163898</v>
      </c>
      <c r="D165" s="3">
        <f t="shared" si="8"/>
        <v>0.44570123635893166</v>
      </c>
      <c r="E165" s="3">
        <f t="shared" si="8"/>
        <v>0.46585105572071095</v>
      </c>
      <c r="F165" s="3"/>
    </row>
    <row r="166" spans="1:6" x14ac:dyDescent="0.3">
      <c r="A166" s="1">
        <v>41973</v>
      </c>
      <c r="B166">
        <v>39368.488207988652</v>
      </c>
      <c r="C166">
        <v>23518.696645425047</v>
      </c>
      <c r="D166" s="3">
        <f t="shared" si="8"/>
        <v>0.4914669611311131</v>
      </c>
      <c r="E166" s="3">
        <f t="shared" si="8"/>
        <v>0.53611465593403418</v>
      </c>
      <c r="F166" s="3"/>
    </row>
    <row r="167" spans="1:6" x14ac:dyDescent="0.3">
      <c r="A167" s="1">
        <v>42004</v>
      </c>
      <c r="B167">
        <v>38599.395421374742</v>
      </c>
      <c r="C167">
        <v>23074.726463869196</v>
      </c>
      <c r="D167" s="3">
        <f t="shared" si="8"/>
        <v>0.45438292370214772</v>
      </c>
      <c r="E167" s="3">
        <f t="shared" si="8"/>
        <v>0.50963618485742423</v>
      </c>
      <c r="F167" s="3"/>
    </row>
    <row r="168" spans="1:6" x14ac:dyDescent="0.3">
      <c r="A168" s="1">
        <v>42035</v>
      </c>
      <c r="B168">
        <v>38331.679818411176</v>
      </c>
      <c r="C168">
        <v>22719.129493807879</v>
      </c>
      <c r="D168" s="3">
        <f t="shared" si="8"/>
        <v>0.40159708359552315</v>
      </c>
      <c r="E168" s="3">
        <f t="shared" si="8"/>
        <v>0.40432173315248754</v>
      </c>
      <c r="F168" s="3"/>
    </row>
    <row r="169" spans="1:6" x14ac:dyDescent="0.3">
      <c r="A169" s="1">
        <v>42063</v>
      </c>
      <c r="B169">
        <v>39852.077302411897</v>
      </c>
      <c r="C169">
        <v>23994.228688228945</v>
      </c>
      <c r="D169" s="3">
        <f t="shared" ref="D169:E184" si="9">B169/B133-1</f>
        <v>0.40551758097648749</v>
      </c>
      <c r="E169" s="3">
        <f t="shared" si="9"/>
        <v>0.41141523445788319</v>
      </c>
      <c r="F169" s="3"/>
    </row>
    <row r="170" spans="1:6" x14ac:dyDescent="0.3">
      <c r="A170" s="1">
        <v>42094</v>
      </c>
      <c r="B170">
        <v>38439.889212965507</v>
      </c>
      <c r="C170">
        <v>23636.828183239166</v>
      </c>
      <c r="D170" s="3">
        <f t="shared" si="9"/>
        <v>0.32982790878448776</v>
      </c>
      <c r="E170" s="3">
        <f t="shared" si="9"/>
        <v>0.38055443389104493</v>
      </c>
      <c r="F170" s="3"/>
    </row>
    <row r="171" spans="1:6" x14ac:dyDescent="0.3">
      <c r="A171" s="1">
        <v>42124</v>
      </c>
      <c r="B171">
        <v>39230.376857907788</v>
      </c>
      <c r="C171">
        <v>24334.195022243613</v>
      </c>
      <c r="D171" s="3">
        <f t="shared" si="9"/>
        <v>0.37176456718602791</v>
      </c>
      <c r="E171" s="3">
        <f t="shared" si="9"/>
        <v>0.43679894931137331</v>
      </c>
      <c r="F171" s="3"/>
    </row>
    <row r="172" spans="1:6" x14ac:dyDescent="0.3">
      <c r="A172" s="1">
        <v>42155</v>
      </c>
      <c r="B172">
        <v>39786.045879662299</v>
      </c>
      <c r="C172">
        <v>24321.269688589655</v>
      </c>
      <c r="D172" s="3">
        <f t="shared" si="9"/>
        <v>0.49484046794136383</v>
      </c>
      <c r="E172" s="3">
        <f t="shared" si="9"/>
        <v>0.57591102974115338</v>
      </c>
      <c r="F172" s="3"/>
    </row>
    <row r="173" spans="1:6" x14ac:dyDescent="0.3">
      <c r="A173" s="1">
        <v>42185</v>
      </c>
      <c r="B173">
        <v>39064.496256659608</v>
      </c>
      <c r="C173">
        <v>23759.468558374432</v>
      </c>
      <c r="D173" s="3">
        <f t="shared" si="9"/>
        <v>0.40726819282050952</v>
      </c>
      <c r="E173" s="3">
        <f t="shared" si="9"/>
        <v>0.46636613238349711</v>
      </c>
      <c r="F173" s="3"/>
    </row>
    <row r="174" spans="1:6" x14ac:dyDescent="0.3">
      <c r="A174" s="1">
        <v>42216</v>
      </c>
      <c r="B174">
        <v>39508.43511392815</v>
      </c>
      <c r="C174">
        <v>23974.389804015893</v>
      </c>
      <c r="D174" s="3">
        <f t="shared" si="9"/>
        <v>0.39910622084015812</v>
      </c>
      <c r="E174" s="3">
        <f t="shared" si="9"/>
        <v>0.45916575192096643</v>
      </c>
      <c r="F174" s="3"/>
    </row>
    <row r="175" spans="1:6" x14ac:dyDescent="0.3">
      <c r="A175" s="1">
        <v>42247</v>
      </c>
      <c r="B175">
        <v>36954.777936466104</v>
      </c>
      <c r="C175">
        <v>22340.68774798607</v>
      </c>
      <c r="D175" s="3">
        <f t="shared" si="9"/>
        <v>0.27332113510251066</v>
      </c>
      <c r="E175" s="3">
        <f t="shared" si="9"/>
        <v>0.33014174242966621</v>
      </c>
      <c r="F175" s="3"/>
    </row>
    <row r="176" spans="1:6" x14ac:dyDescent="0.3">
      <c r="A176" s="1">
        <v>42277</v>
      </c>
      <c r="B176">
        <v>36546.954393129687</v>
      </c>
      <c r="C176">
        <v>21541.421185523643</v>
      </c>
      <c r="D176" s="3">
        <f t="shared" si="9"/>
        <v>0.2239409441844229</v>
      </c>
      <c r="E176" s="3">
        <f t="shared" si="9"/>
        <v>0.24289356388421601</v>
      </c>
      <c r="F176" s="3"/>
    </row>
    <row r="177" spans="1:6" x14ac:dyDescent="0.3">
      <c r="A177" s="1">
        <v>42308</v>
      </c>
      <c r="B177">
        <v>39155.100528830233</v>
      </c>
      <c r="C177">
        <v>23237.645785740071</v>
      </c>
      <c r="D177" s="3">
        <f t="shared" si="9"/>
        <v>0.31172698369535823</v>
      </c>
      <c r="E177" s="3">
        <f t="shared" si="9"/>
        <v>0.34939780066329251</v>
      </c>
      <c r="F177" s="3"/>
    </row>
    <row r="178" spans="1:6" x14ac:dyDescent="0.3">
      <c r="A178" s="1">
        <v>42338</v>
      </c>
      <c r="B178">
        <v>38824.798045589043</v>
      </c>
      <c r="C178">
        <v>23056.089936275119</v>
      </c>
      <c r="D178" s="3">
        <f t="shared" si="9"/>
        <v>0.29798222304350941</v>
      </c>
      <c r="E178" s="3">
        <f t="shared" si="9"/>
        <v>0.32132644272179189</v>
      </c>
      <c r="F178" s="3"/>
    </row>
    <row r="179" spans="1:6" x14ac:dyDescent="0.3">
      <c r="A179" s="1">
        <v>42369</v>
      </c>
      <c r="B179">
        <v>38163.388647012427</v>
      </c>
      <c r="C179">
        <v>22649.993988216924</v>
      </c>
      <c r="D179" s="3">
        <f t="shared" si="9"/>
        <v>0.24503769779078044</v>
      </c>
      <c r="E179" s="3">
        <f t="shared" si="9"/>
        <v>0.26870169885340078</v>
      </c>
      <c r="F179" s="3"/>
    </row>
    <row r="180" spans="1:6" x14ac:dyDescent="0.3">
      <c r="A180" s="1">
        <v>42400</v>
      </c>
      <c r="B180">
        <v>37150.694658815082</v>
      </c>
      <c r="C180">
        <v>21289.226884694021</v>
      </c>
      <c r="D180" s="3">
        <f t="shared" si="9"/>
        <v>0.16385759260043331</v>
      </c>
      <c r="E180" s="3">
        <f t="shared" si="9"/>
        <v>0.13965500595372204</v>
      </c>
      <c r="F180" s="3"/>
    </row>
    <row r="181" spans="1:6" x14ac:dyDescent="0.3">
      <c r="A181" s="1">
        <v>42429</v>
      </c>
      <c r="B181">
        <v>36707.273403097854</v>
      </c>
      <c r="C181">
        <v>21154.863532523766</v>
      </c>
      <c r="D181" s="3">
        <f t="shared" si="9"/>
        <v>0.16409322367786228</v>
      </c>
      <c r="E181" s="3">
        <f t="shared" si="9"/>
        <v>0.13211614252392856</v>
      </c>
      <c r="F181" s="3"/>
    </row>
    <row r="182" spans="1:6" x14ac:dyDescent="0.3">
      <c r="A182" s="1">
        <v>42460</v>
      </c>
      <c r="B182">
        <v>39275.470402580097</v>
      </c>
      <c r="C182">
        <v>22737.164843092483</v>
      </c>
      <c r="D182" s="3">
        <f t="shared" si="9"/>
        <v>0.22199727182798856</v>
      </c>
      <c r="E182" s="3">
        <f t="shared" si="9"/>
        <v>0.19439137231371717</v>
      </c>
      <c r="F182" s="3"/>
    </row>
    <row r="183" spans="1:6" x14ac:dyDescent="0.3">
      <c r="A183" s="1">
        <v>42490</v>
      </c>
      <c r="B183">
        <v>39694.313994345408</v>
      </c>
      <c r="C183">
        <v>23086.148851749451</v>
      </c>
      <c r="D183" s="3">
        <f t="shared" si="9"/>
        <v>0.22709669639409191</v>
      </c>
      <c r="E183" s="3">
        <f t="shared" si="9"/>
        <v>0.17826733964377195</v>
      </c>
      <c r="F183" s="3"/>
    </row>
    <row r="184" spans="1:6" x14ac:dyDescent="0.3">
      <c r="A184" s="1">
        <v>42521</v>
      </c>
      <c r="B184">
        <v>39688.925649414494</v>
      </c>
      <c r="C184">
        <v>23134.844294817864</v>
      </c>
      <c r="D184" s="3">
        <f t="shared" si="9"/>
        <v>0.23066611265482329</v>
      </c>
      <c r="E184" s="3">
        <f t="shared" si="9"/>
        <v>0.18202202325188521</v>
      </c>
      <c r="F184" s="3"/>
    </row>
    <row r="185" spans="1:6" x14ac:dyDescent="0.3">
      <c r="A185" s="1">
        <v>42551</v>
      </c>
      <c r="B185">
        <v>39612.09796976098</v>
      </c>
      <c r="C185">
        <v>23006.793314897219</v>
      </c>
      <c r="D185" s="3">
        <f t="shared" ref="D185:E200" si="10">B185/B149-1</f>
        <v>0.25365244816357002</v>
      </c>
      <c r="E185" s="3">
        <f t="shared" si="10"/>
        <v>0.21136680172195499</v>
      </c>
      <c r="F185" s="3"/>
    </row>
    <row r="186" spans="1:6" x14ac:dyDescent="0.3">
      <c r="A186" s="1">
        <v>42582</v>
      </c>
      <c r="B186">
        <v>40597.023234571767</v>
      </c>
      <c r="C186">
        <v>24005.350486954452</v>
      </c>
      <c r="D186" s="3">
        <f t="shared" si="10"/>
        <v>0.20837654066546407</v>
      </c>
      <c r="E186" s="3">
        <f t="shared" si="10"/>
        <v>0.20583128236875092</v>
      </c>
      <c r="F186" s="3"/>
    </row>
    <row r="187" spans="1:6" x14ac:dyDescent="0.3">
      <c r="A187" s="1">
        <v>42613</v>
      </c>
      <c r="B187">
        <v>41346.616982622094</v>
      </c>
      <c r="C187">
        <v>24097.631357460643</v>
      </c>
      <c r="D187" s="3">
        <f t="shared" si="10"/>
        <v>0.2359233695090619</v>
      </c>
      <c r="E187" s="3">
        <f t="shared" si="10"/>
        <v>0.23569215592582893</v>
      </c>
      <c r="F187" s="3"/>
    </row>
    <row r="188" spans="1:6" x14ac:dyDescent="0.3">
      <c r="A188" s="1">
        <v>42643</v>
      </c>
      <c r="B188">
        <v>41159.079229421906</v>
      </c>
      <c r="C188">
        <v>24256.041842010363</v>
      </c>
      <c r="D188" s="3">
        <f t="shared" si="10"/>
        <v>0.16643840589281411</v>
      </c>
      <c r="E188" s="3">
        <f t="shared" si="10"/>
        <v>0.18229235344966543</v>
      </c>
      <c r="F188" s="3"/>
    </row>
    <row r="189" spans="1:6" x14ac:dyDescent="0.3">
      <c r="A189" s="1">
        <v>42674</v>
      </c>
      <c r="B189">
        <v>40210.949134094095</v>
      </c>
      <c r="C189">
        <v>23849.945893952168</v>
      </c>
      <c r="D189" s="3">
        <f t="shared" si="10"/>
        <v>0.10298882548165444</v>
      </c>
      <c r="E189" s="3">
        <f t="shared" si="10"/>
        <v>0.11734801650448534</v>
      </c>
      <c r="F189" s="3"/>
    </row>
    <row r="190" spans="1:6" x14ac:dyDescent="0.3">
      <c r="A190" s="1">
        <v>42704</v>
      </c>
      <c r="B190">
        <v>40394.482118932145</v>
      </c>
      <c r="C190">
        <v>24042.924131297365</v>
      </c>
      <c r="D190" s="3">
        <f t="shared" si="10"/>
        <v>0.11028340163416472</v>
      </c>
      <c r="E190" s="3">
        <f t="shared" si="10"/>
        <v>0.1101919580273989</v>
      </c>
      <c r="F190" s="3"/>
    </row>
    <row r="191" spans="1:6" x14ac:dyDescent="0.3">
      <c r="A191" s="1">
        <v>42735</v>
      </c>
      <c r="B191">
        <v>42004.778013725976</v>
      </c>
      <c r="C191">
        <v>24571.96104364557</v>
      </c>
      <c r="D191" s="3">
        <f t="shared" si="10"/>
        <v>0.13238966219113646</v>
      </c>
      <c r="E191" s="3">
        <f t="shared" si="10"/>
        <v>0.11499693105094488</v>
      </c>
      <c r="F191" s="3"/>
    </row>
    <row r="192" spans="1:6" x14ac:dyDescent="0.3">
      <c r="A192" s="1">
        <v>42766</v>
      </c>
      <c r="B192">
        <v>43120.603605478813</v>
      </c>
      <c r="C192">
        <v>25248.887820127471</v>
      </c>
      <c r="D192" s="3">
        <f t="shared" si="10"/>
        <v>0.19354559885670608</v>
      </c>
      <c r="E192" s="3">
        <f t="shared" si="10"/>
        <v>0.19317035753348777</v>
      </c>
      <c r="F192" s="3"/>
    </row>
    <row r="193" spans="1:6" x14ac:dyDescent="0.3">
      <c r="A193" s="1">
        <v>42794</v>
      </c>
      <c r="B193">
        <v>43873.672778844404</v>
      </c>
      <c r="C193">
        <v>25968.498256582923</v>
      </c>
      <c r="D193" s="3">
        <f t="shared" si="10"/>
        <v>0.17110110369859632</v>
      </c>
      <c r="E193" s="3">
        <f t="shared" si="10"/>
        <v>0.17006839574727439</v>
      </c>
      <c r="F193" s="3"/>
    </row>
    <row r="194" spans="1:6" x14ac:dyDescent="0.3">
      <c r="A194" s="1">
        <v>42825</v>
      </c>
      <c r="B194">
        <v>44587.245336187545</v>
      </c>
      <c r="C194">
        <v>26303.655164121701</v>
      </c>
      <c r="D194" s="3">
        <f t="shared" si="10"/>
        <v>0.16274887957225204</v>
      </c>
      <c r="E194" s="3">
        <f t="shared" si="10"/>
        <v>0.17930783536831907</v>
      </c>
      <c r="F194" s="3"/>
    </row>
    <row r="195" spans="1:6" x14ac:dyDescent="0.3">
      <c r="A195" s="1">
        <v>42855</v>
      </c>
      <c r="B195">
        <v>45245.542750835979</v>
      </c>
      <c r="C195">
        <v>26725.682337381288</v>
      </c>
      <c r="D195" s="3">
        <f t="shared" si="10"/>
        <v>0.16839069676443397</v>
      </c>
      <c r="E195" s="3">
        <f t="shared" si="10"/>
        <v>0.18630250306879437</v>
      </c>
      <c r="F195" s="3"/>
    </row>
    <row r="196" spans="1:6" x14ac:dyDescent="0.3">
      <c r="A196" s="1">
        <v>42886</v>
      </c>
      <c r="B196">
        <v>46994.927907457131</v>
      </c>
      <c r="C196">
        <v>27339.485391367096</v>
      </c>
      <c r="D196" s="3">
        <f t="shared" si="10"/>
        <v>0.1881810496920544</v>
      </c>
      <c r="E196" s="3">
        <f t="shared" si="10"/>
        <v>0.18726748208388244</v>
      </c>
      <c r="F196" s="3"/>
    </row>
    <row r="197" spans="1:6" x14ac:dyDescent="0.3">
      <c r="A197" s="1">
        <v>42916</v>
      </c>
      <c r="B197">
        <v>46791.169836071342</v>
      </c>
      <c r="C197">
        <v>27475.051100156321</v>
      </c>
      <c r="D197" s="3">
        <f t="shared" si="10"/>
        <v>0.15771678461915228</v>
      </c>
      <c r="E197" s="3">
        <f t="shared" si="10"/>
        <v>0.17061550677492865</v>
      </c>
      <c r="F197" s="3"/>
    </row>
    <row r="198" spans="1:6" x14ac:dyDescent="0.3">
      <c r="A198" s="1">
        <v>42947</v>
      </c>
      <c r="B198">
        <v>47042.16955534141</v>
      </c>
      <c r="C198">
        <v>28252.975832631975</v>
      </c>
      <c r="D198" s="3">
        <f t="shared" si="10"/>
        <v>0.20021651314911959</v>
      </c>
      <c r="E198" s="3">
        <f t="shared" si="10"/>
        <v>0.21815990357573289</v>
      </c>
      <c r="F198" s="3"/>
    </row>
    <row r="199" spans="1:6" x14ac:dyDescent="0.3">
      <c r="A199" s="1">
        <v>42978</v>
      </c>
      <c r="B199">
        <v>47115.755456545587</v>
      </c>
      <c r="C199">
        <v>28375.015029457754</v>
      </c>
      <c r="D199" s="3">
        <f t="shared" si="10"/>
        <v>0.16927901340126206</v>
      </c>
      <c r="E199" s="3">
        <f t="shared" si="10"/>
        <v>0.19650167944736663</v>
      </c>
      <c r="F199" s="3"/>
    </row>
    <row r="200" spans="1:6" x14ac:dyDescent="0.3">
      <c r="A200" s="1">
        <v>43008</v>
      </c>
      <c r="B200">
        <v>47806.672861269733</v>
      </c>
      <c r="C200">
        <v>28933.810268125544</v>
      </c>
      <c r="D200" s="3">
        <f t="shared" si="10"/>
        <v>0.21964351894388989</v>
      </c>
      <c r="E200" s="3">
        <f t="shared" si="10"/>
        <v>0.26045281338798176</v>
      </c>
      <c r="F200" s="3"/>
    </row>
    <row r="201" spans="1:6" x14ac:dyDescent="0.3">
      <c r="A201" s="1">
        <v>43039</v>
      </c>
      <c r="B201">
        <v>47685.447281085784</v>
      </c>
      <c r="C201">
        <v>29541.300949861743</v>
      </c>
      <c r="D201" s="3">
        <f t="shared" ref="D201:E216" si="11">B201/B165-1</f>
        <v>0.22369196827847482</v>
      </c>
      <c r="E201" s="3">
        <f t="shared" si="11"/>
        <v>0.2776318868464156</v>
      </c>
      <c r="F201" s="3"/>
    </row>
    <row r="202" spans="1:6" x14ac:dyDescent="0.3">
      <c r="A202" s="1">
        <v>43069</v>
      </c>
      <c r="B202">
        <v>47841.104692413959</v>
      </c>
      <c r="C202">
        <v>30126.548034146945</v>
      </c>
      <c r="D202" s="3">
        <f t="shared" si="11"/>
        <v>0.21521315321186352</v>
      </c>
      <c r="E202" s="3">
        <f t="shared" si="11"/>
        <v>0.28096163186012624</v>
      </c>
      <c r="F202" s="3"/>
    </row>
    <row r="203" spans="1:6" x14ac:dyDescent="0.3">
      <c r="A203" s="1">
        <v>43100</v>
      </c>
      <c r="B203">
        <v>49135.888500746856</v>
      </c>
      <c r="C203">
        <v>30622.520139473385</v>
      </c>
      <c r="D203" s="3">
        <f t="shared" si="11"/>
        <v>0.2729704173951244</v>
      </c>
      <c r="E203" s="3">
        <f t="shared" si="11"/>
        <v>0.32710219501074711</v>
      </c>
      <c r="F203" s="3"/>
    </row>
    <row r="204" spans="1:6" x14ac:dyDescent="0.3">
      <c r="A204" s="1">
        <v>43131</v>
      </c>
      <c r="B204">
        <v>51281.370416036931</v>
      </c>
      <c r="C204">
        <v>32356.618973187466</v>
      </c>
      <c r="D204" s="3">
        <f t="shared" si="11"/>
        <v>0.33783258805699035</v>
      </c>
      <c r="E204" s="3">
        <f t="shared" si="11"/>
        <v>0.42420152946468725</v>
      </c>
      <c r="F204" s="3"/>
    </row>
    <row r="205" spans="1:6" x14ac:dyDescent="0.3">
      <c r="A205" s="1">
        <v>43159</v>
      </c>
      <c r="B205">
        <v>49976.990502848952</v>
      </c>
      <c r="C205">
        <v>31009.979559937496</v>
      </c>
      <c r="D205" s="3">
        <f t="shared" si="11"/>
        <v>0.25406236978829422</v>
      </c>
      <c r="E205" s="3">
        <f t="shared" si="11"/>
        <v>0.29239326518340336</v>
      </c>
      <c r="F205" s="3"/>
    </row>
    <row r="206" spans="1:6" x14ac:dyDescent="0.3">
      <c r="A206" s="1">
        <v>43190</v>
      </c>
      <c r="B206">
        <v>49730.316771147896</v>
      </c>
      <c r="C206">
        <v>30364.915233858377</v>
      </c>
      <c r="D206" s="3">
        <f t="shared" si="11"/>
        <v>0.29371644376056638</v>
      </c>
      <c r="E206" s="3">
        <f t="shared" si="11"/>
        <v>0.28464424238570585</v>
      </c>
      <c r="F206" s="3"/>
    </row>
    <row r="207" spans="1:6" x14ac:dyDescent="0.3">
      <c r="A207" s="1">
        <v>43220</v>
      </c>
      <c r="B207">
        <v>50235.788341579355</v>
      </c>
      <c r="C207">
        <v>30672.117350006032</v>
      </c>
      <c r="D207" s="3">
        <f t="shared" si="11"/>
        <v>0.28053290243764684</v>
      </c>
      <c r="E207" s="3">
        <f t="shared" si="11"/>
        <v>0.26045333827434991</v>
      </c>
      <c r="F207" s="3"/>
    </row>
    <row r="208" spans="1:6" x14ac:dyDescent="0.3">
      <c r="A208" s="1">
        <v>43251</v>
      </c>
      <c r="B208">
        <v>49631.16315225196</v>
      </c>
      <c r="C208">
        <v>30736.74401827584</v>
      </c>
      <c r="D208" s="3">
        <f t="shared" si="11"/>
        <v>0.24745151358763851</v>
      </c>
      <c r="E208" s="3">
        <f t="shared" si="11"/>
        <v>0.26378040340122588</v>
      </c>
      <c r="F208" s="3"/>
    </row>
    <row r="209" spans="1:6" x14ac:dyDescent="0.3">
      <c r="A209" s="1">
        <f>EOMONTH(A208,1)</f>
        <v>43281</v>
      </c>
      <c r="B209">
        <v>50850.315649509823</v>
      </c>
      <c r="C209">
        <v>30582.541781892531</v>
      </c>
      <c r="D209" s="3">
        <f t="shared" si="11"/>
        <v>0.30170155824909695</v>
      </c>
      <c r="E209" s="3">
        <f t="shared" si="11"/>
        <v>0.28717280467593587</v>
      </c>
      <c r="F209" s="3"/>
    </row>
    <row r="210" spans="1:6" x14ac:dyDescent="0.3">
      <c r="A210" s="1">
        <f>EOMONTH(A209,1)</f>
        <v>43312</v>
      </c>
      <c r="B210">
        <v>51001.048900327733</v>
      </c>
      <c r="C210">
        <v>31514.668750751498</v>
      </c>
      <c r="D210" s="3">
        <f t="shared" si="11"/>
        <v>0.29089012898787336</v>
      </c>
      <c r="E210" s="3">
        <f t="shared" si="11"/>
        <v>0.31451390456129769</v>
      </c>
      <c r="F210" s="3"/>
    </row>
    <row r="211" spans="1:6" x14ac:dyDescent="0.3">
      <c r="A211" s="1">
        <f t="shared" ref="A211:A239" si="12">EOMONTH(A210,1)</f>
        <v>43343</v>
      </c>
      <c r="B211">
        <v>51917.244696290007</v>
      </c>
      <c r="C211">
        <v>31776.481904532913</v>
      </c>
      <c r="D211" s="3">
        <f t="shared" si="11"/>
        <v>0.40488585225834339</v>
      </c>
      <c r="E211" s="3">
        <f t="shared" si="11"/>
        <v>0.42235916203597834</v>
      </c>
      <c r="F211" s="3"/>
    </row>
    <row r="212" spans="1:6" x14ac:dyDescent="0.3">
      <c r="A212" s="1">
        <f t="shared" si="12"/>
        <v>43373</v>
      </c>
      <c r="B212">
        <v>52154.20818730093</v>
      </c>
      <c r="C212">
        <v>31927.67824936879</v>
      </c>
      <c r="D212" s="3">
        <f t="shared" si="11"/>
        <v>0.42704663229352935</v>
      </c>
      <c r="E212" s="3">
        <f t="shared" si="11"/>
        <v>0.48215282429113659</v>
      </c>
      <c r="F212" s="3"/>
    </row>
    <row r="213" spans="1:6" x14ac:dyDescent="0.3">
      <c r="A213" s="1">
        <f t="shared" si="12"/>
        <v>43404</v>
      </c>
      <c r="B213">
        <v>49753.250305592643</v>
      </c>
      <c r="C213">
        <v>29542.202717325981</v>
      </c>
      <c r="D213" s="3">
        <f t="shared" si="11"/>
        <v>0.27067098880154594</v>
      </c>
      <c r="E213" s="3">
        <f t="shared" si="11"/>
        <v>0.27130790225982104</v>
      </c>
      <c r="F213" s="3"/>
    </row>
    <row r="214" spans="1:6" x14ac:dyDescent="0.3">
      <c r="A214" s="1">
        <f t="shared" si="12"/>
        <v>43434</v>
      </c>
      <c r="B214">
        <v>50522.64720491261</v>
      </c>
      <c r="C214">
        <v>29988.277022965038</v>
      </c>
      <c r="D214" s="3">
        <f t="shared" si="11"/>
        <v>0.30129839041500395</v>
      </c>
      <c r="E214" s="3">
        <f t="shared" si="11"/>
        <v>0.30066620601541016</v>
      </c>
      <c r="F214" s="3"/>
    </row>
    <row r="215" spans="1:6" x14ac:dyDescent="0.3">
      <c r="A215" s="1">
        <f t="shared" si="12"/>
        <v>43465</v>
      </c>
      <c r="B215">
        <v>48040.179243861814</v>
      </c>
      <c r="C215">
        <v>27888.06059877362</v>
      </c>
      <c r="D215" s="3">
        <f t="shared" si="11"/>
        <v>0.25880276744299491</v>
      </c>
      <c r="E215" s="3">
        <f t="shared" si="11"/>
        <v>0.23126128039069971</v>
      </c>
      <c r="F215" s="3"/>
    </row>
    <row r="216" spans="1:6" x14ac:dyDescent="0.3">
      <c r="A216" s="1">
        <f t="shared" si="12"/>
        <v>43496</v>
      </c>
      <c r="B216">
        <v>51021.757129952268</v>
      </c>
      <c r="C216">
        <v>30098.893831910573</v>
      </c>
      <c r="D216" s="3">
        <f t="shared" si="11"/>
        <v>0.37337289648353522</v>
      </c>
      <c r="E216" s="3">
        <f t="shared" si="11"/>
        <v>0.41380868337451471</v>
      </c>
      <c r="F216" s="3"/>
    </row>
    <row r="217" spans="1:6" x14ac:dyDescent="0.3">
      <c r="A217" s="1">
        <f t="shared" si="12"/>
        <v>43524</v>
      </c>
      <c r="B217">
        <v>52412.827275119664</v>
      </c>
      <c r="C217">
        <v>30917.398100276569</v>
      </c>
      <c r="D217" s="3">
        <f t="shared" ref="D217:E232" si="13">B217/B181-1</f>
        <v>0.42785945171008977</v>
      </c>
      <c r="E217" s="3">
        <f t="shared" si="13"/>
        <v>0.4614794395976014</v>
      </c>
      <c r="F217" s="3"/>
    </row>
    <row r="218" spans="1:6" x14ac:dyDescent="0.3">
      <c r="A218" s="1">
        <f t="shared" si="12"/>
        <v>43555</v>
      </c>
      <c r="B218">
        <v>52636.328882708527</v>
      </c>
      <c r="C218">
        <v>31325.598172417969</v>
      </c>
      <c r="D218" s="3">
        <f t="shared" si="13"/>
        <v>0.34018328343817172</v>
      </c>
      <c r="E218" s="3">
        <f t="shared" si="13"/>
        <v>0.3777266597921789</v>
      </c>
      <c r="F218" s="3"/>
    </row>
    <row r="219" spans="1:6" x14ac:dyDescent="0.3">
      <c r="A219" s="1">
        <f t="shared" si="12"/>
        <v>43585</v>
      </c>
      <c r="B219">
        <v>53481.892238734217</v>
      </c>
      <c r="C219">
        <v>32399.903811470514</v>
      </c>
      <c r="D219" s="3">
        <f t="shared" si="13"/>
        <v>0.34734391042386825</v>
      </c>
      <c r="E219" s="3">
        <f t="shared" si="13"/>
        <v>0.40343476166295589</v>
      </c>
      <c r="F219" s="3"/>
    </row>
    <row r="220" spans="1:6" x14ac:dyDescent="0.3">
      <c r="A220" s="1">
        <f t="shared" si="12"/>
        <v>43616</v>
      </c>
      <c r="B220">
        <v>51747.167165693165</v>
      </c>
      <c r="C220">
        <v>30504.989779968768</v>
      </c>
      <c r="D220" s="3">
        <f t="shared" si="13"/>
        <v>0.30381879375605014</v>
      </c>
      <c r="E220" s="3">
        <f t="shared" si="13"/>
        <v>0.31857337750925763</v>
      </c>
      <c r="F220" s="3"/>
    </row>
    <row r="221" spans="1:6" x14ac:dyDescent="0.3">
      <c r="A221" s="1">
        <f t="shared" si="12"/>
        <v>43646</v>
      </c>
      <c r="B221">
        <v>54855.322157353214</v>
      </c>
      <c r="C221">
        <v>32516.532403510908</v>
      </c>
      <c r="D221" s="3">
        <f t="shared" si="13"/>
        <v>0.38481234190697444</v>
      </c>
      <c r="E221" s="3">
        <f t="shared" si="13"/>
        <v>0.41334483073988415</v>
      </c>
      <c r="F221" s="3"/>
    </row>
    <row r="222" spans="1:6" x14ac:dyDescent="0.3">
      <c r="A222" s="1">
        <f t="shared" si="12"/>
        <v>43677</v>
      </c>
      <c r="B222">
        <v>55544.538357383746</v>
      </c>
      <c r="C222">
        <v>32623.241553444775</v>
      </c>
      <c r="D222" s="3">
        <f t="shared" si="13"/>
        <v>0.36819239273885773</v>
      </c>
      <c r="E222" s="3">
        <f t="shared" si="13"/>
        <v>0.35899876034610112</v>
      </c>
      <c r="F222" s="3"/>
    </row>
    <row r="223" spans="1:6" x14ac:dyDescent="0.3">
      <c r="A223" s="1">
        <f t="shared" si="12"/>
        <v>43708</v>
      </c>
      <c r="B223">
        <v>54553.86007873778</v>
      </c>
      <c r="C223">
        <v>31863.953348563209</v>
      </c>
      <c r="D223" s="3">
        <f t="shared" si="13"/>
        <v>0.3194274177659242</v>
      </c>
      <c r="E223" s="3">
        <f t="shared" si="13"/>
        <v>0.32228570002993706</v>
      </c>
      <c r="F223" s="3"/>
    </row>
    <row r="224" spans="1:6" x14ac:dyDescent="0.3">
      <c r="A224" s="1">
        <f t="shared" si="12"/>
        <v>43738</v>
      </c>
      <c r="B224">
        <v>55037.439350354318</v>
      </c>
      <c r="C224">
        <v>32549.296621377925</v>
      </c>
      <c r="D224" s="3">
        <f t="shared" si="13"/>
        <v>0.33718830403309141</v>
      </c>
      <c r="E224" s="3">
        <f t="shared" si="13"/>
        <v>0.34190470289361152</v>
      </c>
      <c r="F224" s="3"/>
    </row>
    <row r="225" spans="1:6" x14ac:dyDescent="0.3">
      <c r="A225" s="1">
        <f t="shared" si="12"/>
        <v>43769</v>
      </c>
      <c r="B225">
        <v>54485.097587734796</v>
      </c>
      <c r="C225">
        <v>33448.358783215124</v>
      </c>
      <c r="D225" s="3">
        <f t="shared" si="13"/>
        <v>0.35498163462990528</v>
      </c>
      <c r="E225" s="3">
        <f t="shared" si="13"/>
        <v>0.40245009074410132</v>
      </c>
      <c r="F225" s="3"/>
    </row>
    <row r="226" spans="1:6" x14ac:dyDescent="0.3">
      <c r="A226" s="1">
        <f t="shared" si="12"/>
        <v>43799</v>
      </c>
      <c r="B226">
        <v>54891.788194543595</v>
      </c>
      <c r="C226">
        <v>34279.187206925599</v>
      </c>
      <c r="D226" s="3">
        <f t="shared" si="13"/>
        <v>0.35889322786531852</v>
      </c>
      <c r="E226" s="3">
        <f t="shared" si="13"/>
        <v>0.42574950616357832</v>
      </c>
      <c r="F226" s="3"/>
    </row>
    <row r="227" spans="1:6" x14ac:dyDescent="0.3">
      <c r="A227" s="1">
        <f t="shared" si="12"/>
        <v>43830</v>
      </c>
      <c r="B227">
        <v>56937.289731532452</v>
      </c>
      <c r="C227">
        <v>35500.781531802349</v>
      </c>
      <c r="D227" s="3">
        <f t="shared" si="13"/>
        <v>0.35549555131387556</v>
      </c>
      <c r="E227" s="3">
        <f t="shared" si="13"/>
        <v>0.44476793971570405</v>
      </c>
      <c r="F227" s="3"/>
    </row>
    <row r="228" spans="1:6" x14ac:dyDescent="0.3">
      <c r="A228" s="1">
        <f t="shared" si="12"/>
        <v>43861</v>
      </c>
      <c r="B228">
        <v>55984.401711820232</v>
      </c>
      <c r="C228">
        <v>35117.37309125888</v>
      </c>
      <c r="D228" s="3">
        <f t="shared" si="13"/>
        <v>0.29832138306864908</v>
      </c>
      <c r="E228" s="3">
        <f t="shared" si="13"/>
        <v>0.39084831543608112</v>
      </c>
      <c r="F228" s="3"/>
    </row>
    <row r="229" spans="1:6" x14ac:dyDescent="0.3">
      <c r="A229" s="1">
        <f t="shared" si="12"/>
        <v>43890</v>
      </c>
      <c r="B229">
        <v>51050.1747017624</v>
      </c>
      <c r="C229">
        <v>32293.936294721665</v>
      </c>
      <c r="D229" s="3">
        <f t="shared" si="13"/>
        <v>0.16357194345440029</v>
      </c>
      <c r="E229" s="3">
        <f t="shared" si="13"/>
        <v>0.2435812027187696</v>
      </c>
      <c r="F229" s="3"/>
    </row>
    <row r="230" spans="1:6" x14ac:dyDescent="0.3">
      <c r="A230" s="1">
        <f t="shared" si="12"/>
        <v>43921</v>
      </c>
      <c r="B230">
        <v>45080.584438831131</v>
      </c>
      <c r="C230">
        <v>27953.631256711073</v>
      </c>
      <c r="D230" s="3">
        <f t="shared" si="13"/>
        <v>1.1064579094846705E-2</v>
      </c>
      <c r="E230" s="3">
        <f t="shared" si="13"/>
        <v>6.2728015642477875E-2</v>
      </c>
      <c r="F230" s="3"/>
    </row>
    <row r="231" spans="1:6" x14ac:dyDescent="0.3">
      <c r="A231" s="1">
        <f t="shared" si="12"/>
        <v>43951</v>
      </c>
      <c r="B231">
        <v>48676.211853672306</v>
      </c>
      <c r="C231">
        <v>30962.46853148771</v>
      </c>
      <c r="D231" s="3">
        <f t="shared" si="13"/>
        <v>7.5823360584462041E-2</v>
      </c>
      <c r="E231" s="3">
        <f t="shared" si="13"/>
        <v>0.1585286444934062</v>
      </c>
      <c r="F231" s="3"/>
    </row>
    <row r="232" spans="1:6" x14ac:dyDescent="0.3">
      <c r="A232" s="1">
        <f t="shared" si="12"/>
        <v>43982</v>
      </c>
      <c r="B232">
        <v>51249.236412257422</v>
      </c>
      <c r="C232">
        <v>32327.717173049696</v>
      </c>
      <c r="D232" s="3">
        <f t="shared" si="13"/>
        <v>9.052697161655221E-2</v>
      </c>
      <c r="E232" s="3">
        <f t="shared" si="13"/>
        <v>0.18245521853376645</v>
      </c>
      <c r="F232" s="3"/>
    </row>
    <row r="233" spans="1:6" x14ac:dyDescent="0.3">
      <c r="A233" s="1">
        <f t="shared" si="12"/>
        <v>44012</v>
      </c>
      <c r="B233">
        <v>52015.9249889848</v>
      </c>
      <c r="C233">
        <v>33374.648264762684</v>
      </c>
      <c r="D233" s="3">
        <f t="shared" ref="D233:E239" si="14">B233/B197-1</f>
        <v>0.11166113544965683</v>
      </c>
      <c r="E233" s="3">
        <f t="shared" si="14"/>
        <v>0.21472561208713437</v>
      </c>
      <c r="F233" s="3"/>
    </row>
    <row r="234" spans="1:6" x14ac:dyDescent="0.3">
      <c r="A234" s="1">
        <f t="shared" si="12"/>
        <v>44043</v>
      </c>
      <c r="B234">
        <v>53746.195929098787</v>
      </c>
      <c r="C234">
        <v>35153.517017274535</v>
      </c>
      <c r="D234" s="3">
        <f t="shared" si="14"/>
        <v>0.14251099464854855</v>
      </c>
      <c r="E234" s="3">
        <f t="shared" si="14"/>
        <v>0.24424121641276764</v>
      </c>
      <c r="F234" s="3"/>
    </row>
    <row r="235" spans="1:6" x14ac:dyDescent="0.3">
      <c r="A235" s="1">
        <f t="shared" si="12"/>
        <v>44074</v>
      </c>
      <c r="B235">
        <v>55765.131683723237</v>
      </c>
      <c r="C235">
        <v>37318.973665538651</v>
      </c>
      <c r="D235" s="3">
        <f t="shared" si="14"/>
        <v>0.1835771525547305</v>
      </c>
      <c r="E235" s="3">
        <f t="shared" si="14"/>
        <v>0.31520542374323512</v>
      </c>
      <c r="F235" s="3"/>
    </row>
    <row r="236" spans="1:6" x14ac:dyDescent="0.3">
      <c r="A236" s="1">
        <f t="shared" si="12"/>
        <v>44104</v>
      </c>
      <c r="B236">
        <v>53878.276851596573</v>
      </c>
      <c r="C236">
        <v>36128.49840560797</v>
      </c>
      <c r="D236" s="3">
        <f t="shared" si="14"/>
        <v>0.12700327437439607</v>
      </c>
      <c r="E236" s="3">
        <f t="shared" si="14"/>
        <v>0.24866023765312151</v>
      </c>
      <c r="F236" s="3"/>
    </row>
    <row r="237" spans="1:6" x14ac:dyDescent="0.3">
      <c r="A237" s="1">
        <f t="shared" si="12"/>
        <v>44135</v>
      </c>
      <c r="B237">
        <v>52884.990623850928</v>
      </c>
      <c r="C237">
        <v>35257.801594032819</v>
      </c>
      <c r="D237" s="3">
        <f t="shared" si="14"/>
        <v>0.10903836787177457</v>
      </c>
      <c r="E237" s="3">
        <f t="shared" si="14"/>
        <v>0.19350876435243203</v>
      </c>
    </row>
    <row r="238" spans="1:6" x14ac:dyDescent="0.3">
      <c r="A238" s="1">
        <f t="shared" si="12"/>
        <v>44165</v>
      </c>
      <c r="B238">
        <v>58256.215243582032</v>
      </c>
      <c r="C238">
        <v>39615.665871055273</v>
      </c>
      <c r="D238" s="3">
        <f t="shared" si="14"/>
        <v>0.21770213330419952</v>
      </c>
      <c r="E238" s="3">
        <f t="shared" si="14"/>
        <v>0.31497527782316403</v>
      </c>
    </row>
    <row r="239" spans="1:6" x14ac:dyDescent="0.3">
      <c r="A239" s="1">
        <f t="shared" si="12"/>
        <v>44196</v>
      </c>
      <c r="B239">
        <v>60596.032668847656</v>
      </c>
      <c r="C239">
        <v>41469.679033820656</v>
      </c>
      <c r="D239" s="3">
        <f t="shared" si="14"/>
        <v>0.23323368148571499</v>
      </c>
      <c r="E239" s="3">
        <f t="shared" si="14"/>
        <v>0.35422162659842438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51DB-749A-4D7C-9027-268336509BB3}">
  <sheetPr>
    <tabColor rgb="FFC00000"/>
  </sheetPr>
  <dimension ref="A1:D20"/>
  <sheetViews>
    <sheetView workbookViewId="0">
      <selection activeCell="A21" sqref="A21"/>
    </sheetView>
  </sheetViews>
  <sheetFormatPr defaultRowHeight="14.4" x14ac:dyDescent="0.3"/>
  <cols>
    <col min="2" max="2" width="33.109375" bestFit="1" customWidth="1"/>
    <col min="3" max="3" width="17.6640625" bestFit="1" customWidth="1"/>
  </cols>
  <sheetData>
    <row r="1" spans="1:4" x14ac:dyDescent="0.3">
      <c r="A1" t="s">
        <v>48</v>
      </c>
      <c r="B1" t="s">
        <v>34</v>
      </c>
      <c r="C1" t="s">
        <v>35</v>
      </c>
      <c r="D1" t="s">
        <v>49</v>
      </c>
    </row>
    <row r="2" spans="1:4" x14ac:dyDescent="0.3">
      <c r="A2">
        <f>'INSTITUTIONAL FACT SHEET'!A20</f>
        <v>2002</v>
      </c>
      <c r="B2" s="46">
        <f>'INSTITUTIONAL FACT SHEET'!B20</f>
        <v>-20.67198211830561</v>
      </c>
      <c r="C2" s="46">
        <f>'INSTITUTIONAL FACT SHEET'!C20</f>
        <v>-18.975611283303586</v>
      </c>
      <c r="D2">
        <v>1</v>
      </c>
    </row>
    <row r="3" spans="1:4" x14ac:dyDescent="0.3">
      <c r="A3">
        <f>'INSTITUTIONAL FACT SHEET'!A21</f>
        <v>2003</v>
      </c>
      <c r="B3" s="46">
        <f>'INSTITUTIONAL FACT SHEET'!B21</f>
        <v>49.05</v>
      </c>
      <c r="C3" s="46">
        <f>'INSTITUTIONAL FACT SHEET'!C21</f>
        <v>34.632921174652218</v>
      </c>
      <c r="D3">
        <v>2</v>
      </c>
    </row>
    <row r="4" spans="1:4" x14ac:dyDescent="0.3">
      <c r="A4">
        <f>'INSTITUTIONAL FACT SHEET'!A22</f>
        <v>2004</v>
      </c>
      <c r="B4" s="46">
        <f>'INSTITUTIONAL FACT SHEET'!B22</f>
        <v>13.420000000000002</v>
      </c>
      <c r="C4" s="46">
        <f>'INSTITUTIONAL FACT SHEET'!C22</f>
        <v>15.753522945785381</v>
      </c>
      <c r="D4">
        <v>3</v>
      </c>
    </row>
    <row r="5" spans="1:4" x14ac:dyDescent="0.3">
      <c r="A5">
        <f>'INSTITUTIONAL FACT SHEET'!A23</f>
        <v>2005</v>
      </c>
      <c r="B5" s="46">
        <f>'INSTITUTIONAL FACT SHEET'!B23</f>
        <v>12.690000000000001</v>
      </c>
      <c r="C5" s="46">
        <f>'INSTITUTIONAL FACT SHEET'!C23</f>
        <v>11.373103243082451</v>
      </c>
      <c r="D5">
        <v>4</v>
      </c>
    </row>
    <row r="6" spans="1:4" x14ac:dyDescent="0.3">
      <c r="A6">
        <f>'INSTITUTIONAL FACT SHEET'!A24</f>
        <v>2006</v>
      </c>
      <c r="B6" s="46">
        <f>'INSTITUTIONAL FACT SHEET'!B24</f>
        <v>20.998114947534674</v>
      </c>
      <c r="C6" s="46">
        <f>'INSTITUTIONAL FACT SHEET'!C24</f>
        <v>21.529864867873272</v>
      </c>
      <c r="D6">
        <v>5</v>
      </c>
    </row>
    <row r="7" spans="1:4" x14ac:dyDescent="0.3">
      <c r="A7">
        <f>'INSTITUTIONAL FACT SHEET'!A25</f>
        <v>2007</v>
      </c>
      <c r="B7" s="46">
        <f>'INSTITUTIONAL FACT SHEET'!B25</f>
        <v>10.478362554780318</v>
      </c>
      <c r="C7" s="46">
        <f>'INSTITUTIONAL FACT SHEET'!C25</f>
        <v>12.183550100751006</v>
      </c>
      <c r="D7">
        <v>6</v>
      </c>
    </row>
    <row r="8" spans="1:4" x14ac:dyDescent="0.3">
      <c r="A8">
        <f>'INSTITUTIONAL FACT SHEET'!A26</f>
        <v>2008</v>
      </c>
      <c r="B8" s="46">
        <f>'INSTITUTIONAL FACT SHEET'!B26</f>
        <v>-28.211947713469232</v>
      </c>
      <c r="C8" s="46">
        <f>'INSTITUTIONAL FACT SHEET'!C26</f>
        <v>-41.844515928871175</v>
      </c>
      <c r="D8">
        <v>7</v>
      </c>
    </row>
    <row r="9" spans="1:4" x14ac:dyDescent="0.3">
      <c r="A9">
        <f>'INSTITUTIONAL FACT SHEET'!A27</f>
        <v>2009</v>
      </c>
      <c r="B9" s="46">
        <f>'INSTITUTIONAL FACT SHEET'!B27</f>
        <v>22.795616720922894</v>
      </c>
      <c r="C9" s="46">
        <f>'INSTITUTIONAL FACT SHEET'!C27</f>
        <v>35.406429875052645</v>
      </c>
      <c r="D9">
        <v>8</v>
      </c>
    </row>
    <row r="10" spans="1:4" x14ac:dyDescent="0.3">
      <c r="A10">
        <f>'INSTITUTIONAL FACT SHEET'!A28</f>
        <v>2010</v>
      </c>
      <c r="B10" s="46">
        <f>'INSTITUTIONAL FACT SHEET'!B28</f>
        <v>17.753504892161942</v>
      </c>
      <c r="C10" s="46">
        <f>'INSTITUTIONAL FACT SHEET'!C28</f>
        <v>13.213063763608135</v>
      </c>
      <c r="D10">
        <v>9</v>
      </c>
    </row>
    <row r="11" spans="1:4" x14ac:dyDescent="0.3">
      <c r="A11">
        <f>'INSTITUTIONAL FACT SHEET'!A29</f>
        <v>2011</v>
      </c>
      <c r="B11" s="46">
        <f>'INSTITUTIONAL FACT SHEET'!B29</f>
        <v>-2.1478907334592789</v>
      </c>
      <c r="C11" s="46">
        <f>'INSTITUTIONAL FACT SHEET'!C29</f>
        <v>-6.8630144513434743</v>
      </c>
      <c r="D11">
        <v>10</v>
      </c>
    </row>
    <row r="12" spans="1:4" x14ac:dyDescent="0.3">
      <c r="A12">
        <f>'INSTITUTIONAL FACT SHEET'!A30</f>
        <v>2012</v>
      </c>
      <c r="B12" s="46">
        <f>'INSTITUTIONAL FACT SHEET'!B30</f>
        <v>15.494869653797894</v>
      </c>
      <c r="C12" s="46">
        <f>'INSTITUTIONAL FACT SHEET'!C30</f>
        <v>16.800393313667673</v>
      </c>
      <c r="D12">
        <v>11</v>
      </c>
    </row>
    <row r="13" spans="1:4" x14ac:dyDescent="0.3">
      <c r="A13">
        <f>'INSTITUTIONAL FACT SHEET'!A31</f>
        <v>2013</v>
      </c>
      <c r="B13" s="46">
        <f>'INSTITUTIONAL FACT SHEET'!B31</f>
        <v>21.014767073653395</v>
      </c>
      <c r="C13" s="46">
        <f>'INSTITUTIONAL FACT SHEET'!C31</f>
        <v>23.440472782987932</v>
      </c>
      <c r="D13">
        <v>12</v>
      </c>
    </row>
    <row r="14" spans="1:4" x14ac:dyDescent="0.3">
      <c r="A14">
        <f>'INSTITUTIONAL FACT SHEET'!A32</f>
        <v>2014</v>
      </c>
      <c r="B14" s="46">
        <f>'INSTITUTIONAL FACT SHEET'!B32</f>
        <v>4.0585343117623296</v>
      </c>
      <c r="C14" s="46">
        <f>'INSTITUTIONAL FACT SHEET'!C32</f>
        <v>4.7057218850166782</v>
      </c>
      <c r="D14">
        <v>13</v>
      </c>
    </row>
    <row r="15" spans="1:4" x14ac:dyDescent="0.3">
      <c r="A15">
        <f>'INSTITUTIONAL FACT SHEET'!A33</f>
        <v>2015</v>
      </c>
      <c r="B15" s="46">
        <f>'INSTITUTIONAL FACT SHEET'!B33</f>
        <v>-1.1295689209703808</v>
      </c>
      <c r="C15" s="46">
        <f>'INSTITUTIONAL FACT SHEET'!C33</f>
        <v>-1.8406826027486223</v>
      </c>
      <c r="D15">
        <v>14</v>
      </c>
    </row>
    <row r="16" spans="1:4" x14ac:dyDescent="0.3">
      <c r="A16">
        <f>'INSTITUTIONAL FACT SHEET'!A34</f>
        <v>2016</v>
      </c>
      <c r="B16" s="46">
        <f>'INSTITUTIONAL FACT SHEET'!B34</f>
        <v>10.065640140722332</v>
      </c>
      <c r="C16" s="46">
        <f>'INSTITUTIONAL FACT SHEET'!C34</f>
        <v>8.48</v>
      </c>
      <c r="D16">
        <v>15</v>
      </c>
    </row>
    <row r="17" spans="1:4" x14ac:dyDescent="0.3">
      <c r="A17">
        <f>'INSTITUTIONAL FACT SHEET'!A35</f>
        <v>2017</v>
      </c>
      <c r="B17" s="46">
        <f>'INSTITUTIONAL FACT SHEET'!B35</f>
        <v>16.976903162517921</v>
      </c>
      <c r="C17" s="46">
        <f>'INSTITUTIONAL FACT SHEET'!C35</f>
        <v>24.623834805372692</v>
      </c>
      <c r="D17">
        <v>16</v>
      </c>
    </row>
    <row r="18" spans="1:4" x14ac:dyDescent="0.3">
      <c r="A18">
        <f>'INSTITUTIONAL FACT SHEET'!A36</f>
        <v>2018</v>
      </c>
      <c r="B18" s="46">
        <f>'INSTITUTIONAL FACT SHEET'!B36</f>
        <v>-2.2299571460245193</v>
      </c>
      <c r="C18" s="46">
        <f>'INSTITUTIONAL FACT SHEET'!C36</f>
        <v>-8.9295705521472151</v>
      </c>
      <c r="D18">
        <v>17</v>
      </c>
    </row>
    <row r="19" spans="1:4" x14ac:dyDescent="0.3">
      <c r="A19">
        <f>'INSTITUTIONAL FACT SHEET'!A37</f>
        <v>2019</v>
      </c>
      <c r="B19" s="46">
        <f>'INSTITUTIONAL FACT SHEET'!B37</f>
        <v>18.520144236987711</v>
      </c>
      <c r="C19" s="46">
        <f>'INSTITUTIONAL FACT SHEET'!C37</f>
        <v>27.297419646899002</v>
      </c>
      <c r="D19">
        <v>18</v>
      </c>
    </row>
    <row r="20" spans="1:4" x14ac:dyDescent="0.3">
      <c r="A20">
        <v>2020</v>
      </c>
      <c r="B20" s="46">
        <f>'INSTITUTIONAL FACT SHEET'!B38</f>
        <v>6.4259169246845271</v>
      </c>
      <c r="C20" s="46">
        <f>'INSTITUTIONAL FACT SHEET'!C38</f>
        <v>16.813425633098355</v>
      </c>
      <c r="D20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E184-A600-4CEE-82F1-D46045B517EF}">
  <sheetPr>
    <tabColor rgb="FFC00000"/>
  </sheetPr>
  <dimension ref="A1:C239"/>
  <sheetViews>
    <sheetView topLeftCell="A223" workbookViewId="0">
      <selection activeCell="A240" sqref="A240"/>
    </sheetView>
  </sheetViews>
  <sheetFormatPr defaultRowHeight="14.4" x14ac:dyDescent="0.3"/>
  <cols>
    <col min="1" max="1" width="10.6640625" style="1" bestFit="1" customWidth="1"/>
    <col min="2" max="2" width="33.109375" style="46" bestFit="1" customWidth="1"/>
    <col min="3" max="3" width="17.6640625" style="46" bestFit="1" customWidth="1"/>
  </cols>
  <sheetData>
    <row r="1" spans="1:3" x14ac:dyDescent="0.3">
      <c r="A1" s="1" t="s">
        <v>0</v>
      </c>
      <c r="B1" s="46" t="s">
        <v>34</v>
      </c>
      <c r="C1" s="46" t="s">
        <v>35</v>
      </c>
    </row>
    <row r="2" spans="1:3" x14ac:dyDescent="0.3">
      <c r="A2" s="1">
        <f>Data!A3</f>
        <v>36981</v>
      </c>
      <c r="B2" s="46">
        <f>Data!D3</f>
        <v>10000</v>
      </c>
      <c r="C2" s="46">
        <f>Data!E3</f>
        <v>10000</v>
      </c>
    </row>
    <row r="3" spans="1:3" x14ac:dyDescent="0.3">
      <c r="A3" s="1">
        <f>Data!A4</f>
        <v>37011</v>
      </c>
      <c r="B3" s="46">
        <f>Data!D4</f>
        <v>11549</v>
      </c>
      <c r="C3" s="46">
        <f>Data!E4</f>
        <v>10728.327521943009</v>
      </c>
    </row>
    <row r="4" spans="1:3" x14ac:dyDescent="0.3">
      <c r="A4" s="1">
        <f>Data!A5</f>
        <v>37042</v>
      </c>
      <c r="B4" s="46">
        <f>Data!D5</f>
        <v>11455.453100000001</v>
      </c>
      <c r="C4" s="46">
        <f>Data!E5</f>
        <v>10608.993627509919</v>
      </c>
    </row>
    <row r="5" spans="1:3" x14ac:dyDescent="0.3">
      <c r="A5" s="1">
        <f>Data!A6</f>
        <v>37072</v>
      </c>
      <c r="B5" s="46">
        <f>Data!D6</f>
        <v>13067.235351170002</v>
      </c>
      <c r="C5" s="46">
        <f>Data!E6</f>
        <v>10283.756162077672</v>
      </c>
    </row>
    <row r="6" spans="1:3" x14ac:dyDescent="0.3">
      <c r="A6" s="1">
        <f>Data!A7</f>
        <v>37103</v>
      </c>
      <c r="B6" s="46">
        <f>Data!D7</f>
        <v>12045.377546708507</v>
      </c>
      <c r="C6" s="46">
        <f>Data!E7</f>
        <v>10121.738607671035</v>
      </c>
    </row>
    <row r="7" spans="1:3" x14ac:dyDescent="0.3">
      <c r="A7" s="1">
        <f>Data!A8</f>
        <v>37134</v>
      </c>
      <c r="B7" s="46">
        <f>Data!D8</f>
        <v>11756.288485587502</v>
      </c>
      <c r="C7" s="46">
        <f>Data!E8</f>
        <v>9656.7271852831545</v>
      </c>
    </row>
    <row r="8" spans="1:3" x14ac:dyDescent="0.3">
      <c r="A8" s="1">
        <f>Data!A9</f>
        <v>37164</v>
      </c>
      <c r="B8" s="46">
        <f>Data!D9</f>
        <v>10431.35477326179</v>
      </c>
      <c r="C8" s="46">
        <f>Data!E9</f>
        <v>8774.49801611158</v>
      </c>
    </row>
    <row r="9" spans="1:3" x14ac:dyDescent="0.3">
      <c r="A9" s="1">
        <f>Data!A10</f>
        <v>37195</v>
      </c>
      <c r="B9" s="46">
        <f>Data!D10</f>
        <v>11499.525502043798</v>
      </c>
      <c r="C9" s="46">
        <f>Data!E10</f>
        <v>8960.8632920524233</v>
      </c>
    </row>
    <row r="10" spans="1:3" x14ac:dyDescent="0.3">
      <c r="A10" s="1">
        <f>Data!A11</f>
        <v>37225</v>
      </c>
      <c r="B10" s="46">
        <f>Data!D11</f>
        <v>12519.533414075084</v>
      </c>
      <c r="C10" s="46">
        <f>Data!E11</f>
        <v>9512.1438018516292</v>
      </c>
    </row>
    <row r="11" spans="1:3" x14ac:dyDescent="0.3">
      <c r="A11" s="1">
        <f>Data!A12</f>
        <v>37256</v>
      </c>
      <c r="B11" s="46">
        <f>Data!D12</f>
        <v>12920.158483325487</v>
      </c>
      <c r="C11" s="46">
        <f>Data!E12</f>
        <v>9601.1181916556452</v>
      </c>
    </row>
    <row r="12" spans="1:3" x14ac:dyDescent="0.3">
      <c r="A12" s="1">
        <f>Data!A13</f>
        <v>37287</v>
      </c>
      <c r="B12" s="46">
        <f>Data!D13</f>
        <v>12691.471678170625</v>
      </c>
      <c r="C12" s="46">
        <f>Data!E13</f>
        <v>9338.1026812552609</v>
      </c>
    </row>
    <row r="13" spans="1:3" x14ac:dyDescent="0.3">
      <c r="A13" s="1">
        <f>Data!A14</f>
        <v>37315</v>
      </c>
      <c r="B13" s="46">
        <f>Data!D14</f>
        <v>11922.368494473485</v>
      </c>
      <c r="C13" s="46">
        <f>Data!E14</f>
        <v>9269.5683539737875</v>
      </c>
    </row>
    <row r="14" spans="1:3" x14ac:dyDescent="0.3">
      <c r="A14" s="1">
        <f>Data!A15</f>
        <v>37346</v>
      </c>
      <c r="B14" s="46">
        <f>Data!D15</f>
        <v>12957.230079793784</v>
      </c>
      <c r="C14" s="46">
        <f>Data!E15</f>
        <v>9688.2890465312012</v>
      </c>
    </row>
    <row r="15" spans="1:3" x14ac:dyDescent="0.3">
      <c r="A15" s="1">
        <f>Data!A16</f>
        <v>37376</v>
      </c>
      <c r="B15" s="46">
        <f>Data!D16</f>
        <v>12624.229266743085</v>
      </c>
      <c r="C15" s="46">
        <f>Data!E16</f>
        <v>9381.3875195382952</v>
      </c>
    </row>
    <row r="16" spans="1:3" x14ac:dyDescent="0.3">
      <c r="A16" s="1">
        <f>Data!A17</f>
        <v>37407</v>
      </c>
      <c r="B16" s="46">
        <f>Data!D17</f>
        <v>12242.977542887444</v>
      </c>
      <c r="C16" s="46">
        <f>Data!E17</f>
        <v>9394.6134423470012</v>
      </c>
    </row>
    <row r="17" spans="1:3" x14ac:dyDescent="0.3">
      <c r="A17" s="1">
        <f>Data!A18</f>
        <v>37437</v>
      </c>
      <c r="B17" s="46">
        <f>Data!D18</f>
        <v>11137.436670764708</v>
      </c>
      <c r="C17" s="46">
        <f>Data!E18</f>
        <v>8821.3899242515345</v>
      </c>
    </row>
    <row r="18" spans="1:3" x14ac:dyDescent="0.3">
      <c r="A18" s="1">
        <f>Data!A19</f>
        <v>37468</v>
      </c>
      <c r="B18" s="46">
        <f>Data!D19</f>
        <v>10268.716610445061</v>
      </c>
      <c r="C18" s="46">
        <f>Data!E19</f>
        <v>8081.6400144282807</v>
      </c>
    </row>
    <row r="19" spans="1:3" x14ac:dyDescent="0.3">
      <c r="A19" s="1">
        <f>Data!A20</f>
        <v>37499</v>
      </c>
      <c r="B19" s="46">
        <f>Data!D20</f>
        <v>10274.877840411327</v>
      </c>
      <c r="C19" s="46">
        <f>Data!E20</f>
        <v>8102.3806661055687</v>
      </c>
    </row>
    <row r="20" spans="1:3" x14ac:dyDescent="0.3">
      <c r="A20" s="1">
        <f>Data!A21</f>
        <v>37529</v>
      </c>
      <c r="B20" s="46">
        <f>Data!D21</f>
        <v>9262.8023731308112</v>
      </c>
      <c r="C20" s="46">
        <f>Data!E21</f>
        <v>7213.839124684383</v>
      </c>
    </row>
    <row r="21" spans="1:3" x14ac:dyDescent="0.3">
      <c r="A21" s="1">
        <f>Data!A22</f>
        <v>37560</v>
      </c>
      <c r="B21" s="46">
        <f>Data!D22</f>
        <v>9721.3110906007878</v>
      </c>
      <c r="C21" s="46">
        <f>Data!E22</f>
        <v>7744.9801611157882</v>
      </c>
    </row>
    <row r="22" spans="1:3" x14ac:dyDescent="0.3">
      <c r="A22" s="1">
        <f>Data!A23</f>
        <v>37590</v>
      </c>
      <c r="B22" s="46">
        <f>Data!D23</f>
        <v>10665.250397498125</v>
      </c>
      <c r="C22" s="46">
        <f>Data!E23</f>
        <v>8168.510280149093</v>
      </c>
    </row>
    <row r="23" spans="1:3" x14ac:dyDescent="0.3">
      <c r="A23" s="1">
        <f>Data!A24</f>
        <v>37621</v>
      </c>
      <c r="B23" s="46">
        <f>Data!D24</f>
        <v>10249.305631995698</v>
      </c>
      <c r="C23" s="46">
        <f>Data!E24</f>
        <v>7779.247324756524</v>
      </c>
    </row>
    <row r="24" spans="1:3" x14ac:dyDescent="0.3">
      <c r="A24" s="1">
        <f>Data!A25</f>
        <v>37652</v>
      </c>
      <c r="B24" s="46">
        <f>Data!D25</f>
        <v>10393.820841406838</v>
      </c>
      <c r="C24" s="46">
        <f>Data!E25</f>
        <v>7552.0019237705919</v>
      </c>
    </row>
    <row r="25" spans="1:3" x14ac:dyDescent="0.3">
      <c r="A25" s="1">
        <f>Data!A26</f>
        <v>37680</v>
      </c>
      <c r="B25" s="46">
        <f>Data!D26</f>
        <v>10382.38763848129</v>
      </c>
      <c r="C25" s="46">
        <f>Data!E26</f>
        <v>7419.7426956835416</v>
      </c>
    </row>
    <row r="26" spans="1:3" x14ac:dyDescent="0.3">
      <c r="A26" s="1">
        <f>Data!A27</f>
        <v>37711</v>
      </c>
      <c r="B26" s="46">
        <f>Data!D27</f>
        <v>10397.961219939012</v>
      </c>
      <c r="C26" s="46">
        <f>Data!E27</f>
        <v>7391.7879042924142</v>
      </c>
    </row>
    <row r="27" spans="1:3" x14ac:dyDescent="0.3">
      <c r="A27" s="1">
        <f>Data!A28</f>
        <v>37741</v>
      </c>
      <c r="B27" s="46">
        <f>Data!D28</f>
        <v>10874.18784381222</v>
      </c>
      <c r="C27" s="46">
        <f>Data!E28</f>
        <v>8051.8816881086941</v>
      </c>
    </row>
    <row r="28" spans="1:3" x14ac:dyDescent="0.3">
      <c r="A28" s="1">
        <f>Data!A29</f>
        <v>37772</v>
      </c>
      <c r="B28" s="46">
        <f>Data!D29</f>
        <v>11604.933266916401</v>
      </c>
      <c r="C28" s="46">
        <f>Data!E29</f>
        <v>8520.1995911987506</v>
      </c>
    </row>
    <row r="29" spans="1:3" x14ac:dyDescent="0.3">
      <c r="A29" s="1">
        <f>Data!A30</f>
        <v>37802</v>
      </c>
      <c r="B29" s="46">
        <f>Data!D30</f>
        <v>11853.278838828413</v>
      </c>
      <c r="C29" s="46">
        <f>Data!E30</f>
        <v>8684.0206805338476</v>
      </c>
    </row>
    <row r="30" spans="1:3" x14ac:dyDescent="0.3">
      <c r="A30" s="1">
        <f>Data!A31</f>
        <v>37833</v>
      </c>
      <c r="B30" s="46">
        <f>Data!D31</f>
        <v>12288.294172213416</v>
      </c>
      <c r="C30" s="46">
        <f>Data!E31</f>
        <v>8876.698328724302</v>
      </c>
    </row>
    <row r="31" spans="1:3" x14ac:dyDescent="0.3">
      <c r="A31" s="1">
        <f>Data!A32</f>
        <v>37864</v>
      </c>
      <c r="B31" s="46">
        <f>Data!D32</f>
        <v>12647.112362042048</v>
      </c>
      <c r="C31" s="46">
        <f>Data!E32</f>
        <v>9087.4113261993516</v>
      </c>
    </row>
    <row r="32" spans="1:3" x14ac:dyDescent="0.3">
      <c r="A32" s="1">
        <f>Data!A33</f>
        <v>37894</v>
      </c>
      <c r="B32" s="46">
        <f>Data!D33</f>
        <v>13082.173027296294</v>
      </c>
      <c r="C32" s="46">
        <f>Data!E33</f>
        <v>9145.4250330648065</v>
      </c>
    </row>
    <row r="33" spans="1:3" x14ac:dyDescent="0.3">
      <c r="A33" s="1">
        <f>Data!A34</f>
        <v>37925</v>
      </c>
      <c r="B33" s="46">
        <f>Data!D34</f>
        <v>14014.931964142519</v>
      </c>
      <c r="C33" s="46">
        <f>Data!E34</f>
        <v>9700.3126127209307</v>
      </c>
    </row>
    <row r="34" spans="1:3" x14ac:dyDescent="0.3">
      <c r="A34" s="1">
        <f>Data!A35</f>
        <v>37955</v>
      </c>
      <c r="B34" s="46">
        <f>Data!D35</f>
        <v>14333.070919728554</v>
      </c>
      <c r="C34" s="46">
        <f>Data!E35</f>
        <v>9848.8036551641198</v>
      </c>
    </row>
    <row r="35" spans="1:3" x14ac:dyDescent="0.3">
      <c r="A35" s="1">
        <f>Data!A36</f>
        <v>37986</v>
      </c>
      <c r="B35" s="46">
        <f>Data!D36</f>
        <v>15283.353521706558</v>
      </c>
      <c r="C35" s="46">
        <f>Data!E36</f>
        <v>10473.427918720692</v>
      </c>
    </row>
    <row r="36" spans="1:3" x14ac:dyDescent="0.3">
      <c r="A36" s="1">
        <f>Data!A37</f>
        <v>38017</v>
      </c>
      <c r="B36" s="46">
        <f>Data!D37</f>
        <v>15838.139254544507</v>
      </c>
      <c r="C36" s="46">
        <f>Data!E37</f>
        <v>10652.879644102439</v>
      </c>
    </row>
    <row r="37" spans="1:3" x14ac:dyDescent="0.3">
      <c r="A37" s="1">
        <f>Data!A38</f>
        <v>38046</v>
      </c>
      <c r="B37" s="46">
        <f>Data!D38</f>
        <v>16082.046599064493</v>
      </c>
      <c r="C37" s="46">
        <f>Data!E38</f>
        <v>10849.464951304557</v>
      </c>
    </row>
    <row r="38" spans="1:3" x14ac:dyDescent="0.3">
      <c r="A38" s="1">
        <f>Data!A39</f>
        <v>38077</v>
      </c>
      <c r="B38" s="46">
        <f>Data!D39</f>
        <v>15686.428252727508</v>
      </c>
      <c r="C38" s="46">
        <f>Data!E39</f>
        <v>10791.751833593844</v>
      </c>
    </row>
    <row r="39" spans="1:3" x14ac:dyDescent="0.3">
      <c r="A39" s="1">
        <f>Data!A40</f>
        <v>38107</v>
      </c>
      <c r="B39" s="46">
        <f>Data!D40</f>
        <v>15388.386115925685</v>
      </c>
      <c r="C39" s="46">
        <f>Data!E40</f>
        <v>10543.765780930624</v>
      </c>
    </row>
    <row r="40" spans="1:3" x14ac:dyDescent="0.3">
      <c r="A40" s="1">
        <f>Data!A41</f>
        <v>38138</v>
      </c>
      <c r="B40" s="46">
        <f>Data!D41</f>
        <v>15514.570882076276</v>
      </c>
      <c r="C40" s="46">
        <f>Data!E41</f>
        <v>10632.74017073464</v>
      </c>
    </row>
    <row r="41" spans="1:3" x14ac:dyDescent="0.3">
      <c r="A41" s="1">
        <f>Data!A42</f>
        <v>38168</v>
      </c>
      <c r="B41" s="46">
        <f>Data!D42</f>
        <v>15941.221581333375</v>
      </c>
      <c r="C41" s="46">
        <f>Data!E42</f>
        <v>10847.661416376097</v>
      </c>
    </row>
    <row r="42" spans="1:3" x14ac:dyDescent="0.3">
      <c r="A42" s="1">
        <f>Data!A43</f>
        <v>38199</v>
      </c>
      <c r="B42" s="46">
        <f>Data!D43</f>
        <v>15424.726002098174</v>
      </c>
      <c r="C42" s="46">
        <f>Data!E43</f>
        <v>10503.787423349766</v>
      </c>
    </row>
    <row r="43" spans="1:3" x14ac:dyDescent="0.3">
      <c r="A43" s="1">
        <f>Data!A44</f>
        <v>38230</v>
      </c>
      <c r="B43" s="46">
        <f>Data!D44</f>
        <v>15478.712543105519</v>
      </c>
      <c r="C43" s="46">
        <f>Data!E44</f>
        <v>10571.720572321752</v>
      </c>
    </row>
    <row r="44" spans="1:3" x14ac:dyDescent="0.3">
      <c r="A44" s="1">
        <f>Data!A45</f>
        <v>38260</v>
      </c>
      <c r="B44" s="46">
        <f>Data!D45</f>
        <v>16062.260005980599</v>
      </c>
      <c r="C44" s="46">
        <f>Data!E45</f>
        <v>10794.457135986535</v>
      </c>
    </row>
    <row r="45" spans="1:3" x14ac:dyDescent="0.3">
      <c r="A45" s="1">
        <f>Data!A46</f>
        <v>38291</v>
      </c>
      <c r="B45" s="46">
        <f>Data!D46</f>
        <v>15983.554931951294</v>
      </c>
      <c r="C45" s="46">
        <f>Data!E46</f>
        <v>11061.079716243838</v>
      </c>
    </row>
    <row r="46" spans="1:3" x14ac:dyDescent="0.3">
      <c r="A46" s="1">
        <f>Data!A47</f>
        <v>38321</v>
      </c>
      <c r="B46" s="46">
        <f>Data!D47</f>
        <v>16845.068542783469</v>
      </c>
      <c r="C46" s="46">
        <f>Data!E47</f>
        <v>11668.57039798004</v>
      </c>
    </row>
    <row r="47" spans="1:3" x14ac:dyDescent="0.3">
      <c r="A47" s="1">
        <f>Data!A48</f>
        <v>38352</v>
      </c>
      <c r="B47" s="46">
        <f>Data!D48</f>
        <v>17343.682571649861</v>
      </c>
      <c r="C47" s="46">
        <f>Data!E48</f>
        <v>12123.361789106648</v>
      </c>
    </row>
    <row r="48" spans="1:3" x14ac:dyDescent="0.3">
      <c r="A48" s="1">
        <f>Data!A49</f>
        <v>38383</v>
      </c>
      <c r="B48" s="46">
        <f>Data!D49</f>
        <v>16913.559243872944</v>
      </c>
      <c r="C48" s="46">
        <f>Data!E49</f>
        <v>11868.762775039077</v>
      </c>
    </row>
    <row r="49" spans="1:3" x14ac:dyDescent="0.3">
      <c r="A49" s="1">
        <f>Data!A50</f>
        <v>38411</v>
      </c>
      <c r="B49" s="46">
        <f>Data!D50</f>
        <v>17522.44737665237</v>
      </c>
      <c r="C49" s="46">
        <f>Data!E50</f>
        <v>12285.379343513285</v>
      </c>
    </row>
    <row r="50" spans="1:3" x14ac:dyDescent="0.3">
      <c r="A50" s="1">
        <f>Data!A51</f>
        <v>38442</v>
      </c>
      <c r="B50" s="46">
        <f>Data!D51</f>
        <v>17357.736371311839</v>
      </c>
      <c r="C50" s="46">
        <f>Data!E51</f>
        <v>12019.658530720211</v>
      </c>
    </row>
    <row r="51" spans="1:3" x14ac:dyDescent="0.3">
      <c r="A51" s="1">
        <f>Data!A52</f>
        <v>38472</v>
      </c>
      <c r="B51" s="46">
        <f>Data!D52</f>
        <v>17154.65085576749</v>
      </c>
      <c r="C51" s="46">
        <f>Data!E52</f>
        <v>11762.654803414693</v>
      </c>
    </row>
    <row r="52" spans="1:3" x14ac:dyDescent="0.3">
      <c r="A52" s="1">
        <f>Data!A53</f>
        <v>38503</v>
      </c>
      <c r="B52" s="46">
        <f>Data!D53</f>
        <v>17658.997590927054</v>
      </c>
      <c r="C52" s="46">
        <f>Data!E53</f>
        <v>11991.102561019599</v>
      </c>
    </row>
    <row r="53" spans="1:3" x14ac:dyDescent="0.3">
      <c r="A53" s="1">
        <f>Data!A54</f>
        <v>38533</v>
      </c>
      <c r="B53" s="46">
        <f>Data!D54</f>
        <v>18347.698496973208</v>
      </c>
      <c r="C53" s="46">
        <f>Data!E54</f>
        <v>12117.650595166526</v>
      </c>
    </row>
    <row r="54" spans="1:3" x14ac:dyDescent="0.3">
      <c r="A54" s="1">
        <f>Data!A55</f>
        <v>38564</v>
      </c>
      <c r="B54" s="46">
        <f>Data!D55</f>
        <v>19132.979992643661</v>
      </c>
      <c r="C54" s="46">
        <f>Data!E55</f>
        <v>12568.834916436215</v>
      </c>
    </row>
    <row r="55" spans="1:3" x14ac:dyDescent="0.3">
      <c r="A55" s="1">
        <f>Data!A56</f>
        <v>38595</v>
      </c>
      <c r="B55" s="46">
        <f>Data!D56</f>
        <v>19385.535328546561</v>
      </c>
      <c r="C55" s="46">
        <f>Data!E56</f>
        <v>12670.133461584706</v>
      </c>
    </row>
    <row r="56" spans="1:3" x14ac:dyDescent="0.3">
      <c r="A56" s="1">
        <f>Data!A57</f>
        <v>38625</v>
      </c>
      <c r="B56" s="46">
        <f>Data!D57</f>
        <v>20040.766422651435</v>
      </c>
      <c r="C56" s="46">
        <f>Data!E57</f>
        <v>13054.887579656126</v>
      </c>
    </row>
    <row r="57" spans="1:3" x14ac:dyDescent="0.3">
      <c r="A57" s="1">
        <f>Data!A58</f>
        <v>38656</v>
      </c>
      <c r="B57" s="46">
        <f>Data!D58</f>
        <v>18950.548729259197</v>
      </c>
      <c r="C57" s="46">
        <f>Data!E58</f>
        <v>12705.602981844415</v>
      </c>
    </row>
    <row r="58" spans="1:3" x14ac:dyDescent="0.3">
      <c r="A58" s="1">
        <f>Data!A59</f>
        <v>38686</v>
      </c>
      <c r="B58" s="46">
        <f>Data!D59</f>
        <v>19229.121795579307</v>
      </c>
      <c r="C58" s="46">
        <f>Data!E59</f>
        <v>13174.822652398701</v>
      </c>
    </row>
    <row r="59" spans="1:3" x14ac:dyDescent="0.3">
      <c r="A59" s="1">
        <f>Data!A60</f>
        <v>38717</v>
      </c>
      <c r="B59" s="46">
        <f>Data!D60</f>
        <v>19546.402305206364</v>
      </c>
      <c r="C59" s="46">
        <f>Data!E60</f>
        <v>13502.164241914154</v>
      </c>
    </row>
    <row r="60" spans="1:3" x14ac:dyDescent="0.3">
      <c r="A60" s="1">
        <f>Data!A61</f>
        <v>38748</v>
      </c>
      <c r="B60" s="46">
        <f>Data!D61</f>
        <v>20847.493992749009</v>
      </c>
      <c r="C60" s="46">
        <f>Data!E61</f>
        <v>14169.772754599016</v>
      </c>
    </row>
    <row r="61" spans="1:3" x14ac:dyDescent="0.3">
      <c r="A61" s="1">
        <f>Data!A62</f>
        <v>38776</v>
      </c>
      <c r="B61" s="46">
        <f>Data!D62</f>
        <v>20669.545078983956</v>
      </c>
      <c r="C61" s="46">
        <f>Data!E62</f>
        <v>14154.743296861852</v>
      </c>
    </row>
    <row r="62" spans="1:3" x14ac:dyDescent="0.3">
      <c r="A62" s="1">
        <f>Data!A63</f>
        <v>38807</v>
      </c>
      <c r="B62" s="46">
        <f>Data!D63</f>
        <v>21398.441166409888</v>
      </c>
      <c r="C62" s="46">
        <f>Data!E63</f>
        <v>14458.638932307325</v>
      </c>
    </row>
    <row r="63" spans="1:3" x14ac:dyDescent="0.3">
      <c r="A63" s="1">
        <f>Data!A64</f>
        <v>38837</v>
      </c>
      <c r="B63" s="46">
        <f>Data!D64</f>
        <v>21949.756039510805</v>
      </c>
      <c r="C63" s="46">
        <f>Data!E64</f>
        <v>14947.396897919925</v>
      </c>
    </row>
    <row r="64" spans="1:3" x14ac:dyDescent="0.3">
      <c r="A64" s="1">
        <f>Data!A65</f>
        <v>38868</v>
      </c>
      <c r="B64" s="46">
        <f>Data!D65</f>
        <v>21158.780205786403</v>
      </c>
      <c r="C64" s="46">
        <f>Data!E65</f>
        <v>14370.566309967538</v>
      </c>
    </row>
    <row r="65" spans="1:3" x14ac:dyDescent="0.3">
      <c r="A65" s="1">
        <f>Data!A66</f>
        <v>38898</v>
      </c>
      <c r="B65" s="46">
        <f>Data!D66</f>
        <v>21183.41439996511</v>
      </c>
      <c r="C65" s="46">
        <f>Data!E66</f>
        <v>14370.265720812795</v>
      </c>
    </row>
    <row r="66" spans="1:3" x14ac:dyDescent="0.3">
      <c r="A66" s="1">
        <f>Data!A67</f>
        <v>38929</v>
      </c>
      <c r="B66" s="46">
        <f>Data!D67</f>
        <v>21464.396588842141</v>
      </c>
      <c r="C66" s="46">
        <f>Data!E67</f>
        <v>14471.86485511603</v>
      </c>
    </row>
    <row r="67" spans="1:3" x14ac:dyDescent="0.3">
      <c r="A67" s="1">
        <f>Data!A68</f>
        <v>38960</v>
      </c>
      <c r="B67" s="46">
        <f>Data!D68</f>
        <v>21777.009512403281</v>
      </c>
      <c r="C67" s="46">
        <f>Data!E68</f>
        <v>14854.514849104247</v>
      </c>
    </row>
    <row r="68" spans="1:3" x14ac:dyDescent="0.3">
      <c r="A68" s="1">
        <f>Data!A69</f>
        <v>38990</v>
      </c>
      <c r="B68" s="46">
        <f>Data!D69</f>
        <v>21778.408772052408</v>
      </c>
      <c r="C68" s="46">
        <f>Data!E69</f>
        <v>15031.561861248048</v>
      </c>
    </row>
    <row r="69" spans="1:3" x14ac:dyDescent="0.3">
      <c r="A69" s="1">
        <f>Data!A70</f>
        <v>39021</v>
      </c>
      <c r="B69" s="46">
        <f>Data!D70</f>
        <v>22533.341065122553</v>
      </c>
      <c r="C69" s="46">
        <f>Data!E70</f>
        <v>15598.172417939162</v>
      </c>
    </row>
    <row r="70" spans="1:3" x14ac:dyDescent="0.3">
      <c r="A70" s="1">
        <f>Data!A71</f>
        <v>39051</v>
      </c>
      <c r="B70" s="46">
        <f>Data!D71</f>
        <v>23226.562492787412</v>
      </c>
      <c r="C70" s="46">
        <f>Data!E71</f>
        <v>16046.952025970904</v>
      </c>
    </row>
    <row r="71" spans="1:3" x14ac:dyDescent="0.3">
      <c r="A71" s="1">
        <f>Data!A72</f>
        <v>39082</v>
      </c>
      <c r="B71" s="46">
        <f>Data!D72</f>
        <v>23650.778329361165</v>
      </c>
      <c r="C71" s="46">
        <f>Data!E72</f>
        <v>16409.161957436576</v>
      </c>
    </row>
    <row r="72" spans="1:3" x14ac:dyDescent="0.3">
      <c r="A72" s="1">
        <f>Data!A73</f>
        <v>39113</v>
      </c>
      <c r="B72" s="46">
        <f>Data!D73</f>
        <v>23711.424931947717</v>
      </c>
      <c r="C72" s="46">
        <f>Data!E73</f>
        <v>16575.988938319108</v>
      </c>
    </row>
    <row r="73" spans="1:3" x14ac:dyDescent="0.3">
      <c r="A73" s="1">
        <f>Data!A74</f>
        <v>39141</v>
      </c>
      <c r="B73" s="46">
        <f>Data!D74</f>
        <v>23658.412208153295</v>
      </c>
      <c r="C73" s="46">
        <f>Data!E74</f>
        <v>16495.130455693157</v>
      </c>
    </row>
    <row r="74" spans="1:3" x14ac:dyDescent="0.3">
      <c r="A74" s="1">
        <f>Data!A75</f>
        <v>39172</v>
      </c>
      <c r="B74" s="46">
        <f>Data!D75</f>
        <v>24544.756972008512</v>
      </c>
      <c r="C74" s="46">
        <f>Data!E75</f>
        <v>16832.992665624621</v>
      </c>
    </row>
    <row r="75" spans="1:3" x14ac:dyDescent="0.3">
      <c r="A75" s="1">
        <f>Data!A76</f>
        <v>39202</v>
      </c>
      <c r="B75" s="46">
        <f>Data!D76</f>
        <v>25317.03943938329</v>
      </c>
      <c r="C75" s="46">
        <f>Data!E76</f>
        <v>17589.274978958754</v>
      </c>
    </row>
    <row r="76" spans="1:3" x14ac:dyDescent="0.3">
      <c r="A76" s="1">
        <f>Data!A77</f>
        <v>39233</v>
      </c>
      <c r="B76" s="46">
        <f>Data!D77</f>
        <v>25916.148290832753</v>
      </c>
      <c r="C76" s="46">
        <f>Data!E77</f>
        <v>18128.832511722972</v>
      </c>
    </row>
    <row r="77" spans="1:3" x14ac:dyDescent="0.3">
      <c r="A77" s="1">
        <f>Data!A78</f>
        <v>39263</v>
      </c>
      <c r="B77" s="46">
        <f>Data!D78</f>
        <v>25974.829032883939</v>
      </c>
      <c r="C77" s="46">
        <f>Data!E78</f>
        <v>18081.940603583018</v>
      </c>
    </row>
    <row r="78" spans="1:3" x14ac:dyDescent="0.3">
      <c r="A78" s="1">
        <f>Data!A79</f>
        <v>39294</v>
      </c>
      <c r="B78" s="46">
        <f>Data!D79</f>
        <v>25088.1588662422</v>
      </c>
      <c r="C78" s="46">
        <f>Data!E79</f>
        <v>17809.907418540337</v>
      </c>
    </row>
    <row r="79" spans="1:3" x14ac:dyDescent="0.3">
      <c r="A79" s="1">
        <f>Data!A80</f>
        <v>39325</v>
      </c>
      <c r="B79" s="46">
        <f>Data!D80</f>
        <v>24926.697847802665</v>
      </c>
      <c r="C79" s="46">
        <f>Data!E80</f>
        <v>17768.125526031017</v>
      </c>
    </row>
    <row r="80" spans="1:3" x14ac:dyDescent="0.3">
      <c r="A80" s="1">
        <f>Data!A81</f>
        <v>39355</v>
      </c>
      <c r="B80" s="46">
        <f>Data!D81</f>
        <v>26194.575738148174</v>
      </c>
      <c r="C80" s="46">
        <f>Data!E81</f>
        <v>18727.60610797162</v>
      </c>
    </row>
    <row r="81" spans="1:3" x14ac:dyDescent="0.3">
      <c r="A81" s="1">
        <f>Data!A82</f>
        <v>39386</v>
      </c>
      <c r="B81" s="46">
        <f>Data!D82</f>
        <v>26691.336325483637</v>
      </c>
      <c r="C81" s="46">
        <f>Data!E82</f>
        <v>19462.246002164236</v>
      </c>
    </row>
    <row r="82" spans="1:3" x14ac:dyDescent="0.3">
      <c r="A82" s="1">
        <f>Data!A83</f>
        <v>39416</v>
      </c>
      <c r="B82" s="46">
        <f>Data!D83</f>
        <v>25761.523712456194</v>
      </c>
      <c r="C82" s="46">
        <f>Data!E83</f>
        <v>18609.474570157505</v>
      </c>
    </row>
    <row r="83" spans="1:3" x14ac:dyDescent="0.3">
      <c r="A83" s="1">
        <f>Data!A84</f>
        <v>39447</v>
      </c>
      <c r="B83" s="46">
        <f>Data!D84</f>
        <v>26128.992629739041</v>
      </c>
      <c r="C83" s="46">
        <f>Data!E84</f>
        <v>18408.380425634237</v>
      </c>
    </row>
    <row r="84" spans="1:3" x14ac:dyDescent="0.3">
      <c r="A84" s="1">
        <f>Data!A85</f>
        <v>39478</v>
      </c>
      <c r="B84" s="46">
        <f>Data!D85</f>
        <v>24257.22275009513</v>
      </c>
      <c r="C84" s="46">
        <f>Data!E85</f>
        <v>16904.833473608269</v>
      </c>
    </row>
    <row r="85" spans="1:3" x14ac:dyDescent="0.3">
      <c r="A85" s="1">
        <f>Data!A86</f>
        <v>39507</v>
      </c>
      <c r="B85" s="46">
        <f>Data!D86</f>
        <v>24501.353600830127</v>
      </c>
      <c r="C85" s="46">
        <f>Data!E86</f>
        <v>16960.743056390522</v>
      </c>
    </row>
    <row r="86" spans="1:3" x14ac:dyDescent="0.3">
      <c r="A86" s="1">
        <f>Data!A87</f>
        <v>39538</v>
      </c>
      <c r="B86" s="46">
        <f>Data!D87</f>
        <v>24400.022225320779</v>
      </c>
      <c r="C86" s="46">
        <f>Data!E87</f>
        <v>16719.369965131656</v>
      </c>
    </row>
    <row r="87" spans="1:3" x14ac:dyDescent="0.3">
      <c r="A87" s="1">
        <f>Data!A88</f>
        <v>39568</v>
      </c>
      <c r="B87" s="46">
        <f>Data!D88</f>
        <v>25348.310886332652</v>
      </c>
      <c r="C87" s="46">
        <f>Data!E88</f>
        <v>17664.422267644579</v>
      </c>
    </row>
    <row r="88" spans="1:3" x14ac:dyDescent="0.3">
      <c r="A88" s="1">
        <f>Data!A89</f>
        <v>39599</v>
      </c>
      <c r="B88" s="46">
        <f>Data!D89</f>
        <v>26272.618132590276</v>
      </c>
      <c r="C88" s="46">
        <f>Data!E89</f>
        <v>17960.502585066726</v>
      </c>
    </row>
    <row r="89" spans="1:3" x14ac:dyDescent="0.3">
      <c r="A89" s="1">
        <f>Data!A90</f>
        <v>39629</v>
      </c>
      <c r="B89" s="46">
        <f>Data!D90</f>
        <v>25462.482352712563</v>
      </c>
      <c r="C89" s="46">
        <f>Data!E90</f>
        <v>16491.823974990977</v>
      </c>
    </row>
    <row r="90" spans="1:3" x14ac:dyDescent="0.3">
      <c r="A90" s="1">
        <f>Data!A91</f>
        <v>39660</v>
      </c>
      <c r="B90" s="46">
        <f>Data!D91</f>
        <v>24654.411479863138</v>
      </c>
      <c r="C90" s="46">
        <f>Data!E91</f>
        <v>16068.594445112418</v>
      </c>
    </row>
    <row r="91" spans="1:3" x14ac:dyDescent="0.3">
      <c r="A91" s="1">
        <f>Data!A92</f>
        <v>39691</v>
      </c>
      <c r="B91" s="46">
        <f>Data!D92</f>
        <v>24557.377978136534</v>
      </c>
      <c r="C91" s="46">
        <f>Data!E92</f>
        <v>15729.229289407232</v>
      </c>
    </row>
    <row r="92" spans="1:3" x14ac:dyDescent="0.3">
      <c r="A92" s="1">
        <f>Data!A93</f>
        <v>39721</v>
      </c>
      <c r="B92" s="46">
        <f>Data!D93</f>
        <v>22540.339417737367</v>
      </c>
      <c r="C92" s="46">
        <f>Data!E93</f>
        <v>13769.68858963568</v>
      </c>
    </row>
    <row r="93" spans="1:3" x14ac:dyDescent="0.3">
      <c r="A93" s="1">
        <f>Data!A94</f>
        <v>39752</v>
      </c>
      <c r="B93" s="46">
        <f>Data!D94</f>
        <v>19063.813352218131</v>
      </c>
      <c r="C93" s="46">
        <f>Data!E94</f>
        <v>11044.547312732953</v>
      </c>
    </row>
    <row r="94" spans="1:3" x14ac:dyDescent="0.3">
      <c r="A94" s="1">
        <f>Data!A95</f>
        <v>39782</v>
      </c>
      <c r="B94" s="46">
        <f>Data!D95</f>
        <v>18273.890024084005</v>
      </c>
      <c r="C94" s="46">
        <f>Data!E95</f>
        <v>10326.139232896474</v>
      </c>
    </row>
    <row r="95" spans="1:3" x14ac:dyDescent="0.3">
      <c r="A95" s="1">
        <f>Data!A96</f>
        <v>39813</v>
      </c>
      <c r="B95" s="46">
        <f>Data!D96</f>
        <v>18757.494890980834</v>
      </c>
      <c r="C95" s="46">
        <f>Data!E96</f>
        <v>10705.482746182515</v>
      </c>
    </row>
    <row r="96" spans="1:3" x14ac:dyDescent="0.3">
      <c r="A96" s="1">
        <f>Data!A97</f>
        <v>39844</v>
      </c>
      <c r="B96" s="46">
        <f>Data!D97</f>
        <v>18141.578552868585</v>
      </c>
      <c r="C96" s="46">
        <f>Data!E97</f>
        <v>9794.0964290008396</v>
      </c>
    </row>
    <row r="97" spans="1:3" x14ac:dyDescent="0.3">
      <c r="A97" s="1">
        <f>Data!A98</f>
        <v>39872</v>
      </c>
      <c r="B97" s="46">
        <f>Data!D98</f>
        <v>17097.78929694504</v>
      </c>
      <c r="C97" s="46">
        <f>Data!E98</f>
        <v>8841.2288084645897</v>
      </c>
    </row>
    <row r="98" spans="1:3" x14ac:dyDescent="0.3">
      <c r="A98" s="1">
        <f>Data!A99</f>
        <v>39903</v>
      </c>
      <c r="B98" s="46">
        <f>Data!D99</f>
        <v>17676.793176283958</v>
      </c>
      <c r="C98" s="46">
        <f>Data!E99</f>
        <v>9574.3657568834915</v>
      </c>
    </row>
    <row r="99" spans="1:3" x14ac:dyDescent="0.3">
      <c r="A99" s="1">
        <f>Data!A100</f>
        <v>39933</v>
      </c>
      <c r="B99" s="46">
        <f>Data!D100</f>
        <v>18369.091593885591</v>
      </c>
      <c r="C99" s="46">
        <f>Data!E100</f>
        <v>10713.298064205845</v>
      </c>
    </row>
    <row r="100" spans="1:3" x14ac:dyDescent="0.3">
      <c r="A100" s="1">
        <f>Data!A101</f>
        <v>39964</v>
      </c>
      <c r="B100" s="46">
        <f>Data!D101</f>
        <v>19353.018281499746</v>
      </c>
      <c r="C100" s="46">
        <f>Data!E101</f>
        <v>11793.314897198508</v>
      </c>
    </row>
    <row r="101" spans="1:3" x14ac:dyDescent="0.3">
      <c r="A101" s="1">
        <f>Data!A102</f>
        <v>39994</v>
      </c>
      <c r="B101" s="46">
        <f>Data!D102</f>
        <v>19621.333442336643</v>
      </c>
      <c r="C101" s="46">
        <f>Data!E102</f>
        <v>11731.994709630877</v>
      </c>
    </row>
    <row r="102" spans="1:3" x14ac:dyDescent="0.3">
      <c r="A102" s="1">
        <f>Data!A103</f>
        <v>40025</v>
      </c>
      <c r="B102" s="46">
        <f>Data!D103</f>
        <v>20499.667796079695</v>
      </c>
      <c r="C102" s="46">
        <f>Data!E103</f>
        <v>12768.726704340508</v>
      </c>
    </row>
    <row r="103" spans="1:3" x14ac:dyDescent="0.3">
      <c r="A103" s="1">
        <f>Data!A104</f>
        <v>40056</v>
      </c>
      <c r="B103" s="46">
        <f>Data!D104</f>
        <v>21097.525314298873</v>
      </c>
      <c r="C103" s="46">
        <f>Data!E104</f>
        <v>13230.732235180956</v>
      </c>
    </row>
    <row r="104" spans="1:3" x14ac:dyDescent="0.3">
      <c r="A104" s="1">
        <f>Data!A105</f>
        <v>40086</v>
      </c>
      <c r="B104" s="46">
        <f>Data!D105</f>
        <v>21776.111476969312</v>
      </c>
      <c r="C104" s="46">
        <f>Data!E105</f>
        <v>13842.130575928823</v>
      </c>
    </row>
    <row r="105" spans="1:3" x14ac:dyDescent="0.3">
      <c r="A105" s="1">
        <f>Data!A106</f>
        <v>40117</v>
      </c>
      <c r="B105" s="46">
        <f>Data!D106</f>
        <v>21910.344958925594</v>
      </c>
      <c r="C105" s="46">
        <f>Data!E106</f>
        <v>13631.116989299027</v>
      </c>
    </row>
    <row r="106" spans="1:3" x14ac:dyDescent="0.3">
      <c r="A106" s="1">
        <f>Data!A107</f>
        <v>40147</v>
      </c>
      <c r="B106" s="46">
        <f>Data!D107</f>
        <v>22544.961755221488</v>
      </c>
      <c r="C106" s="46">
        <f>Data!E107</f>
        <v>14197.727545990139</v>
      </c>
    </row>
    <row r="107" spans="1:3" x14ac:dyDescent="0.3">
      <c r="A107" s="1">
        <f>Data!A108</f>
        <v>40178</v>
      </c>
      <c r="B107" s="46">
        <f>Data!D108</f>
        <v>23033.381532775518</v>
      </c>
      <c r="C107" s="46">
        <f>Data!E108</f>
        <v>14495.911987495489</v>
      </c>
    </row>
    <row r="108" spans="1:3" x14ac:dyDescent="0.3">
      <c r="A108" s="1">
        <f>Data!A109</f>
        <v>40209</v>
      </c>
      <c r="B108" s="46">
        <f>Data!D109</f>
        <v>22544.250492685853</v>
      </c>
      <c r="C108" s="46">
        <f>Data!E109</f>
        <v>13872.189491403147</v>
      </c>
    </row>
    <row r="109" spans="1:3" x14ac:dyDescent="0.3">
      <c r="A109" s="1">
        <f>Data!A110</f>
        <v>40237</v>
      </c>
      <c r="B109" s="46">
        <f>Data!D110</f>
        <v>22750.851730109087</v>
      </c>
      <c r="C109" s="46">
        <f>Data!E110</f>
        <v>14054.045930022843</v>
      </c>
    </row>
    <row r="110" spans="1:3" x14ac:dyDescent="0.3">
      <c r="A110" s="1">
        <f>Data!A111</f>
        <v>40268</v>
      </c>
      <c r="B110" s="46">
        <f>Data!D111</f>
        <v>23596.370162188799</v>
      </c>
      <c r="C110" s="46">
        <f>Data!E111</f>
        <v>14965.131658049777</v>
      </c>
    </row>
    <row r="111" spans="1:3" x14ac:dyDescent="0.3">
      <c r="A111" s="1">
        <f>Data!A112</f>
        <v>40298</v>
      </c>
      <c r="B111" s="46">
        <f>Data!D112</f>
        <v>23918.796957216138</v>
      </c>
      <c r="C111" s="46">
        <f>Data!E112</f>
        <v>14998.196465071538</v>
      </c>
    </row>
    <row r="112" spans="1:3" x14ac:dyDescent="0.3">
      <c r="A112" s="1">
        <f>Data!A113</f>
        <v>40329</v>
      </c>
      <c r="B112" s="46">
        <f>Data!D113</f>
        <v>22403.882108156755</v>
      </c>
      <c r="C112" s="46">
        <f>Data!E113</f>
        <v>13589.335096789706</v>
      </c>
    </row>
    <row r="113" spans="1:3" x14ac:dyDescent="0.3">
      <c r="A113" s="1">
        <f>Data!A114</f>
        <v>40359</v>
      </c>
      <c r="B113" s="46">
        <f>Data!D114</f>
        <v>22396.360094025171</v>
      </c>
      <c r="C113" s="46">
        <f>Data!E114</f>
        <v>13175.423830708187</v>
      </c>
    </row>
    <row r="114" spans="1:3" x14ac:dyDescent="0.3">
      <c r="A114" s="1">
        <f>Data!A115</f>
        <v>40390</v>
      </c>
      <c r="B114" s="46">
        <f>Data!D115</f>
        <v>23858.041827547906</v>
      </c>
      <c r="C114" s="46">
        <f>Data!E115</f>
        <v>14251.833593843934</v>
      </c>
    </row>
    <row r="115" spans="1:3" x14ac:dyDescent="0.3">
      <c r="A115" s="1">
        <f>Data!A116</f>
        <v>40421</v>
      </c>
      <c r="B115" s="46">
        <f>Data!D116</f>
        <v>23394.342986179636</v>
      </c>
      <c r="C115" s="46">
        <f>Data!E116</f>
        <v>13759.16796921967</v>
      </c>
    </row>
    <row r="116" spans="1:3" x14ac:dyDescent="0.3">
      <c r="A116" s="1">
        <f>Data!A117</f>
        <v>40451</v>
      </c>
      <c r="B116" s="46">
        <f>Data!D117</f>
        <v>25405.420228462841</v>
      </c>
      <c r="C116" s="46">
        <f>Data!E117</f>
        <v>15080.257304316459</v>
      </c>
    </row>
    <row r="117" spans="1:3" x14ac:dyDescent="0.3">
      <c r="A117" s="1">
        <f>Data!A118</f>
        <v>40482</v>
      </c>
      <c r="B117" s="46">
        <f>Data!D118</f>
        <v>26410.566726985064</v>
      </c>
      <c r="C117" s="46">
        <f>Data!E118</f>
        <v>15628.531922568232</v>
      </c>
    </row>
    <row r="118" spans="1:3" x14ac:dyDescent="0.3">
      <c r="A118" s="1">
        <f>Data!A119</f>
        <v>40512</v>
      </c>
      <c r="B118" s="46">
        <f>Data!D119</f>
        <v>25878.770263266248</v>
      </c>
      <c r="C118" s="46">
        <f>Data!E119</f>
        <v>15287.062642779849</v>
      </c>
    </row>
    <row r="119" spans="1:3" x14ac:dyDescent="0.3">
      <c r="A119" s="1">
        <f>Data!A120</f>
        <v>40543</v>
      </c>
      <c r="B119" s="46">
        <f>Data!D120</f>
        <v>27122.614050027147</v>
      </c>
      <c r="C119" s="46">
        <f>Data!E120</f>
        <v>16411.266081519781</v>
      </c>
    </row>
    <row r="120" spans="1:3" x14ac:dyDescent="0.3">
      <c r="A120" s="1">
        <f>Data!A121</f>
        <v>40574</v>
      </c>
      <c r="B120" s="46">
        <f>Data!D121</f>
        <v>27360.323528306897</v>
      </c>
      <c r="C120" s="46">
        <f>Data!E121</f>
        <v>16672.478056991702</v>
      </c>
    </row>
    <row r="121" spans="1:3" x14ac:dyDescent="0.3">
      <c r="A121" s="1">
        <f>Data!A122</f>
        <v>40602</v>
      </c>
      <c r="B121" s="46">
        <f>Data!D122</f>
        <v>28037.881529281916</v>
      </c>
      <c r="C121" s="46">
        <f>Data!E122</f>
        <v>17164.843092461222</v>
      </c>
    </row>
    <row r="122" spans="1:3" x14ac:dyDescent="0.3">
      <c r="A122" s="1">
        <f>Data!A123</f>
        <v>40633</v>
      </c>
      <c r="B122" s="46">
        <f>Data!D123</f>
        <v>28292.024008673125</v>
      </c>
      <c r="C122" s="46">
        <f>Data!E123</f>
        <v>17154.923650354696</v>
      </c>
    </row>
    <row r="123" spans="1:3" x14ac:dyDescent="0.3">
      <c r="A123" s="1">
        <f>Data!A124</f>
        <v>40663</v>
      </c>
      <c r="B123" s="46">
        <f>Data!D124</f>
        <v>29476.448487530466</v>
      </c>
      <c r="C123" s="46">
        <f>Data!E124</f>
        <v>17866.418179632077</v>
      </c>
    </row>
    <row r="124" spans="1:3" x14ac:dyDescent="0.3">
      <c r="A124" s="1">
        <f>Data!A125</f>
        <v>40694</v>
      </c>
      <c r="B124" s="46">
        <f>Data!D125</f>
        <v>29442.970728633292</v>
      </c>
      <c r="C124" s="46">
        <f>Data!E125</f>
        <v>17499.098232535769</v>
      </c>
    </row>
    <row r="125" spans="1:3" x14ac:dyDescent="0.3">
      <c r="A125" s="1">
        <f>Data!A126</f>
        <v>40724</v>
      </c>
      <c r="B125" s="46">
        <f>Data!D126</f>
        <v>28841.281656904746</v>
      </c>
      <c r="C125" s="46">
        <f>Data!E126</f>
        <v>17230.371528195265</v>
      </c>
    </row>
    <row r="126" spans="1:3" x14ac:dyDescent="0.3">
      <c r="A126" s="1">
        <f>Data!A127</f>
        <v>40755</v>
      </c>
      <c r="B126" s="46">
        <f>Data!D127</f>
        <v>28880.628490346386</v>
      </c>
      <c r="C126" s="46">
        <f>Data!E127</f>
        <v>16955.332451605151</v>
      </c>
    </row>
    <row r="127" spans="1:3" x14ac:dyDescent="0.3">
      <c r="A127" s="1">
        <f>Data!A128</f>
        <v>40786</v>
      </c>
      <c r="B127" s="46">
        <f>Data!D128</f>
        <v>27317.154121648131</v>
      </c>
      <c r="C127" s="46">
        <f>Data!E128</f>
        <v>15723.51809546712</v>
      </c>
    </row>
    <row r="128" spans="1:3" x14ac:dyDescent="0.3">
      <c r="A128" s="1">
        <f>Data!A129</f>
        <v>40816</v>
      </c>
      <c r="B128" s="46">
        <f>Data!D129</f>
        <v>25166.317612881674</v>
      </c>
      <c r="C128" s="46">
        <f>Data!E129</f>
        <v>14244.920043284841</v>
      </c>
    </row>
    <row r="129" spans="1:3" x14ac:dyDescent="0.3">
      <c r="A129" s="1">
        <f>Data!A130</f>
        <v>40847</v>
      </c>
      <c r="B129" s="46">
        <f>Data!D130</f>
        <v>26954.74319959827</v>
      </c>
      <c r="C129" s="46">
        <f>Data!E130</f>
        <v>15773.716484309251</v>
      </c>
    </row>
    <row r="130" spans="1:3" x14ac:dyDescent="0.3">
      <c r="A130" s="1">
        <f>Data!A131</f>
        <v>40877</v>
      </c>
      <c r="B130" s="46">
        <f>Data!D131</f>
        <v>26395.816490719983</v>
      </c>
      <c r="C130" s="46">
        <f>Data!E131</f>
        <v>15310.50859684983</v>
      </c>
    </row>
    <row r="131" spans="1:3" x14ac:dyDescent="0.3">
      <c r="A131" s="1">
        <f>Data!A132</f>
        <v>40908</v>
      </c>
      <c r="B131" s="46">
        <f>Data!D132</f>
        <v>26540.049936174688</v>
      </c>
      <c r="C131" s="46">
        <f>Data!E132</f>
        <v>15284.958518696649</v>
      </c>
    </row>
    <row r="132" spans="1:3" x14ac:dyDescent="0.3">
      <c r="A132" s="1">
        <f>Data!A133</f>
        <v>40939</v>
      </c>
      <c r="B132" s="46">
        <f>Data!D133</f>
        <v>27348.572758212904</v>
      </c>
      <c r="C132" s="46">
        <f>Data!E133</f>
        <v>16178.008897438986</v>
      </c>
    </row>
    <row r="133" spans="1:3" x14ac:dyDescent="0.3">
      <c r="A133" s="1">
        <f>Data!A134</f>
        <v>40968</v>
      </c>
      <c r="B133" s="46">
        <f>Data!D134</f>
        <v>28354.022633231347</v>
      </c>
      <c r="C133" s="46">
        <f>Data!E134</f>
        <v>17000.1202356619</v>
      </c>
    </row>
    <row r="134" spans="1:3" x14ac:dyDescent="0.3">
      <c r="A134" s="1">
        <f>Data!A135</f>
        <v>40999</v>
      </c>
      <c r="B134" s="46">
        <f>Data!D135</f>
        <v>28905.912531269551</v>
      </c>
      <c r="C134" s="46">
        <f>Data!E135</f>
        <v>17121.257665023451</v>
      </c>
    </row>
    <row r="135" spans="1:3" x14ac:dyDescent="0.3">
      <c r="A135" s="1">
        <f>Data!A136</f>
        <v>41029</v>
      </c>
      <c r="B135" s="46">
        <f>Data!D136</f>
        <v>28598.476587263878</v>
      </c>
      <c r="C135" s="46">
        <f>Data!E136</f>
        <v>16936.395334856326</v>
      </c>
    </row>
    <row r="136" spans="1:3" x14ac:dyDescent="0.3">
      <c r="A136" s="1">
        <f>Data!A137</f>
        <v>41060</v>
      </c>
      <c r="B136" s="46">
        <f>Data!D137</f>
        <v>26615.57987820205</v>
      </c>
      <c r="C136" s="46">
        <f>Data!E137</f>
        <v>15433.148971985096</v>
      </c>
    </row>
    <row r="137" spans="1:3" x14ac:dyDescent="0.3">
      <c r="A137" s="1">
        <f>Data!A138</f>
        <v>41090</v>
      </c>
      <c r="B137" s="46">
        <f>Data!D138</f>
        <v>27759.098412055209</v>
      </c>
      <c r="C137" s="46">
        <f>Data!E138</f>
        <v>16202.957797282681</v>
      </c>
    </row>
    <row r="138" spans="1:3" x14ac:dyDescent="0.3">
      <c r="A138" s="1">
        <f>Data!A139</f>
        <v>41121</v>
      </c>
      <c r="B138" s="46">
        <f>Data!D139</f>
        <v>28238.338537443913</v>
      </c>
      <c r="C138" s="46">
        <f>Data!E139</f>
        <v>16430.203198268617</v>
      </c>
    </row>
    <row r="139" spans="1:3" x14ac:dyDescent="0.3">
      <c r="A139" s="1">
        <f>Data!A140</f>
        <v>41152</v>
      </c>
      <c r="B139" s="46">
        <f>Data!D140</f>
        <v>29022.354940720434</v>
      </c>
      <c r="C139" s="46">
        <f>Data!E140</f>
        <v>16795.719610436463</v>
      </c>
    </row>
    <row r="140" spans="1:3" x14ac:dyDescent="0.3">
      <c r="A140" s="1">
        <f>Data!A141</f>
        <v>41182</v>
      </c>
      <c r="B140" s="46">
        <f>Data!D141</f>
        <v>29860.063564980963</v>
      </c>
      <c r="C140" s="46">
        <f>Data!E141</f>
        <v>17331.670073343765</v>
      </c>
    </row>
    <row r="141" spans="1:3" x14ac:dyDescent="0.3">
      <c r="A141" s="1">
        <f>Data!A142</f>
        <v>41213</v>
      </c>
      <c r="B141" s="46">
        <f>Data!D142</f>
        <v>29850.038167640381</v>
      </c>
      <c r="C141" s="46">
        <f>Data!E142</f>
        <v>17220.752675243486</v>
      </c>
    </row>
    <row r="142" spans="1:3" x14ac:dyDescent="0.3">
      <c r="A142" s="1">
        <f>Data!A143</f>
        <v>41243</v>
      </c>
      <c r="B142" s="46">
        <f>Data!D143</f>
        <v>29911.656227889343</v>
      </c>
      <c r="C142" s="46">
        <f>Data!E143</f>
        <v>17449.200432848393</v>
      </c>
    </row>
    <row r="143" spans="1:3" x14ac:dyDescent="0.3">
      <c r="A143" s="1">
        <f>Data!A144</f>
        <v>41274</v>
      </c>
      <c r="B143" s="46">
        <f>Data!D144</f>
        <v>30652.396079837825</v>
      </c>
      <c r="C143" s="46">
        <f>Data!E144</f>
        <v>17852.891667668639</v>
      </c>
    </row>
    <row r="144" spans="1:3" x14ac:dyDescent="0.3">
      <c r="A144" s="1">
        <f>Data!A145</f>
        <v>41305</v>
      </c>
      <c r="B144" s="46">
        <f>Data!D145</f>
        <v>31920.309576542302</v>
      </c>
      <c r="C144" s="46">
        <f>Data!E145</f>
        <v>18680.41361067694</v>
      </c>
    </row>
    <row r="145" spans="1:3" x14ac:dyDescent="0.3">
      <c r="A145" s="1">
        <f>Data!A146</f>
        <v>41333</v>
      </c>
      <c r="B145" s="46">
        <f>Data!D146</f>
        <v>31532.932806810841</v>
      </c>
      <c r="C145" s="46">
        <f>Data!E146</f>
        <v>18686.124804617062</v>
      </c>
    </row>
    <row r="146" spans="1:3" x14ac:dyDescent="0.3">
      <c r="A146" s="1">
        <f>Data!A147</f>
        <v>41364</v>
      </c>
      <c r="B146" s="46">
        <f>Data!D147</f>
        <v>32140.391233302696</v>
      </c>
      <c r="C146" s="46">
        <f>Data!E147</f>
        <v>19036.611759047748</v>
      </c>
    </row>
    <row r="147" spans="1:3" x14ac:dyDescent="0.3">
      <c r="A147" s="1">
        <f>Data!A148</f>
        <v>41394</v>
      </c>
      <c r="B147" s="46">
        <f>Data!D148</f>
        <v>32348.154885421729</v>
      </c>
      <c r="C147" s="46">
        <f>Data!E148</f>
        <v>19593.302873632339</v>
      </c>
    </row>
    <row r="148" spans="1:3" x14ac:dyDescent="0.3">
      <c r="A148" s="1">
        <f>Data!A149</f>
        <v>41425</v>
      </c>
      <c r="B148" s="46">
        <f>Data!D149</f>
        <v>32249.954103145465</v>
      </c>
      <c r="C148" s="46">
        <f>Data!E149</f>
        <v>19572.261632800306</v>
      </c>
    </row>
    <row r="149" spans="1:3" x14ac:dyDescent="0.3">
      <c r="A149" s="1">
        <f>Data!A150</f>
        <v>41455</v>
      </c>
      <c r="B149" s="46">
        <f>Data!D150</f>
        <v>31597.352222928534</v>
      </c>
      <c r="C149" s="46">
        <f>Data!E150</f>
        <v>18992.425153300486</v>
      </c>
    </row>
    <row r="150" spans="1:3" x14ac:dyDescent="0.3">
      <c r="A150" s="1">
        <f>Data!A151</f>
        <v>41486</v>
      </c>
      <c r="B150" s="46">
        <f>Data!D151</f>
        <v>33596.335139222923</v>
      </c>
      <c r="C150" s="46">
        <f>Data!E151</f>
        <v>19907.719129493824</v>
      </c>
    </row>
    <row r="151" spans="1:3" x14ac:dyDescent="0.3">
      <c r="A151" s="1">
        <f>Data!A152</f>
        <v>41517</v>
      </c>
      <c r="B151" s="46">
        <f>Data!D152</f>
        <v>33454.029596548491</v>
      </c>
      <c r="C151" s="46">
        <f>Data!E152</f>
        <v>19501.322592280885</v>
      </c>
    </row>
    <row r="152" spans="1:3" x14ac:dyDescent="0.3">
      <c r="A152" s="1">
        <f>Data!A153</f>
        <v>41547</v>
      </c>
      <c r="B152" s="46">
        <f>Data!D153</f>
        <v>35286.114570205675</v>
      </c>
      <c r="C152" s="46">
        <f>Data!E153</f>
        <v>20516.111578694257</v>
      </c>
    </row>
    <row r="153" spans="1:3" x14ac:dyDescent="0.3">
      <c r="A153" s="1">
        <f>Data!A154</f>
        <v>41578</v>
      </c>
      <c r="B153" s="46">
        <f>Data!D154</f>
        <v>36456.352235966428</v>
      </c>
      <c r="C153" s="46">
        <f>Data!E154</f>
        <v>21345.13646747627</v>
      </c>
    </row>
    <row r="154" spans="1:3" x14ac:dyDescent="0.3">
      <c r="A154" s="1">
        <f>Data!A155</f>
        <v>41608</v>
      </c>
      <c r="B154" s="46">
        <f>Data!D155</f>
        <v>36382.136362191617</v>
      </c>
      <c r="C154" s="46">
        <f>Data!E155</f>
        <v>21656.546831790325</v>
      </c>
    </row>
    <row r="155" spans="1:3" x14ac:dyDescent="0.3">
      <c r="A155" s="1">
        <f>Data!A156</f>
        <v>41639</v>
      </c>
      <c r="B155" s="46">
        <f>Data!D156</f>
        <v>37093.92571850941</v>
      </c>
      <c r="C155" s="46">
        <f>Data!E156</f>
        <v>22037.693880004826</v>
      </c>
    </row>
    <row r="156" spans="1:3" x14ac:dyDescent="0.3">
      <c r="A156" s="1">
        <f>Data!A157</f>
        <v>41670</v>
      </c>
      <c r="B156" s="46">
        <f>Data!D157</f>
        <v>36128.157689814208</v>
      </c>
      <c r="C156" s="46">
        <f>Data!E157</f>
        <v>21161.175904773372</v>
      </c>
    </row>
    <row r="157" spans="1:3" x14ac:dyDescent="0.3">
      <c r="A157" s="1">
        <f>Data!A158</f>
        <v>41698</v>
      </c>
      <c r="B157" s="46">
        <f>Data!D158</f>
        <v>37463.608086681532</v>
      </c>
      <c r="C157" s="46">
        <f>Data!E158</f>
        <v>22194.000240471341</v>
      </c>
    </row>
    <row r="158" spans="1:3" x14ac:dyDescent="0.3">
      <c r="A158" s="1">
        <f>Data!A159</f>
        <v>41729</v>
      </c>
      <c r="B158" s="46">
        <f>Data!D159</f>
        <v>38346.410062841896</v>
      </c>
      <c r="C158" s="46">
        <f>Data!E159</f>
        <v>22304.316460262129</v>
      </c>
    </row>
    <row r="159" spans="1:3" x14ac:dyDescent="0.3">
      <c r="A159" s="1">
        <f>Data!A160</f>
        <v>41759</v>
      </c>
      <c r="B159" s="46">
        <f>Data!D160</f>
        <v>38724.668791126292</v>
      </c>
      <c r="C159" s="46">
        <f>Data!E160</f>
        <v>22528.555969700632</v>
      </c>
    </row>
    <row r="160" spans="1:3" x14ac:dyDescent="0.3">
      <c r="A160" s="1">
        <f>Data!A161</f>
        <v>41790</v>
      </c>
      <c r="B160" s="46">
        <f>Data!D161</f>
        <v>39551.992450676596</v>
      </c>
      <c r="C160" s="46">
        <f>Data!E161</f>
        <v>23027.233377419761</v>
      </c>
    </row>
    <row r="161" spans="1:3" x14ac:dyDescent="0.3">
      <c r="A161" s="1">
        <f>Data!A162</f>
        <v>41820</v>
      </c>
      <c r="B161" s="46">
        <f>Data!D162</f>
        <v>40416.767259242923</v>
      </c>
      <c r="C161" s="46">
        <f>Data!E162</f>
        <v>23470.602380666125</v>
      </c>
    </row>
    <row r="162" spans="1:3" x14ac:dyDescent="0.3">
      <c r="A162" s="1">
        <f>Data!A163</f>
        <v>41851</v>
      </c>
      <c r="B162" s="46">
        <f>Data!D163</f>
        <v>39194.736149657278</v>
      </c>
      <c r="C162" s="46">
        <f>Data!E163</f>
        <v>23193.158590838062</v>
      </c>
    </row>
    <row r="163" spans="1:3" x14ac:dyDescent="0.3">
      <c r="A163" s="1">
        <f>Data!A164</f>
        <v>41882</v>
      </c>
      <c r="B163" s="46">
        <f>Data!D164</f>
        <v>40294.707179848141</v>
      </c>
      <c r="C163" s="46">
        <f>Data!E164</f>
        <v>23714.981363472423</v>
      </c>
    </row>
    <row r="164" spans="1:3" x14ac:dyDescent="0.3">
      <c r="A164" s="1">
        <f>Data!A165</f>
        <v>41912</v>
      </c>
      <c r="B164" s="46">
        <f>Data!D165</f>
        <v>39197.250769361155</v>
      </c>
      <c r="C164" s="46">
        <f>Data!E165</f>
        <v>22955.091980281366</v>
      </c>
    </row>
    <row r="165" spans="1:3" x14ac:dyDescent="0.3">
      <c r="A165" s="1">
        <f>Data!A166</f>
        <v>41943</v>
      </c>
      <c r="B165" s="46">
        <f>Data!D166</f>
        <v>38968.505569396722</v>
      </c>
      <c r="C165" s="46">
        <f>Data!E166</f>
        <v>23121.918961163898</v>
      </c>
    </row>
    <row r="166" spans="1:3" x14ac:dyDescent="0.3">
      <c r="A166" s="1">
        <f>Data!A167</f>
        <v>41973</v>
      </c>
      <c r="B166" s="46">
        <f>Data!D167</f>
        <v>39368.488207988652</v>
      </c>
      <c r="C166" s="46">
        <f>Data!E167</f>
        <v>23518.696645425047</v>
      </c>
    </row>
    <row r="167" spans="1:3" x14ac:dyDescent="0.3">
      <c r="A167" s="1">
        <f>Data!A168</f>
        <v>42004</v>
      </c>
      <c r="B167" s="46">
        <f>Data!D168</f>
        <v>38599.395421374742</v>
      </c>
      <c r="C167" s="46">
        <f>Data!E168</f>
        <v>23074.726463869196</v>
      </c>
    </row>
    <row r="168" spans="1:3" x14ac:dyDescent="0.3">
      <c r="A168" s="1">
        <f>Data!A169</f>
        <v>42035</v>
      </c>
      <c r="B168" s="46">
        <f>Data!D169</f>
        <v>38331.679818411176</v>
      </c>
      <c r="C168" s="46">
        <f>Data!E169</f>
        <v>22719.129493807879</v>
      </c>
    </row>
    <row r="169" spans="1:3" x14ac:dyDescent="0.3">
      <c r="A169" s="1">
        <f>Data!A170</f>
        <v>42063</v>
      </c>
      <c r="B169" s="46">
        <f>Data!D170</f>
        <v>39852.077302411897</v>
      </c>
      <c r="C169" s="46">
        <f>Data!E170</f>
        <v>23994.228688228945</v>
      </c>
    </row>
    <row r="170" spans="1:3" x14ac:dyDescent="0.3">
      <c r="A170" s="1">
        <f>Data!A171</f>
        <v>42094</v>
      </c>
      <c r="B170" s="46">
        <f>Data!D171</f>
        <v>38439.889212965507</v>
      </c>
      <c r="C170" s="46">
        <f>Data!E171</f>
        <v>23636.828183239166</v>
      </c>
    </row>
    <row r="171" spans="1:3" x14ac:dyDescent="0.3">
      <c r="A171" s="1">
        <f>Data!A172</f>
        <v>42124</v>
      </c>
      <c r="B171" s="46">
        <f>Data!D172</f>
        <v>39230.376857907788</v>
      </c>
      <c r="C171" s="46">
        <f>Data!E172</f>
        <v>24334.195022243613</v>
      </c>
    </row>
    <row r="172" spans="1:3" x14ac:dyDescent="0.3">
      <c r="A172" s="1">
        <f>Data!A173</f>
        <v>42155</v>
      </c>
      <c r="B172" s="46">
        <f>Data!D173</f>
        <v>39786.045879662299</v>
      </c>
      <c r="C172" s="46">
        <f>Data!E173</f>
        <v>24321.269688589655</v>
      </c>
    </row>
    <row r="173" spans="1:3" x14ac:dyDescent="0.3">
      <c r="A173" s="1">
        <f>Data!A174</f>
        <v>42185</v>
      </c>
      <c r="B173" s="46">
        <f>Data!D174</f>
        <v>39064.496256659608</v>
      </c>
      <c r="C173" s="46">
        <f>Data!E174</f>
        <v>23759.468558374432</v>
      </c>
    </row>
    <row r="174" spans="1:3" x14ac:dyDescent="0.3">
      <c r="A174" s="1">
        <f>Data!A175</f>
        <v>42216</v>
      </c>
      <c r="B174" s="46">
        <f>Data!D175</f>
        <v>39508.43511392815</v>
      </c>
      <c r="C174" s="46">
        <f>Data!E175</f>
        <v>23974.389804015893</v>
      </c>
    </row>
    <row r="175" spans="1:3" x14ac:dyDescent="0.3">
      <c r="A175" s="1">
        <f>Data!A176</f>
        <v>42247</v>
      </c>
      <c r="B175" s="46">
        <f>Data!D176</f>
        <v>36954.777936466104</v>
      </c>
      <c r="C175" s="46">
        <f>Data!E176</f>
        <v>22340.68774798607</v>
      </c>
    </row>
    <row r="176" spans="1:3" x14ac:dyDescent="0.3">
      <c r="A176" s="1">
        <f>Data!A177</f>
        <v>42277</v>
      </c>
      <c r="B176" s="46">
        <f>Data!D177</f>
        <v>36546.954393129687</v>
      </c>
      <c r="C176" s="46">
        <f>Data!E177</f>
        <v>21541.421185523643</v>
      </c>
    </row>
    <row r="177" spans="1:3" x14ac:dyDescent="0.3">
      <c r="A177" s="1">
        <f>Data!A178</f>
        <v>42308</v>
      </c>
      <c r="B177" s="46">
        <f>Data!D178</f>
        <v>39155.100528830233</v>
      </c>
      <c r="C177" s="46">
        <f>Data!E178</f>
        <v>23237.645785740071</v>
      </c>
    </row>
    <row r="178" spans="1:3" x14ac:dyDescent="0.3">
      <c r="A178" s="1">
        <f>Data!A179</f>
        <v>42338</v>
      </c>
      <c r="B178" s="46">
        <f>Data!D179</f>
        <v>38824.798045589043</v>
      </c>
      <c r="C178" s="46">
        <f>Data!E179</f>
        <v>23056.089936275119</v>
      </c>
    </row>
    <row r="179" spans="1:3" x14ac:dyDescent="0.3">
      <c r="A179" s="1">
        <f>Data!A180</f>
        <v>42369</v>
      </c>
      <c r="B179" s="46">
        <f>Data!D180</f>
        <v>38163.388647012427</v>
      </c>
      <c r="C179" s="46">
        <f>Data!E180</f>
        <v>22649.993988216924</v>
      </c>
    </row>
    <row r="180" spans="1:3" x14ac:dyDescent="0.3">
      <c r="A180" s="1">
        <f>Data!A181</f>
        <v>42400</v>
      </c>
      <c r="B180" s="46">
        <f>Data!D181</f>
        <v>37150.694658815082</v>
      </c>
      <c r="C180" s="46">
        <f>Data!E181</f>
        <v>21289.226884694021</v>
      </c>
    </row>
    <row r="181" spans="1:3" x14ac:dyDescent="0.3">
      <c r="A181" s="1">
        <f>Data!A182</f>
        <v>42429</v>
      </c>
      <c r="B181" s="46">
        <f>Data!D182</f>
        <v>36707.273403097854</v>
      </c>
      <c r="C181" s="46">
        <f>Data!E182</f>
        <v>21154.863532523766</v>
      </c>
    </row>
    <row r="182" spans="1:3" x14ac:dyDescent="0.3">
      <c r="A182" s="1">
        <f>Data!A183</f>
        <v>42460</v>
      </c>
      <c r="B182" s="46">
        <f>Data!D183</f>
        <v>39275.470402580097</v>
      </c>
      <c r="C182" s="46">
        <f>Data!E183</f>
        <v>22737.164843092483</v>
      </c>
    </row>
    <row r="183" spans="1:3" x14ac:dyDescent="0.3">
      <c r="A183" s="1">
        <f>Data!A184</f>
        <v>42490</v>
      </c>
      <c r="B183" s="46">
        <f>Data!D184</f>
        <v>39694.313994345408</v>
      </c>
      <c r="C183" s="46">
        <f>Data!E184</f>
        <v>23086.148851749451</v>
      </c>
    </row>
    <row r="184" spans="1:3" x14ac:dyDescent="0.3">
      <c r="A184" s="1">
        <f>Data!A185</f>
        <v>42521</v>
      </c>
      <c r="B184" s="46">
        <f>Data!D185</f>
        <v>39688.925649414494</v>
      </c>
      <c r="C184" s="46">
        <f>Data!E185</f>
        <v>23134.844294817864</v>
      </c>
    </row>
    <row r="185" spans="1:3" x14ac:dyDescent="0.3">
      <c r="A185" s="1">
        <f>Data!A186</f>
        <v>42551</v>
      </c>
      <c r="B185" s="46">
        <f>Data!D186</f>
        <v>39612.09796976098</v>
      </c>
      <c r="C185" s="46">
        <f>Data!E186</f>
        <v>23006.793314897219</v>
      </c>
    </row>
    <row r="186" spans="1:3" x14ac:dyDescent="0.3">
      <c r="A186" s="1">
        <f>Data!A187</f>
        <v>42582</v>
      </c>
      <c r="B186" s="46">
        <f>Data!D187</f>
        <v>40597.023234571767</v>
      </c>
      <c r="C186" s="46">
        <f>Data!E187</f>
        <v>24005.350486954452</v>
      </c>
    </row>
    <row r="187" spans="1:3" x14ac:dyDescent="0.3">
      <c r="A187" s="1">
        <f>Data!A188</f>
        <v>42613</v>
      </c>
      <c r="B187" s="46">
        <f>Data!D188</f>
        <v>41346.616982622094</v>
      </c>
      <c r="C187" s="46">
        <f>Data!E188</f>
        <v>24097.631357460643</v>
      </c>
    </row>
    <row r="188" spans="1:3" x14ac:dyDescent="0.3">
      <c r="A188" s="1">
        <f>Data!A189</f>
        <v>42643</v>
      </c>
      <c r="B188" s="46">
        <f>Data!D189</f>
        <v>41159.079229421906</v>
      </c>
      <c r="C188" s="46">
        <f>Data!E189</f>
        <v>24256.041842010363</v>
      </c>
    </row>
    <row r="189" spans="1:3" x14ac:dyDescent="0.3">
      <c r="A189" s="1">
        <f>Data!A190</f>
        <v>42674</v>
      </c>
      <c r="B189" s="46">
        <f>Data!D190</f>
        <v>40210.949134094095</v>
      </c>
      <c r="C189" s="46">
        <f>Data!E190</f>
        <v>23849.945893952168</v>
      </c>
    </row>
    <row r="190" spans="1:3" x14ac:dyDescent="0.3">
      <c r="A190" s="1">
        <f>Data!A191</f>
        <v>42704</v>
      </c>
      <c r="B190" s="46">
        <f>Data!D191</f>
        <v>40394.482118932145</v>
      </c>
      <c r="C190" s="46">
        <f>Data!E191</f>
        <v>24042.924131297365</v>
      </c>
    </row>
    <row r="191" spans="1:3" x14ac:dyDescent="0.3">
      <c r="A191" s="1">
        <f>Data!A192</f>
        <v>42735</v>
      </c>
      <c r="B191" s="46">
        <f>Data!D192</f>
        <v>42004.778013725976</v>
      </c>
      <c r="C191" s="46">
        <f>Data!E192</f>
        <v>24571.96104364557</v>
      </c>
    </row>
    <row r="192" spans="1:3" x14ac:dyDescent="0.3">
      <c r="A192" s="1">
        <f>Data!A193</f>
        <v>42766</v>
      </c>
      <c r="B192" s="46">
        <f>Data!D193</f>
        <v>43120.603605478813</v>
      </c>
      <c r="C192" s="46">
        <f>Data!E193</f>
        <v>25248.887820127471</v>
      </c>
    </row>
    <row r="193" spans="1:3" x14ac:dyDescent="0.3">
      <c r="A193" s="1">
        <f>Data!A194</f>
        <v>42794</v>
      </c>
      <c r="B193" s="46">
        <f>Data!D194</f>
        <v>43873.672778844404</v>
      </c>
      <c r="C193" s="46">
        <f>Data!E194</f>
        <v>25968.498256582923</v>
      </c>
    </row>
    <row r="194" spans="1:3" x14ac:dyDescent="0.3">
      <c r="A194" s="1">
        <f>Data!A195</f>
        <v>42825</v>
      </c>
      <c r="B194" s="46">
        <f>Data!D195</f>
        <v>44587.245336187545</v>
      </c>
      <c r="C194" s="46">
        <f>Data!E195</f>
        <v>26303.655164121701</v>
      </c>
    </row>
    <row r="195" spans="1:3" x14ac:dyDescent="0.3">
      <c r="A195" s="1">
        <f>Data!A196</f>
        <v>42855</v>
      </c>
      <c r="B195" s="46">
        <f>Data!D196</f>
        <v>45245.542750835979</v>
      </c>
      <c r="C195" s="46">
        <f>Data!E196</f>
        <v>26725.682337381288</v>
      </c>
    </row>
    <row r="196" spans="1:3" x14ac:dyDescent="0.3">
      <c r="A196" s="1">
        <f>Data!A197</f>
        <v>42886</v>
      </c>
      <c r="B196" s="46">
        <f>Data!D197</f>
        <v>46994.927907457131</v>
      </c>
      <c r="C196" s="46">
        <f>Data!E197</f>
        <v>27339.485391367096</v>
      </c>
    </row>
    <row r="197" spans="1:3" x14ac:dyDescent="0.3">
      <c r="A197" s="1">
        <f>Data!A198</f>
        <v>42916</v>
      </c>
      <c r="B197" s="46">
        <f>Data!D198</f>
        <v>46791.169836071342</v>
      </c>
      <c r="C197" s="46">
        <f>Data!E198</f>
        <v>27475.051100156321</v>
      </c>
    </row>
    <row r="198" spans="1:3" x14ac:dyDescent="0.3">
      <c r="A198" s="1">
        <f>Data!A199</f>
        <v>42947</v>
      </c>
      <c r="B198" s="46">
        <f>Data!D199</f>
        <v>47042.16955534141</v>
      </c>
      <c r="C198" s="46">
        <f>Data!E199</f>
        <v>28252.975832631975</v>
      </c>
    </row>
    <row r="199" spans="1:3" x14ac:dyDescent="0.3">
      <c r="A199" s="1">
        <f>Data!A200</f>
        <v>42978</v>
      </c>
      <c r="B199" s="46">
        <f>Data!D200</f>
        <v>47115.755456545587</v>
      </c>
      <c r="C199" s="46">
        <f>Data!E200</f>
        <v>28375.015029457754</v>
      </c>
    </row>
    <row r="200" spans="1:3" x14ac:dyDescent="0.3">
      <c r="A200" s="1">
        <f>Data!A201</f>
        <v>43008</v>
      </c>
      <c r="B200" s="46">
        <f>Data!D201</f>
        <v>47806.672861269733</v>
      </c>
      <c r="C200" s="46">
        <f>Data!E201</f>
        <v>28933.810268125544</v>
      </c>
    </row>
    <row r="201" spans="1:3" x14ac:dyDescent="0.3">
      <c r="A201" s="1">
        <f>Data!A202</f>
        <v>43039</v>
      </c>
      <c r="B201" s="46">
        <f>Data!D202</f>
        <v>47685.447281085784</v>
      </c>
      <c r="C201" s="46">
        <f>Data!E202</f>
        <v>29541.300949861743</v>
      </c>
    </row>
    <row r="202" spans="1:3" x14ac:dyDescent="0.3">
      <c r="A202" s="1">
        <f>Data!A203</f>
        <v>43069</v>
      </c>
      <c r="B202" s="46">
        <f>Data!D203</f>
        <v>47841.104692413959</v>
      </c>
      <c r="C202" s="46">
        <f>Data!E203</f>
        <v>30126.548034146945</v>
      </c>
    </row>
    <row r="203" spans="1:3" x14ac:dyDescent="0.3">
      <c r="A203" s="1">
        <f>Data!A204</f>
        <v>43100</v>
      </c>
      <c r="B203" s="46">
        <f>Data!D204</f>
        <v>49135.888500746856</v>
      </c>
      <c r="C203" s="46">
        <f>Data!E204</f>
        <v>30622.520139473385</v>
      </c>
    </row>
    <row r="204" spans="1:3" x14ac:dyDescent="0.3">
      <c r="A204" s="1">
        <f>Data!A205</f>
        <v>43131</v>
      </c>
      <c r="B204" s="46">
        <f>Data!D205</f>
        <v>51281.370416036931</v>
      </c>
      <c r="C204" s="46">
        <f>Data!E205</f>
        <v>32356.618973187466</v>
      </c>
    </row>
    <row r="205" spans="1:3" x14ac:dyDescent="0.3">
      <c r="A205" s="1">
        <f>Data!A206</f>
        <v>43159</v>
      </c>
      <c r="B205" s="46">
        <f>Data!D206</f>
        <v>49976.990502848952</v>
      </c>
      <c r="C205" s="46">
        <f>Data!E206</f>
        <v>31009.979559937496</v>
      </c>
    </row>
    <row r="206" spans="1:3" x14ac:dyDescent="0.3">
      <c r="A206" s="1">
        <f>Data!A207</f>
        <v>43190</v>
      </c>
      <c r="B206" s="46">
        <f>Data!D207</f>
        <v>49730.316771147896</v>
      </c>
      <c r="C206" s="46">
        <f>Data!E207</f>
        <v>30364.915233858377</v>
      </c>
    </row>
    <row r="207" spans="1:3" x14ac:dyDescent="0.3">
      <c r="A207" s="1">
        <f>Data!A208</f>
        <v>43220</v>
      </c>
      <c r="B207" s="46">
        <f>Data!D208</f>
        <v>50235.788341579355</v>
      </c>
      <c r="C207" s="46">
        <f>Data!E208</f>
        <v>30672.117350006032</v>
      </c>
    </row>
    <row r="208" spans="1:3" x14ac:dyDescent="0.3">
      <c r="A208" s="1">
        <f>Data!A209</f>
        <v>43251</v>
      </c>
      <c r="B208" s="46">
        <f>Data!D209</f>
        <v>49631.16315225196</v>
      </c>
      <c r="C208" s="46">
        <f>Data!E209</f>
        <v>30736.74401827584</v>
      </c>
    </row>
    <row r="209" spans="1:3" x14ac:dyDescent="0.3">
      <c r="A209" s="1">
        <f>Data!A210</f>
        <v>43281</v>
      </c>
      <c r="B209" s="46">
        <f>Data!D210</f>
        <v>50850.315649509823</v>
      </c>
      <c r="C209" s="46">
        <f>Data!E210</f>
        <v>30582.541781892531</v>
      </c>
    </row>
    <row r="210" spans="1:3" x14ac:dyDescent="0.3">
      <c r="A210" s="1">
        <f>Data!A211</f>
        <v>43312</v>
      </c>
      <c r="B210" s="46">
        <f>Data!D211</f>
        <v>51001.048900327733</v>
      </c>
      <c r="C210" s="46">
        <f>Data!E211</f>
        <v>31514.668750751498</v>
      </c>
    </row>
    <row r="211" spans="1:3" x14ac:dyDescent="0.3">
      <c r="A211" s="1">
        <f>Data!A212</f>
        <v>43343</v>
      </c>
      <c r="B211" s="46">
        <f>Data!D212</f>
        <v>51917.244696290007</v>
      </c>
      <c r="C211" s="46">
        <f>Data!E212</f>
        <v>31776.481904532913</v>
      </c>
    </row>
    <row r="212" spans="1:3" x14ac:dyDescent="0.3">
      <c r="A212" s="1">
        <f>Data!A213</f>
        <v>43373</v>
      </c>
      <c r="B212" s="46">
        <f>Data!D213</f>
        <v>52154.20818730093</v>
      </c>
      <c r="C212" s="46">
        <f>Data!E213</f>
        <v>31927.67824936879</v>
      </c>
    </row>
    <row r="213" spans="1:3" x14ac:dyDescent="0.3">
      <c r="A213" s="1">
        <f>Data!A214</f>
        <v>43404</v>
      </c>
      <c r="B213" s="46">
        <f>Data!D214</f>
        <v>49753.250305592643</v>
      </c>
      <c r="C213" s="46">
        <f>Data!E214</f>
        <v>29542.202717325981</v>
      </c>
    </row>
    <row r="214" spans="1:3" x14ac:dyDescent="0.3">
      <c r="A214" s="1">
        <f>Data!A215</f>
        <v>43434</v>
      </c>
      <c r="B214" s="46">
        <f>Data!D215</f>
        <v>50522.64720491261</v>
      </c>
      <c r="C214" s="46">
        <f>Data!E215</f>
        <v>29988.277022965038</v>
      </c>
    </row>
    <row r="215" spans="1:3" x14ac:dyDescent="0.3">
      <c r="A215" s="1">
        <f>Data!A216</f>
        <v>43465</v>
      </c>
      <c r="B215" s="46">
        <f>Data!D216</f>
        <v>48040.179243861814</v>
      </c>
      <c r="C215" s="46">
        <f>Data!E216</f>
        <v>27888.06059877362</v>
      </c>
    </row>
    <row r="216" spans="1:3" x14ac:dyDescent="0.3">
      <c r="A216" s="1">
        <f>Data!A217</f>
        <v>43496</v>
      </c>
      <c r="B216" s="46">
        <f>Data!D217</f>
        <v>51021.757129952268</v>
      </c>
      <c r="C216" s="46">
        <f>Data!E217</f>
        <v>30098.893831910573</v>
      </c>
    </row>
    <row r="217" spans="1:3" x14ac:dyDescent="0.3">
      <c r="A217" s="1">
        <f>Data!A218</f>
        <v>43524</v>
      </c>
      <c r="B217" s="46">
        <f>Data!D218</f>
        <v>52412.827275119664</v>
      </c>
      <c r="C217" s="46">
        <f>Data!E218</f>
        <v>30917.398100276569</v>
      </c>
    </row>
    <row r="218" spans="1:3" x14ac:dyDescent="0.3">
      <c r="A218" s="1">
        <f>Data!A219</f>
        <v>43555</v>
      </c>
      <c r="B218" s="46">
        <f>Data!D219</f>
        <v>52636.328882708527</v>
      </c>
      <c r="C218" s="46">
        <f>Data!E219</f>
        <v>31325.598172417969</v>
      </c>
    </row>
    <row r="219" spans="1:3" x14ac:dyDescent="0.3">
      <c r="A219" s="1">
        <f>Data!A220</f>
        <v>43585</v>
      </c>
      <c r="B219" s="46">
        <f>Data!D220</f>
        <v>53481.892238734217</v>
      </c>
      <c r="C219" s="46">
        <f>Data!E220</f>
        <v>32399.903811470514</v>
      </c>
    </row>
    <row r="220" spans="1:3" x14ac:dyDescent="0.3">
      <c r="A220" s="1">
        <f>Data!A221</f>
        <v>43616</v>
      </c>
      <c r="B220" s="46">
        <f>Data!D221</f>
        <v>51747.167165693165</v>
      </c>
      <c r="C220" s="46">
        <f>Data!E221</f>
        <v>30504.989779968768</v>
      </c>
    </row>
    <row r="221" spans="1:3" x14ac:dyDescent="0.3">
      <c r="A221" s="1">
        <f>Data!A222</f>
        <v>43646</v>
      </c>
      <c r="B221" s="46">
        <f>Data!D222</f>
        <v>54855.322157353214</v>
      </c>
      <c r="C221" s="46">
        <f>Data!E222</f>
        <v>32516.532403510908</v>
      </c>
    </row>
    <row r="222" spans="1:3" x14ac:dyDescent="0.3">
      <c r="A222" s="1">
        <f>Data!A223</f>
        <v>43677</v>
      </c>
      <c r="B222" s="46">
        <f>Data!D223</f>
        <v>55544.538357383746</v>
      </c>
      <c r="C222" s="46">
        <f>Data!E223</f>
        <v>32623.241553444775</v>
      </c>
    </row>
    <row r="223" spans="1:3" x14ac:dyDescent="0.3">
      <c r="A223" s="1">
        <f>Data!A224</f>
        <v>43708</v>
      </c>
      <c r="B223" s="46">
        <f>Data!D224</f>
        <v>54553.86007873778</v>
      </c>
      <c r="C223" s="46">
        <f>Data!E224</f>
        <v>31863.953348563209</v>
      </c>
    </row>
    <row r="224" spans="1:3" x14ac:dyDescent="0.3">
      <c r="A224" s="1">
        <f>Data!A225</f>
        <v>43738</v>
      </c>
      <c r="B224" s="46">
        <f>Data!D225</f>
        <v>55037.439350354318</v>
      </c>
      <c r="C224" s="46">
        <f>Data!E225</f>
        <v>32549.296621377925</v>
      </c>
    </row>
    <row r="225" spans="1:3" x14ac:dyDescent="0.3">
      <c r="A225" s="1">
        <f>Data!A226</f>
        <v>43769</v>
      </c>
      <c r="B225" s="46">
        <f>Data!D226</f>
        <v>54485.097587734796</v>
      </c>
      <c r="C225" s="46">
        <f>Data!E226</f>
        <v>33448.358783215124</v>
      </c>
    </row>
    <row r="226" spans="1:3" x14ac:dyDescent="0.3">
      <c r="A226" s="1">
        <f>Data!A227</f>
        <v>43799</v>
      </c>
      <c r="B226" s="46">
        <f>Data!D227</f>
        <v>54891.788194543595</v>
      </c>
      <c r="C226" s="46">
        <f>Data!E227</f>
        <v>34279.187206925599</v>
      </c>
    </row>
    <row r="227" spans="1:3" x14ac:dyDescent="0.3">
      <c r="A227" s="1">
        <f>Data!A228</f>
        <v>43830</v>
      </c>
      <c r="B227" s="46">
        <f>Data!D228</f>
        <v>56937.289731532452</v>
      </c>
      <c r="C227" s="46">
        <f>Data!E228</f>
        <v>35500.781531802349</v>
      </c>
    </row>
    <row r="228" spans="1:3" x14ac:dyDescent="0.3">
      <c r="A228" s="1">
        <f>Data!A229</f>
        <v>43861</v>
      </c>
      <c r="B228" s="46">
        <f>Data!D229</f>
        <v>55984.401711820232</v>
      </c>
      <c r="C228" s="46">
        <f>Data!E229</f>
        <v>35117.37309125888</v>
      </c>
    </row>
    <row r="229" spans="1:3" x14ac:dyDescent="0.3">
      <c r="A229" s="1">
        <f>Data!A230</f>
        <v>43890</v>
      </c>
      <c r="B229" s="46">
        <f>Data!D230</f>
        <v>51050.1747017624</v>
      </c>
      <c r="C229" s="46">
        <f>Data!E230</f>
        <v>32293.936294721665</v>
      </c>
    </row>
    <row r="230" spans="1:3" x14ac:dyDescent="0.3">
      <c r="A230" s="1">
        <f>Data!A231</f>
        <v>43921</v>
      </c>
      <c r="B230" s="46">
        <f>Data!D231</f>
        <v>45080.584438831131</v>
      </c>
      <c r="C230" s="46">
        <f>Data!E231</f>
        <v>27953.631256711073</v>
      </c>
    </row>
    <row r="231" spans="1:3" x14ac:dyDescent="0.3">
      <c r="A231" s="1">
        <f>Data!A232</f>
        <v>43951</v>
      </c>
      <c r="B231" s="46">
        <f>Data!D232</f>
        <v>48676.211853672306</v>
      </c>
      <c r="C231" s="46">
        <f>Data!E232</f>
        <v>30962.46853148771</v>
      </c>
    </row>
    <row r="232" spans="1:3" x14ac:dyDescent="0.3">
      <c r="A232" s="1">
        <f>Data!A233</f>
        <v>43982</v>
      </c>
      <c r="B232" s="46">
        <f>Data!D233</f>
        <v>51249.236412257422</v>
      </c>
      <c r="C232" s="46">
        <f>Data!E233</f>
        <v>32327.717173049696</v>
      </c>
    </row>
    <row r="233" spans="1:3" x14ac:dyDescent="0.3">
      <c r="A233" s="1">
        <f>Data!A234</f>
        <v>44012</v>
      </c>
      <c r="B233" s="46">
        <f>Data!D234</f>
        <v>52015.9249889848</v>
      </c>
      <c r="C233" s="46">
        <f>Data!E234</f>
        <v>33374.648264762684</v>
      </c>
    </row>
    <row r="234" spans="1:3" x14ac:dyDescent="0.3">
      <c r="A234" s="1">
        <f>Data!A235</f>
        <v>44043</v>
      </c>
      <c r="B234" s="46">
        <f>Data!D235</f>
        <v>53746.195929098787</v>
      </c>
      <c r="C234" s="46">
        <f>Data!E235</f>
        <v>35153.517017274535</v>
      </c>
    </row>
    <row r="235" spans="1:3" x14ac:dyDescent="0.3">
      <c r="A235" s="1">
        <f>Data!A236</f>
        <v>44074</v>
      </c>
      <c r="B235" s="46">
        <f>Data!D236</f>
        <v>55765.131683723237</v>
      </c>
      <c r="C235" s="46">
        <f>Data!E236</f>
        <v>37318.973665538651</v>
      </c>
    </row>
    <row r="236" spans="1:3" x14ac:dyDescent="0.3">
      <c r="A236" s="1">
        <f>Data!A237</f>
        <v>44104</v>
      </c>
      <c r="B236" s="46">
        <f>Data!D237</f>
        <v>53878.276851596573</v>
      </c>
      <c r="C236" s="46">
        <f>Data!E237</f>
        <v>36128.49840560797</v>
      </c>
    </row>
    <row r="237" spans="1:3" x14ac:dyDescent="0.3">
      <c r="A237" s="1">
        <f>Data!A238</f>
        <v>44135</v>
      </c>
      <c r="B237" s="46">
        <f>Data!D238</f>
        <v>52884.990623850928</v>
      </c>
      <c r="C237" s="46">
        <f>Data!E238</f>
        <v>35257.801594032819</v>
      </c>
    </row>
    <row r="238" spans="1:3" x14ac:dyDescent="0.3">
      <c r="A238" s="1">
        <f>Data!A239</f>
        <v>44165</v>
      </c>
      <c r="B238" s="46">
        <f>Data!D239</f>
        <v>58256.215243582032</v>
      </c>
      <c r="C238" s="46">
        <f>Data!E239</f>
        <v>39615.665871055273</v>
      </c>
    </row>
    <row r="239" spans="1:3" x14ac:dyDescent="0.3">
      <c r="A239" s="1">
        <f>Data!A240</f>
        <v>44196</v>
      </c>
      <c r="B239" s="46">
        <f>Data!D240</f>
        <v>60596.032668847656</v>
      </c>
      <c r="C239" s="46">
        <f>Data!E240</f>
        <v>41469.679033820656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100F-2241-48D0-9BBA-3FD9F1785B7B}">
  <sheetPr>
    <tabColor rgb="FFC00000"/>
  </sheetPr>
  <dimension ref="A1:D4"/>
  <sheetViews>
    <sheetView workbookViewId="0">
      <selection activeCell="L35" sqref="L35"/>
    </sheetView>
  </sheetViews>
  <sheetFormatPr defaultRowHeight="14.4" x14ac:dyDescent="0.3"/>
  <cols>
    <col min="1" max="1" width="24.6640625" bestFit="1" customWidth="1"/>
    <col min="2" max="2" width="33.109375" bestFit="1" customWidth="1"/>
    <col min="3" max="3" width="17.6640625" bestFit="1" customWidth="1"/>
  </cols>
  <sheetData>
    <row r="1" spans="1:4" x14ac:dyDescent="0.3">
      <c r="A1" t="s">
        <v>50</v>
      </c>
      <c r="B1" t="s">
        <v>34</v>
      </c>
      <c r="C1" t="s">
        <v>35</v>
      </c>
      <c r="D1" t="s">
        <v>49</v>
      </c>
    </row>
    <row r="2" spans="1:4" x14ac:dyDescent="0.3">
      <c r="A2" t="str">
        <f>'INSTITUTIONAL FACT SHEET'!$N$20</f>
        <v>Alpha (vs. S&amp;P 500 TR)</v>
      </c>
      <c r="B2" s="46">
        <f>'INSTITUTIONAL FACT SHEET'!O20</f>
        <v>3.7468375653009742</v>
      </c>
      <c r="C2" s="46">
        <f>'INSTITUTIONAL FACT SHEET'!P20</f>
        <v>0</v>
      </c>
      <c r="D2">
        <v>1</v>
      </c>
    </row>
    <row r="3" spans="1:4" x14ac:dyDescent="0.3">
      <c r="A3" t="str">
        <f>'INSTITUTIONAL FACT SHEET'!$N$21</f>
        <v>Beta (vs. S&amp;P 500 TR)</v>
      </c>
      <c r="B3" s="46">
        <f>'INSTITUTIONAL FACT SHEET'!O21</f>
        <v>0.77510639318116392</v>
      </c>
      <c r="C3" s="46">
        <f>'INSTITUTIONAL FACT SHEET'!P21</f>
        <v>1</v>
      </c>
      <c r="D3">
        <v>2</v>
      </c>
    </row>
    <row r="4" spans="1:4" x14ac:dyDescent="0.3">
      <c r="A4" t="str">
        <f>'INSTITUTIONAL FACT SHEET'!$N$22</f>
        <v>R-squared (vs. S&amp;P 500 TR)</v>
      </c>
      <c r="B4" s="46">
        <f>'INSTITUTIONAL FACT SHEET'!O22</f>
        <v>0.74497656151394587</v>
      </c>
      <c r="C4" s="46">
        <f>'INSTITUTIONAL FACT SHEET'!P22</f>
        <v>1</v>
      </c>
      <c r="D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0410-B19C-4931-81F2-448FA5B1599B}">
  <sheetPr>
    <tabColor rgb="FFC00000"/>
  </sheetPr>
  <dimension ref="A1:H3"/>
  <sheetViews>
    <sheetView workbookViewId="0">
      <selection activeCell="Q37" sqref="Q37"/>
    </sheetView>
  </sheetViews>
  <sheetFormatPr defaultRowHeight="14.4" x14ac:dyDescent="0.3"/>
  <cols>
    <col min="1" max="1" width="33.109375" bestFit="1" customWidth="1"/>
    <col min="7" max="7" width="15.6640625" bestFit="1" customWidth="1"/>
  </cols>
  <sheetData>
    <row r="1" spans="1:8" x14ac:dyDescent="0.3">
      <c r="A1" t="str">
        <f>'INSTITUTIONAL FACT SHEET'!F21</f>
        <v>Share Class/Benchmark</v>
      </c>
      <c r="B1" t="str">
        <f>'INSTITUTIONAL FACT SHEET'!G21</f>
        <v>YTD</v>
      </c>
      <c r="C1" t="str">
        <f>'INSTITUTIONAL FACT SHEET'!H21</f>
        <v>1 Year</v>
      </c>
      <c r="D1" t="str">
        <f>'INSTITUTIONAL FACT SHEET'!I21</f>
        <v>3 Years</v>
      </c>
      <c r="E1" t="str">
        <f>'INSTITUTIONAL FACT SHEET'!J21</f>
        <v>5 Years</v>
      </c>
      <c r="F1" t="str">
        <f>'INSTITUTIONAL FACT SHEET'!K21</f>
        <v>10 Years</v>
      </c>
      <c r="G1" t="str">
        <f>'INSTITUTIONAL FACT SHEET'!L21</f>
        <v>Since Inception*</v>
      </c>
      <c r="H1" t="s">
        <v>49</v>
      </c>
    </row>
    <row r="2" spans="1:8" x14ac:dyDescent="0.3">
      <c r="A2" t="str">
        <f>'INSTITUTIONAL FACT SHEET'!F22</f>
        <v>MAP Global Equity Composite (Net)</v>
      </c>
      <c r="B2" s="46">
        <f>'INSTITUTIONAL FACT SHEET'!G22</f>
        <v>6.4259169246845271</v>
      </c>
      <c r="C2" s="46">
        <f>'INSTITUTIONAL FACT SHEET'!H22</f>
        <v>6.4259169246845271</v>
      </c>
      <c r="D2" s="46">
        <f>'INSTITUTIONAL FACT SHEET'!I22</f>
        <v>7.2379391094833601</v>
      </c>
      <c r="E2" s="46">
        <f>'INSTITUTIONAL FACT SHEET'!J22</f>
        <v>9.6880844472936545</v>
      </c>
      <c r="F2" s="46">
        <f>'INSTITUTIONAL FACT SHEET'!K22</f>
        <v>8.3705468066065158</v>
      </c>
      <c r="G2" s="46">
        <f>'INSTITUTIONAL FACT SHEET'!L22</f>
        <v>9.5512727253077578</v>
      </c>
      <c r="H2">
        <v>1</v>
      </c>
    </row>
    <row r="3" spans="1:8" x14ac:dyDescent="0.3">
      <c r="A3" t="str">
        <f>'INSTITUTIONAL FACT SHEET'!F23</f>
        <v>MSCI ACWI (Gross)</v>
      </c>
      <c r="B3" s="46">
        <f>'INSTITUTIONAL FACT SHEET'!G23</f>
        <v>16.813425633098355</v>
      </c>
      <c r="C3" s="46">
        <f>'INSTITUTIONAL FACT SHEET'!H23</f>
        <v>16.813425633098355</v>
      </c>
      <c r="D3" s="46">
        <f>'INSTITUTIONAL FACT SHEET'!I23</f>
        <v>10.636029565084337</v>
      </c>
      <c r="E3" s="46">
        <f>'INSTITUTIONAL FACT SHEET'!J23</f>
        <v>12.858043368466298</v>
      </c>
      <c r="F3" s="46">
        <f>'INSTITUTIONAL FACT SHEET'!K23</f>
        <v>9.7131940438336848</v>
      </c>
      <c r="G3" s="46">
        <f>'INSTITUTIONAL FACT SHEET'!L23</f>
        <v>7.4675881958322643</v>
      </c>
      <c r="H3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3DA8-104F-4C6C-889F-30D63385F70B}">
  <sheetPr>
    <tabColor rgb="FFC00000"/>
  </sheetPr>
  <dimension ref="A1:D10"/>
  <sheetViews>
    <sheetView workbookViewId="0">
      <selection activeCell="A11" sqref="A11"/>
    </sheetView>
  </sheetViews>
  <sheetFormatPr defaultRowHeight="14.4" x14ac:dyDescent="0.3"/>
  <cols>
    <col min="1" max="1" width="42.88671875" bestFit="1" customWidth="1"/>
    <col min="2" max="2" width="33.109375" bestFit="1" customWidth="1"/>
    <col min="3" max="3" width="17.6640625" bestFit="1" customWidth="1"/>
  </cols>
  <sheetData>
    <row r="1" spans="1:4" x14ac:dyDescent="0.3">
      <c r="A1" t="s">
        <v>50</v>
      </c>
      <c r="B1" t="str">
        <f>'INSTITUTIONAL FACT SHEET'!G27</f>
        <v>MAP Global Equity Composite (Net)</v>
      </c>
      <c r="C1" t="str">
        <f>'INSTITUTIONAL FACT SHEET'!H27</f>
        <v>MSCI ACWI (Gross)</v>
      </c>
      <c r="D1" t="s">
        <v>49</v>
      </c>
    </row>
    <row r="2" spans="1:4" x14ac:dyDescent="0.3">
      <c r="A2" t="str">
        <f>'INSTITUTIONAL FACT SHEET'!F28</f>
        <v>Number of 36-Month Periods</v>
      </c>
      <c r="B2">
        <f>'INSTITUTIONAL FACT SHEET'!G28</f>
        <v>202</v>
      </c>
      <c r="C2">
        <f>'INSTITUTIONAL FACT SHEET'!H28</f>
        <v>202</v>
      </c>
      <c r="D2">
        <v>1</v>
      </c>
    </row>
    <row r="3" spans="1:4" x14ac:dyDescent="0.3">
      <c r="A3" t="str">
        <f>'INSTITUTIONAL FACT SHEET'!F29</f>
        <v>Average 36-Month Return</v>
      </c>
      <c r="B3" s="46">
        <f>'INSTITUTIONAL FACT SHEET'!G29</f>
        <v>32.675231331307948</v>
      </c>
      <c r="C3" s="46">
        <f>'INSTITUTIONAL FACT SHEET'!H29</f>
        <v>28.639438803009291</v>
      </c>
      <c r="D3">
        <v>2</v>
      </c>
    </row>
    <row r="4" spans="1:4" x14ac:dyDescent="0.3">
      <c r="A4" t="str">
        <f>'INSTITUTIONAL FACT SHEET'!F30</f>
        <v>Best 36-Month Return</v>
      </c>
      <c r="B4" s="46">
        <f>'INSTITUTIONAL FACT SHEET'!G30</f>
        <v>116.35748680966071</v>
      </c>
      <c r="C4" s="46">
        <f>'INSTITUTIONAL FACT SHEET'!H30</f>
        <v>95.604082794518334</v>
      </c>
      <c r="D4">
        <v>3</v>
      </c>
    </row>
    <row r="5" spans="1:4" x14ac:dyDescent="0.3">
      <c r="A5" t="str">
        <f>'INSTITUTIONAL FACT SHEET'!F31</f>
        <v>Worst 36-Month Return</v>
      </c>
      <c r="B5" s="46">
        <f>'INSTITUTIONAL FACT SHEET'!G31</f>
        <v>-17.392145349204092</v>
      </c>
      <c r="C5" s="46">
        <f>'INSTITUTIONAL FACT SHEET'!H31</f>
        <v>-37.53875557443196</v>
      </c>
      <c r="D5">
        <v>4</v>
      </c>
    </row>
    <row r="6" spans="1:4" x14ac:dyDescent="0.3">
      <c r="A6" t="str">
        <f>'INSTITUTIONAL FACT SHEET'!F32</f>
        <v>Standard Deviation of 36-Month Returns (%)</v>
      </c>
      <c r="B6" s="46">
        <f>'INSTITUTIONAL FACT SHEET'!G32</f>
        <v>25.039684135318364</v>
      </c>
      <c r="C6" s="46">
        <f>'INSTITUTIONAL FACT SHEET'!H32</f>
        <v>26.96105392932202</v>
      </c>
      <c r="D6">
        <v>5</v>
      </c>
    </row>
    <row r="7" spans="1:4" x14ac:dyDescent="0.3">
      <c r="A7" t="str">
        <f>'INSTITUTIONAL FACT SHEET'!F33</f>
        <v>Profitable Periods (%)</v>
      </c>
      <c r="B7" s="46">
        <f>'INSTITUTIONAL FACT SHEET'!G33</f>
        <v>88.118811881188122</v>
      </c>
      <c r="C7" s="46">
        <f>'INSTITUTIONAL FACT SHEET'!H33</f>
        <v>84.653465346534645</v>
      </c>
      <c r="D7">
        <v>6</v>
      </c>
    </row>
    <row r="8" spans="1:4" x14ac:dyDescent="0.3">
      <c r="A8" t="str">
        <f>'INSTITUTIONAL FACT SHEET'!F34</f>
        <v>Average Profitable Period 36-Month Return</v>
      </c>
      <c r="B8" s="46">
        <f>'INSTITUTIONAL FACT SHEET'!G34</f>
        <v>38.010104621463206</v>
      </c>
      <c r="C8" s="46">
        <f>'INSTITUTIONAL FACT SHEET'!H34</f>
        <v>36.836446495151733</v>
      </c>
      <c r="D8">
        <v>7</v>
      </c>
    </row>
    <row r="9" spans="1:4" x14ac:dyDescent="0.3">
      <c r="A9" t="str">
        <f>'INSTITUTIONAL FACT SHEET'!F35</f>
        <v>Unprofitable Periods (%)</v>
      </c>
      <c r="B9" s="46">
        <f>'INSTITUTIONAL FACT SHEET'!G35</f>
        <v>11.881188118811881</v>
      </c>
      <c r="C9" s="46">
        <f>'INSTITUTIONAL FACT SHEET'!H35</f>
        <v>15.346534653465346</v>
      </c>
      <c r="D9">
        <v>8</v>
      </c>
    </row>
    <row r="10" spans="1:4" x14ac:dyDescent="0.3">
      <c r="A10" t="str">
        <f>'INSTITUTIONAL FACT SHEET'!F36</f>
        <v>Average Unprofitable Period 36-Month Return</v>
      </c>
      <c r="B10" s="46">
        <f>'INSTITUTIONAL FACT SHEET'!G36</f>
        <v>-6.8917455706768607</v>
      </c>
      <c r="C10" s="46">
        <f>'INSTITUTIONAL FACT SHEET'!H36</f>
        <v>-16.576313305260303</v>
      </c>
      <c r="D1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INSTITUTIONAL FACT SHEET</vt:lpstr>
      <vt:lpstr>Data</vt:lpstr>
      <vt:lpstr>Rolling 36M Periods</vt:lpstr>
      <vt:lpstr>CAX_I_EXPORT_AnnualReturnsTable</vt:lpstr>
      <vt:lpstr>CAX_I_EXPORT_GrowthOf10k</vt:lpstr>
      <vt:lpstr>CAX_I_EXPORT_Perf&amp;RiskStats</vt:lpstr>
      <vt:lpstr>CAX_I_EXPORT_PerformanceTable</vt:lpstr>
      <vt:lpstr>CAX_I_EXPORT_36MonthReturns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jacob</cp:lastModifiedBy>
  <dcterms:created xsi:type="dcterms:W3CDTF">2015-08-12T19:53:14Z</dcterms:created>
  <dcterms:modified xsi:type="dcterms:W3CDTF">2021-02-02T15:56:47Z</dcterms:modified>
</cp:coreProperties>
</file>